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15" documentId="8_{941262AC-BC69-4A39-A0F5-E6C0C5A7C19A}" xr6:coauthVersionLast="47" xr6:coauthVersionMax="47" xr10:uidLastSave="{E935C855-7382-455C-B07D-9FC5EDC12D2D}"/>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23766" r:id="rId12"/>
    <pivotCache cacheId="23767" r:id="rId13"/>
    <pivotCache cacheId="23768" r:id="rId14"/>
    <pivotCache cacheId="23769" r:id="rId15"/>
    <pivotCache cacheId="237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0" i="30"/>
  <c r="U205" i="30"/>
  <c r="U252" i="30"/>
  <c r="X22" i="31"/>
  <c r="W22" i="31"/>
  <c r="W21" i="31"/>
  <c r="X19" i="31"/>
  <c r="W19" i="31"/>
  <c r="U276" i="30"/>
  <c r="U231" i="30"/>
  <c r="X23" i="31"/>
  <c r="W23" i="31"/>
  <c r="U209" i="30"/>
  <c r="X21" i="31"/>
  <c r="U223" i="30"/>
  <c r="W48" i="2"/>
  <c r="X48" i="2"/>
  <c r="X9" i="31"/>
  <c r="W9" i="31"/>
  <c r="U217" i="30"/>
  <c r="U200" i="30"/>
  <c r="U235" i="30"/>
  <c r="U233"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2" i="30"/>
  <c r="U221" i="30"/>
  <c r="U203" i="30"/>
  <c r="X22" i="2"/>
  <c r="X30" i="2"/>
  <c r="W30" i="2"/>
  <c r="U234" i="30"/>
  <c r="U275" i="30"/>
  <c r="U273" i="30"/>
  <c r="U52" i="30"/>
  <c r="U55" i="30"/>
  <c r="U74" i="30"/>
  <c r="U56" i="30"/>
  <c r="U97" i="30"/>
  <c r="U54" i="30"/>
  <c r="U73" i="30"/>
  <c r="W49" i="2"/>
  <c r="X49" i="2"/>
  <c r="U220" i="30"/>
  <c r="U204" i="30"/>
  <c r="A1" i="32" a="1"/>
  <c r="A1" i="32" s="1"/>
  <c r="U287" i="30"/>
  <c r="U222" i="30"/>
  <c r="U60" i="30"/>
  <c r="U71" i="30"/>
  <c r="U38" i="30"/>
  <c r="U7" i="30"/>
  <c r="U90" i="30"/>
  <c r="U70" i="30"/>
  <c r="U69" i="30"/>
  <c r="U67" i="30"/>
  <c r="U66" i="30"/>
  <c r="U65" i="30"/>
  <c r="U64" i="30"/>
  <c r="U8" i="30"/>
  <c r="U224" i="30"/>
  <c r="U82" i="30"/>
  <c r="U57" i="30"/>
  <c r="U207" i="30"/>
  <c r="W53" i="2"/>
  <c r="X53" i="2"/>
  <c r="U213" i="30"/>
  <c r="U301" i="30"/>
  <c r="U58" i="30"/>
  <c r="U299" i="30"/>
  <c r="U289" i="30"/>
  <c r="U226" i="30"/>
  <c r="U291" i="30"/>
  <c r="U300" i="30"/>
  <c r="W54" i="2"/>
  <c r="X54" i="2"/>
  <c r="X63" i="2"/>
  <c r="W63" i="2"/>
  <c r="X62" i="2"/>
  <c r="W62" i="2"/>
  <c r="X61" i="2"/>
  <c r="W61" i="2"/>
  <c r="X60" i="2"/>
  <c r="W60" i="2"/>
  <c r="X59" i="2"/>
  <c r="W59" i="2"/>
  <c r="X58" i="2"/>
  <c r="W58" i="2"/>
  <c r="X57" i="2"/>
  <c r="W57" i="2"/>
  <c r="X56" i="2"/>
  <c r="W56" i="2"/>
  <c r="X55" i="2"/>
  <c r="W55" i="2"/>
  <c r="U292" i="30"/>
  <c r="U285" i="30"/>
  <c r="U295" i="30"/>
  <c r="U290" i="30"/>
  <c r="W24" i="31"/>
  <c r="X24" i="31"/>
  <c r="U293" i="30"/>
  <c r="U211" i="30"/>
  <c r="U219" i="30"/>
  <c r="U212" i="30"/>
  <c r="U294" i="30"/>
  <c r="X318" i="30"/>
  <c r="U210" i="30"/>
  <c r="U206" i="30"/>
  <c r="U284" i="30"/>
  <c r="U283" i="30"/>
  <c r="U267" i="30"/>
  <c r="U272" i="30"/>
  <c r="U271" i="30"/>
  <c r="U263" i="30"/>
  <c r="U261" i="30"/>
  <c r="U258" i="30"/>
  <c r="U257" i="30"/>
  <c r="U248" i="30"/>
  <c r="U242" i="30"/>
  <c r="U241" i="30"/>
  <c r="U240" i="30"/>
  <c r="U239" i="30"/>
  <c r="U238" i="30"/>
  <c r="U237" i="30"/>
  <c r="U229" i="30"/>
  <c r="U218" i="30"/>
  <c r="U208" i="30"/>
  <c r="U286" i="30"/>
  <c r="X17" i="2"/>
  <c r="W17" i="2"/>
  <c r="U260" i="30"/>
  <c r="U202" i="30"/>
  <c r="U298" i="30"/>
  <c r="U266" i="30"/>
  <c r="W23" i="2"/>
  <c r="X23" i="2"/>
  <c r="U255" i="30"/>
  <c r="W46" i="2"/>
  <c r="X46" i="2"/>
  <c r="W47" i="2"/>
  <c r="X47" i="2"/>
  <c r="U274" i="30"/>
  <c r="U215" i="30"/>
  <c r="U225" i="30"/>
  <c r="U236" i="30"/>
  <c r="U297" i="30"/>
  <c r="W18" i="31"/>
  <c r="X18" i="31"/>
  <c r="W42" i="2"/>
  <c r="X42" i="2"/>
  <c r="W43" i="2"/>
  <c r="X43" i="2"/>
  <c r="W36" i="2"/>
  <c r="X36" i="2"/>
  <c r="U296" i="30"/>
  <c r="X13" i="31"/>
  <c r="W13" i="31"/>
  <c r="X12" i="31"/>
  <c r="W12" i="31"/>
  <c r="U262" i="30"/>
  <c r="U251" i="30"/>
  <c r="X10" i="2"/>
  <c r="X6" i="31"/>
  <c r="W6" i="31"/>
  <c r="U259" i="30"/>
  <c r="U250" i="30"/>
  <c r="U246" i="30"/>
  <c r="X11" i="31"/>
  <c r="W11" i="31"/>
  <c r="X27" i="31"/>
  <c r="W27" i="31"/>
  <c r="U288" i="30"/>
  <c r="X29" i="31"/>
  <c r="W29" i="31"/>
  <c r="X16" i="31"/>
  <c r="W16" i="31"/>
  <c r="X130" i="2"/>
  <c r="X131" i="2"/>
  <c r="X132" i="2"/>
  <c r="X133" i="2"/>
  <c r="X134" i="2"/>
  <c r="X135" i="2"/>
  <c r="X136" i="2"/>
  <c r="X137" i="2"/>
  <c r="X138" i="2"/>
  <c r="X139" i="2"/>
  <c r="X140" i="2"/>
  <c r="X141" i="2"/>
  <c r="X35" i="2"/>
  <c r="W35" i="2"/>
  <c r="X41" i="2"/>
  <c r="W41" i="2"/>
  <c r="X10" i="31"/>
  <c r="W10" i="31"/>
  <c r="U230" i="30"/>
  <c r="U79" i="30"/>
  <c r="U254" i="30"/>
  <c r="X20" i="31"/>
  <c r="W20" i="31"/>
  <c r="X15" i="31"/>
  <c r="W15" i="31"/>
  <c r="W38" i="2"/>
  <c r="X38" i="2"/>
  <c r="W25" i="31"/>
  <c r="X25" i="31"/>
  <c r="X4" i="31"/>
  <c r="W4" i="31"/>
  <c r="W45" i="2"/>
  <c r="X45" i="2"/>
  <c r="X14" i="31"/>
  <c r="W14" i="31"/>
  <c r="X12" i="2"/>
  <c r="W12" i="2"/>
  <c r="W5" i="2"/>
  <c r="X5" i="2"/>
  <c r="W40" i="2"/>
  <c r="X40" i="2"/>
  <c r="X9" i="2"/>
  <c r="W9" i="2"/>
  <c r="W37" i="2"/>
  <c r="X37" i="2"/>
  <c r="U228"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4" i="30"/>
  <c r="U256" i="30"/>
  <c r="U227" i="30"/>
  <c r="U268" i="30"/>
  <c r="U269" i="30"/>
  <c r="U270" i="30"/>
  <c r="U278" i="30"/>
  <c r="U279"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6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4" authorId="3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4" authorId="3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5" authorId="3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6" authorId="3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7" authorId="3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8" authorId="3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9" authorId="3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9" authorId="3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0" authorId="3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0" authorId="3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1" authorId="3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1" authorId="3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2" authorId="3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3" authorId="3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3" authorId="3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4" authorId="3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4" authorId="3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5" authorId="38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9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9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6" authorId="39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7" authorId="39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8" authorId="39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9" authorId="39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9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9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40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40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40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3" authorId="40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3" authorId="40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4" authorId="40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4" authorId="40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5" authorId="40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5" authorId="41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6" authorId="41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6" authorId="41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7" authorId="41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41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41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8" authorId="41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89" authorId="41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9" authorId="41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0" authorId="41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21"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8" authorId="422"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9" authorId="423"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9" authorId="424"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0" authorId="425"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0" authorId="426"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1" authorId="4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2" authorId="4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3" authorId="4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3" authorId="4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4" authorId="4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4" authorId="4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5" authorId="4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5" authorId="4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5" authorId="4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6" authorId="43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6" authorId="43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7" authorId="44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7" authorId="44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8" authorId="44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8" authorId="44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9" authorId="44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9" authorId="44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0" authorId="44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0" authorId="44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1" authorId="44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1" authorId="44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3" authorId="45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4" authorId="4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4" authorId="4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5" authorId="45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5" authorId="45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6" authorId="45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6" authorId="45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7" authorId="4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7" authorId="4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8" authorId="4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8" authorId="4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9" authorId="4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9" authorId="4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0" authorId="46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0" authorId="46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1" authorId="46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1" authorId="46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2" authorId="47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2" authorId="47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3" authorId="47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3" authorId="47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3" authorId="47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4" authorId="4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4" authorId="4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5" authorId="4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5" authorId="4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6" authorId="4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6" authorId="4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7" authorId="4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7" authorId="4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8" authorId="4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8" authorId="4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9" authorId="4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9" authorId="4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0" authorId="4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0" authorId="4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1" authorId="48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1" authorId="49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2" authorId="49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2" authorId="49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3" authorId="49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3" authorId="49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4" authorId="495"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4" authorId="496"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4" authorId="497"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5" authorId="49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5" authorId="49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6" authorId="50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6" authorId="50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7" authorId="50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7" authorId="50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8" authorId="50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9" authorId="50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0" authorId="50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0" authorId="50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1" authorId="51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1" authorId="51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2" authorId="51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2" authorId="51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3" authorId="5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3" authorId="5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4" authorId="51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4" authorId="51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5" authorId="51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5" authorId="51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6" authorId="52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6" authorId="52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7" authorId="5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7" authorId="5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8" authorId="52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8" authorId="52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8" authorId="52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9" authorId="52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9" authorId="52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0" authorId="52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0" authorId="53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1" authorId="53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1" authorId="53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2" authorId="53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2" authorId="53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2" authorId="53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3" authorId="5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3" authorId="5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4" authorId="53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4" authorId="53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5" authorId="54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6" authorId="5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7" authorId="5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7" authorId="5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8" authorId="5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8" authorId="5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9" authorId="5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9" authorId="5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0" authorId="5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0" authorId="5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1" authorId="5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1" authorId="5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2" authorId="5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2" authorId="5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3" authorId="5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3" authorId="5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4" authorId="5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4" authorId="5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5" authorId="5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5" authorId="5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6" authorId="5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7" authorId="5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7" authorId="5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8" authorId="5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8" authorId="5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9" authorId="5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9" authorId="5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0" authorId="5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0" authorId="5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0" authorId="5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0" authorId="5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1" authorId="5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1" authorId="5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1" authorId="57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2" authorId="57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2" authorId="57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3" authorId="57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3" authorId="58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4" authorId="5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4" authorId="5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5" authorId="58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5" authorId="58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6" authorId="58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6" authorId="58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7" authorId="58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7" authorId="58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8" authorId="58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8" authorId="59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8" authorId="59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9" authorId="59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9" authorId="59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0" authorId="5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0" authorId="5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1" authorId="5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1" authorId="5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2" authorId="5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2" authorId="5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3" authorId="6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3" authorId="6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3" authorId="6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4" authorId="60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4" authorId="60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5" authorId="60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5" authorId="60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6" authorId="60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6" authorId="60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7" authorId="60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7" authorId="61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8" authorId="6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8" authorId="6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9" authorId="6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9" authorId="6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0" authorId="6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0" authorId="6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1" authorId="61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1" authorId="61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2" authorId="61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3" authorId="62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4" authorId="62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5" authorId="62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5" authorId="62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6" authorId="62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6" authorId="62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7" authorId="62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7" authorId="63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<sst xmlns="http://schemas.openxmlformats.org/spreadsheetml/2006/main" count="19118" uniqueCount="2419">
  <si>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</si>
  <si>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</si>
  <si>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</si>
  <si>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</si>
  <si>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</si>
  <si>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</si>
  <si>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</si>
  <si>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</si>
  <si>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</si>
  <si>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</si>
  <si>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</si>
  <si>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</si>
  <si>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</si>
  <si>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</si>
  <si>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</si>
  <si>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</si>
  <si>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</si>
  <si>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</si>
  <si>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</si>
  <si>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</si>
  <si>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</si>
  <si>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</si>
  <si>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</si>
  <si>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</si>
  <si>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</si>
  <si>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</si>
  <si>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</si>
  <si>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</si>
  <si>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</si>
  <si>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</si>
  <si>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</si>
  <si>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</si>
  <si>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</si>
  <si>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</si>
  <si>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</si>
  <si>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</si>
  <si>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</si>
  <si>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</si>
  <si>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</si>
  <si>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</si>
  <si>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</si>
  <si>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</si>
  <si>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</si>
  <si>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</si>
  <si>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</si>
  <si>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</si>
  <si>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</si>
  <si>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</si>
  <si>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</si>
  <si>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</si>
  <si>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</si>
  <si>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</si>
  <si>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</si>
  <si>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</si>
  <si>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</si>
  <si>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</si>
  <si>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</si>
  <si>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</si>
  <si>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</si>
  <si>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</si>
  <si>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</si>
  <si>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</si>
  <si>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</si>
  <si>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</si>
  <si>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</si>
  <si>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</si>
  <si>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</si>
  <si>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</si>
  <si>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</si>
  <si>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</si>
  <si>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</si>
  <si>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</si>
  <si>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</si>
  <si>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</si>
  <si>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</si>
  <si>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</si>
  <si>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</si>
  <si>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</si>
  <si>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</si>
  <si>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</si>
  <si>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</si>
  <si>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</si>
  <si>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</si>
  <si>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</si>
  <si>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</si>
  <si>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</si>
  <si>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</si>
  <si>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</si>
  <si>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</si>
  <si>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</si>
  <si>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</si>
  <si>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</si>
  <si>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</si>
  <si>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</si>
  <si>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</si>
  <si>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</si>
  <si>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</si>
  <si>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</si>
  <si>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</si>
  <si>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</si>
  <si>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</si>
  <si>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</si>
  <si>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</si>
  <si>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</si>
  <si>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</si>
  <si>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</si>
  <si>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</si>
  <si>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</si>
  <si>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</si>
  <si>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</si>
  <si>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</si>
  <si>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</si>
  <si>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</si>
  <si>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</si>
  <si>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</si>
  <si>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</si>
  <si>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</si>
  <si>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</si>
  <si>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</si>
  <si>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</si>
  <si>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</si>
  <si>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</si>
  <si>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</si>
  <si>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</si>
  <si>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</si>
  <si>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</si>
  <si>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</si>
  <si>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</si>
  <si>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</si>
  <si>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</si>
  <si>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</si>
  <si>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</si>
  <si>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</si>
  <si>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</si>
  <si>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</si>
  <si>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</si>
  <si>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</si>
  <si>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</si>
  <si>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</si>
  <si>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</si>
  <si>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</si>
  <si>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</si>
  <si>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</si>
  <si>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</si>
  <si>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</si>
  <si>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</si>
  <si>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</si>
  <si>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</si>
  <si>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</si>
  <si>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</si>
  <si>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</si>
  <si>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</si>
  <si>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</si>
  <si>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</si>
  <si>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</si>
  <si>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</si>
  <si>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</si>
  <si>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</si>
  <si>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</si>
  <si>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</si>
  <si>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</si>
  <si>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</si>
  <si>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</si>
  <si>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</si>
  <si>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</si>
  <si>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</si>
  <si>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</si>
  <si>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</si>
  <si>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</si>
  <si>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</si>
  <si>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</si>
  <si>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</si>
  <si>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</si>
  <si>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</si>
  <si>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</si>
  <si>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</si>
  <si>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</si>
  <si>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</si>
  <si>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</si>
  <si>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</si>
  <si>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</si>
  <si>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</si>
  <si>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</si>
  <si>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</si>
  <si>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</si>
  <si>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</si>
  <si>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</si>
  <si>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</si>
  <si>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</si>
  <si>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</si>
  <si>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</si>
  <si>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</si>
  <si>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</si>
  <si>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</si>
  <si>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</si>
  <si>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</si>
  <si>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</si>
  <si>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</si>
  <si>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</si>
  <si>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</si>
  <si>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</si>
  <si>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</si>
  <si>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</si>
  <si>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</si>
  <si>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</si>
  <si>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</si>
  <si>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</si>
  <si>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</si>
  <si>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</si>
  <si>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</si>
  <si>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</si>
  <si>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</si>
  <si>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</si>
  <si>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</si>
  <si>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</si>
  <si>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</si>
  <si>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</si>
  <si>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</si>
  <si>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</si>
  <si>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</si>
  <si>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</si>
  <si>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</si>
  <si>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</si>
  <si>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</si>
  <si>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</si>
  <si>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</si>
  <si>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</si>
  <si>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</si>
  <si>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</si>
  <si>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</si>
  <si>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</si>
  <si>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</si>
  <si>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</si>
  <si>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</si>
  <si>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</si>
  <si>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</si>
  <si>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</si>
  <si>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</si>
  <si>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</si>
  <si>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</si>
  <si>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</si>
  <si>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</si>
  <si>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</si>
  <si>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</si>
  <si>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</si>
  <si>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</si>
  <si>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</si>
  <si>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</si>
  <si>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</si>
  <si>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</si>
  <si>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</si>
  <si>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</si>
  <si>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</si>
  <si>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</si>
  <si>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</si>
  <si>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</si>
  <si>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</si>
  <si>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</si>
  <si>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</si>
  <si>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</si>
  <si>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</si>
  <si>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</si>
  <si>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</si>
  <si>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</si>
  <si>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</si>
  <si>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</si>
  <si>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</si>
  <si>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</si>
  <si>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</si>
  <si>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</si>
  <si>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</si>
  <si>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</si>
  <si>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</si>
  <si>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</si>
  <si>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</si>
  <si>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</si>
  <si>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</si>
  <si>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</si>
  <si>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</si>
  <si>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</si>
  <si>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</si>
  <si>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</si>
  <si>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</si>
  <si>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</si>
  <si>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</si>
  <si>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</si>
  <si>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</si>
  <si>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</si>
  <si>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</si>
  <si>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</si>
  <si>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</si>
  <si>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</si>
  <si>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</si>
  <si>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</si>
  <si>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</si>
  <si>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</si>
  <si>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</si>
  <si>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</si>
  <si>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</si>
  <si>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</si>
  <si>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</si>
  <si>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</si>
  <si>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</si>
  <si>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</si>
  <si>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</si>
  <si>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</si>
  <si>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</si>
  <si>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</si>
  <si>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</si>
  <si>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</si>
  <si>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</si>
  <si>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</si>
  <si>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</si>
  <si>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</si>
  <si>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</si>
  <si>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</si>
  <si>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</si>
  <si>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</si>
  <si>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</si>
  <si>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</si>
  <si>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</si>
  <si>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</si>
  <si>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</si>
  <si>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</si>
  <si>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</si>
  <si>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</si>
  <si>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</si>
  <si>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</si>
  <si>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</si>
  <si>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</si>
  <si>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</si>
  <si>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</si>
  <si>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</si>
  <si>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</si>
  <si>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</si>
  <si>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</si>
  <si>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</si>
  <si>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</si>
  <si>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</si>
  <si>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</si>
  <si>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</si>
  <si>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</si>
  <si>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</si>
  <si>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</si>
  <si>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</si>
  <si>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</si>
  <si>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</si>
  <si>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</si>
  <si>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</si>
  <si>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</si>
  <si>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</si>
  <si>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</si>
  <si>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</si>
  <si>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</si>
  <si>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</si>
  <si>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</si>
  <si>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</si>
  <si>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</si>
  <si>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</si>
  <si>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</si>
  <si>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</si>
  <si>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</si>
  <si>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</si>
  <si>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</si>
  <si>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</si>
  <si>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</si>
  <si>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</si>
  <si>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</si>
  <si>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</si>
  <si>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</si>
  <si>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</si>
  <si>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</si>
  <si>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</si>
  <si>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</si>
  <si>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</si>
  <si>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</si>
  <si>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</si>
  <si>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</si>
  <si>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</si>
  <si>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</si>
  <si>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</si>
  <si>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</si>
  <si>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</si>
  <si>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</si>
  <si>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</si>
  <si>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</si>
  <si>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</si>
  <si>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</si>
  <si>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</si>
  <si>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</si>
  <si>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</si>
  <si>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</si>
  <si>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</si>
  <si>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</si>
  <si>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</si>
  <si>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</si>
  <si>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</si>
  <si>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</si>
  <si>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</si>
  <si>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</si>
  <si>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</si>
  <si>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</si>
  <si>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</si>
  <si>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</si>
  <si>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</si>
  <si>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</si>
  <si>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</si>
  <si>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</si>
  <si>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</si>
  <si>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</si>
  <si>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</si>
  <si>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</si>
  <si>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</si>
  <si>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</si>
  <si>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</si>
  <si>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</si>
  <si>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</si>
  <si>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</si>
  <si>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</si>
  <si>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</si>
  <si>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</si>
  <si>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</si>
  <si>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</si>
  <si>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</si>
  <si>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</si>
  <si>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</si>
  <si>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</si>
  <si>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</si>
  <si>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</si>
  <si>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</si>
  <si>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</si>
  <si>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</si>
  <si>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</si>
  <si>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</si>
  <si>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</si>
  <si>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</si>
  <si>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</si>
  <si>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</si>
  <si>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</si>
  <si>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</si>
  <si>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</si>
  <si>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</si>
  <si>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</si>
  <si>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</si>
  <si>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</si>
  <si>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</si>
  <si>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</si>
  <si>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</si>
  <si>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</si>
  <si>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</si>
  <si>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</si>
  <si>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</si>
  <si>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</si>
  <si>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</si>
  <si>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</si>
  <si>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</si>
  <si>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</si>
  <si>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</si>
  <si>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</si>
  <si>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</si>
  <si>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</si>
  <si>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</si>
  <si>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</si>
  <si>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</si>
  <si>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</si>
  <si>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</si>
  <si>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</si>
  <si>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</si>
  <si>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</si>
  <si>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</si>
  <si>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</si>
  <si>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</si>
  <si>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</si>
  <si>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</si>
  <si>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</si>
  <si>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</si>
  <si>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</si>
  <si>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</si>
  <si>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</si>
  <si>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</si>
  <si>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</si>
  <si>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</si>
  <si>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</si>
  <si>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</si>
  <si>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</si>
  <si>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</si>
  <si>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</si>
  <si>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</si>
  <si>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</si>
  <si>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</si>
  <si>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</si>
  <si>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</si>
  <si>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</si>
  <si>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</si>
  <si>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</si>
  <si>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</si>
  <si>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</si>
  <si>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</si>
  <si>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</si>
  <si>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</si>
  <si>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</si>
  <si>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</si>
  <si>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</si>
  <si>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</si>
  <si>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</si>
  <si>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</si>
  <si>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</si>
  <si>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</si>
  <si>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</si>
  <si>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</si>
  <si>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</si>
  <si>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</si>
  <si>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</si>
  <si>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</si>
  <si>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</si>
  <si>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</si>
  <si>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</si>
  <si>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</si>
  <si>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</si>
  <si>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</si>
  <si>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</si>
  <si>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</si>
  <si>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</si>
  <si>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</si>
  <si>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</si>
  <si>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</si>
  <si>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</si>
  <si>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</si>
  <si>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</si>
  <si>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</si>
  <si>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</si>
  <si>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</si>
  <si>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</si>
  <si>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</si>
  <si>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</si>
  <si>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</si>
  <si>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</si>
  <si>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</si>
  <si>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</si>
  <si>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</si>
  <si>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</si>
  <si>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</si>
  <si>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</si>
  <si>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</si>
  <si>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</si>
  <si>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</si>
  <si>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</si>
  <si>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</si>
  <si>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</si>
  <si>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</si>
  <si>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</si>
  <si>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</si>
  <si>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</si>
  <si>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</si>
  <si>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</si>
  <si>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</si>
  <si>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</si>
  <si>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</si>
  <si>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</si>
  <si>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</si>
  <si>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</si>
  <si>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</si>
  <si>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</si>
  <si>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</si>
  <si>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</si>
  <si>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</si>
  <si>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</si>
  <si>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</si>
  <si>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</si>
  <si>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</si>
  <si>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</si>
  <si>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</si>
  <si>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</si>
  <si>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</si>
  <si>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</si>
  <si>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</si>
  <si>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</si>
  <si>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</si>
  <si>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</si>
  <si>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</si>
  <si>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</si>
  <si>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</si>
  <si>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</si>
  <si>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</si>
  <si>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</si>
  <si>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</si>
  <si>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</si>
  <si>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</si>
  <si>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</si>
  <si>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</si>
  <si>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</si>
  <si>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</si>
  <si>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</si>
  <si>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</si>
  <si>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</si>
  <si>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</si>
  <si>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</si>
  <si>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</si>
  <si>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</si>
  <si>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</si>
  <si>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</si>
  <si>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</si>
  <si>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</si>
  <si>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</si>
  <si>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</si>
  <si>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</si>
  <si>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</si>
  <si>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</si>
  <si>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</si>
  <si>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</si>
  <si>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</si>
  <si>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</si>
  <si>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</si>
  <si>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</si>
  <si>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</si>
  <si>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</si>
  <si>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</si>
  <si>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</si>
  <si>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</si>
  <si>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</si>
  <si>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</si>
  <si>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</si>
  <si>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</si>
  <si>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</si>
  <si>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</si>
  <si>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</si>
  <si>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</si>
  <si>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</si>
  <si>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</si>
  <si>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</si>
  <si>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</si>
  <si>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</si>
  <si>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</si>
  <si>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</si>
  <si>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</si>
  <si>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</si>
  <si>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</si>
  <si>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</si>
  <si>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</si>
  <si>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</si>
  <si>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</si>
  <si>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</si>
  <si>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</si>
  <si>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</si>
  <si>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</si>
  <si>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</si>
  <si>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</si>
  <si>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</si>
  <si>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</si>
  <si>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</si>
  <si>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</si>
  <si>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</si>
  <si>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</si>
  <si>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</si>
  <si>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</si>
  <si>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</si>
  <si>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</si>
  <si>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</si>
  <si>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</si>
  <si>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</si>
  <si>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</si>
  <si>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</si>
  <si>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</si>
  <si>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</si>
  <si>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</si>
  <si>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</si>
  <si>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</si>
  <si>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</si>
  <si>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</si>
  <si>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</si>
  <si>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</si>
  <si>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</si>
  <si>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</si>
  <si>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</si>
  <si>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</si>
  <si>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</si>
  <si>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</si>
  <si>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</si>
  <si>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</si>
  <si>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</si>
  <si>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</si>
  <si>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</si>
  <si>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</si>
  <si>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</si>
  <si>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</si>
  <si>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</si>
  <si>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</si>
  <si>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</si>
  <si>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</si>
  <si>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</si>
  <si>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</si>
  <si>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</si>
  <si>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</si>
  <si>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</si>
  <si>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</si>
  <si>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</si>
  <si>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</si>
  <si>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</si>
  <si>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</si>
  <si>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</si>
  <si>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</si>
  <si>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</si>
  <si>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</si>
  <si>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</si>
  <si>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</si>
  <si>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</si>
  <si>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</si>
  <si>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</si>
  <si>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</si>
  <si>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</si>
  <si>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</si>
  <si>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</si>
  <si>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</si>
  <si>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</si>
  <si>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</si>
  <si>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</si>
  <si>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</si>
  <si>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</si>
  <si>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</si>
  <si>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</si>
  <si>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</si>
  <si>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</si>
  <si>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</si>
  <si>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</si>
  <si>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</si>
  <si>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</si>
  <si>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</si>
  <si>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</si>
  <si>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</si>
  <si>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</si>
  <si>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</si>
  <si>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</si>
  <si>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</si>
  <si>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</si>
  <si>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</si>
  <si>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</si>
  <si>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</si>
  <si>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</si>
  <si>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</si>
  <si>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</si>
  <si>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</si>
  <si>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</si>
  <si>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</si>
  <si>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</si>
  <si>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</si>
  <si>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</si>
  <si>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</si>
  <si>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</si>
  <si>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</si>
  <si>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</si>
  <si>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</si>
  <si>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</si>
  <si>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</si>
  <si>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</si>
  <si>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</si>
  <si>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</si>
  <si>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</si>
  <si>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</si>
  <si>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</si>
  <si>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</si>
  <si>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</si>
  <si>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</si>
  <si>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</si>
  <si>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</si>
  <si>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</si>
  <si>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</si>
  <si>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</si>
  <si>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</si>
  <si>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</si>
  <si>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</si>
  <si>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</si>
  <si>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</si>
  <si>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</si>
  <si>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</si>
  <si>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</si>
  <si>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</si>
  <si>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</si>
  <si>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</si>
  <si>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</si>
  <si>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</si>
  <si>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</si>
  <si>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</si>
  <si>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</si>
  <si>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</si>
  <si>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</si>
  <si>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</si>
  <si>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</si>
  <si>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</si>
  <si>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</si>
  <si>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</si>
  <si>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</si>
  <si>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</si>
  <si>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</si>
  <si>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</si>
  <si>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</si>
  <si>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</si>
  <si>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</si>
  <si>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</si>
  <si>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</si>
  <si>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</si>
  <si>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</si>
  <si>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</si>
  <si>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</si>
  <si>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</si>
  <si>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</si>
  <si>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</si>
  <si>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</si>
  <si>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</si>
  <si>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</si>
  <si>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</si>
  <si>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</si>
  <si>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</si>
  <si>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</si>
  <si>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</si>
  <si>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</si>
  <si>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</si>
  <si>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</si>
  <si>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</si>
  <si>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</si>
  <si>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</si>
  <si>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</si>
  <si>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</si>
  <si>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</si>
  <si>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</si>
  <si>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</si>
  <si>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</si>
  <si>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</si>
  <si>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</si>
  <si>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</si>
  <si>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</si>
  <si>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</si>
  <si>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</si>
  <si>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</si>
  <si>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</si>
  <si>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</si>
  <si>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</si>
  <si>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</si>
  <si>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</si>
  <si>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</si>
  <si>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</si>
  <si>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</si>
  <si>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</si>
  <si>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</si>
  <si>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</si>
  <si>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</si>
  <si>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</si>
  <si>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</si>
  <si>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</si>
  <si>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</si>
  <si>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</si>
  <si>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</si>
  <si>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</si>
  <si>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</si>
  <si>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</si>
  <si>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</si>
  <si>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</si>
  <si>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</si>
  <si>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</si>
  <si>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</si>
  <si>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</si>
  <si>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</si>
  <si>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</si>
  <si>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</si>
  <si>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</si>
  <si>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</si>
  <si>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</si>
  <si>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</si>
  <si>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</si>
  <si>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</si>
  <si>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</si>
  <si>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</si>
  <si>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</si>
  <si>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</si>
  <si>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</si>
  <si>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</si>
  <si>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</si>
  <si>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</si>
  <si>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</si>
  <si>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</si>
  <si>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</si>
  <si>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</si>
  <si>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</si>
  <si>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</si>
  <si>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</si>
  <si>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</si>
  <si>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</si>
  <si>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</si>
  <si>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</si>
  <si>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</si>
  <si>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</si>
  <si>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</si>
  <si>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</si>
  <si>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</si>
  <si>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</si>
  <si>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</si>
  <si>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</si>
  <si>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</si>
  <si>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</si>
  <si>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</si>
  <si>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</si>
  <si>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</si>
  <si>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</si>
  <si>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</si>
  <si>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</si>
  <si>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</si>
  <si>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</si>
  <si>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</si>
  <si>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</si>
  <si>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</si>
  <si>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</si>
  <si>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</si>
  <si>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</si>
  <si>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</si>
  <si>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</si>
  <si>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</si>
  <si>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</si>
  <si>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</si>
  <si>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</si>
  <si>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</si>
  <si>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</si>
  <si>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</si>
  <si>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</si>
  <si>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</si>
  <si>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</si>
  <si>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</si>
  <si>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</si>
  <si>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</si>
  <si>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</si>
  <si>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</si>
  <si>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</si>
  <si>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</si>
  <si>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</si>
  <si>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</si>
  <si>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</si>
  <si>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</si>
  <si>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</si>
  <si>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</si>
  <si>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</si>
  <si>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</si>
  <si>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</si>
  <si>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</si>
  <si>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</si>
  <si>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</si>
  <si>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</si>
  <si>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</si>
  <si>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</si>
  <si>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</si>
  <si>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</si>
  <si>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</si>
  <si>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</si>
  <si>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</si>
  <si>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</si>
  <si>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</si>
  <si>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</si>
  <si>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</si>
  <si>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</si>
  <si>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</si>
  <si>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</si>
  <si>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</si>
  <si>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</si>
  <si>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</si>
  <si>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</si>
  <si>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</si>
  <si>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</si>
  <si>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</si>
  <si>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</si>
  <si>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</si>
  <si>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</si>
  <si>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</si>
  <si>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</si>
  <si>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</si>
  <si>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</si>
  <si>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</si>
  <si>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</si>
  <si>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</si>
  <si>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</si>
  <si>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</si>
  <si>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</si>
  <si>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</si>
  <si>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</si>
  <si>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</si>
  <si>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</si>
  <si>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</si>
  <si>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</si>
  <si>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</si>
  <si>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</si>
  <si>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</si>
  <si>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</si>
  <si>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</si>
  <si>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</si>
  <si>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</si>
  <si>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</si>
  <si>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</si>
  <si>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</si>
  <si>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</si>
  <si>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</si>
  <si>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</si>
  <si>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</si>
  <si>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</si>
  <si>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</si>
  <si>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</si>
  <si>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</si>
  <si>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</si>
  <si>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</si>
  <si>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</si>
  <si>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</si>
  <si>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</si>
  <si>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</si>
  <si>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</si>
  <si>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</si>
  <si>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</si>
  <si>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</si>
  <si>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</si>
  <si>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</si>
  <si>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</si>
  <si>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</si>
  <si>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</si>
  <si>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</si>
  <si>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</si>
  <si>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</si>
  <si>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</si>
  <si>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</si>
  <si>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</si>
  <si>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</si>
  <si>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</si>
  <si>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</si>
  <si>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</si>
  <si>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</si>
  <si>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</si>
  <si>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</si>
  <si>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</si>
  <si>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</si>
  <si>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</si>
  <si>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</si>
  <si>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</si>
  <si>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</si>
  <si>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</si>
  <si>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</si>
  <si>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D-HBK133</t>
  </si>
  <si>
    <t>Spring Hill</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</si>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</sst>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Border="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94</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28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67"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2853" xr:uid="{E3D0A88A-CBD0-4D66-B171-1D8684787A19}">
  <cacheSource type="worksheet">
    <worksheetSource ref="A1:F1048576" sheet="Daily Production_RAW DATA"/>
  </cacheSource>
  <cacheFields count="6">
    <cacheField name="Project" numFmtId="0">
      <sharedItems containsBlank="1" count="4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m/>
    <m/>
    <m/>
    <x v="1"/>
  </r>
  <r>
    <s v="FB-HAL113"/>
    <x v="26"/>
    <d v="2026-03-30T00:00:00"/>
    <m/>
    <m/>
    <m/>
    <x v="1"/>
  </r>
  <r>
    <s v="FB-HSF477"/>
    <x v="1"/>
    <d v="2026-03-30T00:00:00"/>
    <m/>
    <m/>
    <m/>
    <x v="1"/>
  </r>
  <r>
    <s v="FB-HSF379"/>
    <x v="29"/>
    <d v="2026-03-30T00:00:00"/>
    <m/>
    <m/>
    <m/>
    <x v="1"/>
  </r>
  <r>
    <s v="BHCD-FPW-03-W"/>
    <x v="41"/>
    <d v="2026-03-30T00:00:00"/>
    <m/>
    <m/>
    <m/>
    <x v="1"/>
  </r>
  <r>
    <s v="BHCD-FSF-05-E"/>
    <x v="29"/>
    <d v="2026-03-30T00:00:00"/>
    <m/>
    <m/>
    <m/>
    <x v="1"/>
  </r>
  <r>
    <m/>
    <x v="15"/>
    <d v="2026-03-3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m/>
    <m/>
    <m/>
  </r>
  <r>
    <x v="392"/>
    <x v="26"/>
    <x v="294"/>
    <m/>
    <m/>
    <m/>
  </r>
  <r>
    <x v="391"/>
    <x v="1"/>
    <x v="294"/>
    <m/>
    <m/>
    <m/>
  </r>
  <r>
    <x v="393"/>
    <x v="29"/>
    <x v="294"/>
    <m/>
    <m/>
    <m/>
  </r>
  <r>
    <x v="387"/>
    <x v="41"/>
    <x v="294"/>
    <m/>
    <m/>
    <m/>
  </r>
  <r>
    <x v="383"/>
    <x v="29"/>
    <x v="294"/>
    <m/>
    <m/>
    <m/>
  </r>
  <r>
    <x v="125"/>
    <x v="15"/>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1"/>
    </i>
    <i>
      <x v="405"/>
    </i>
    <i>
      <x v="406"/>
    </i>
    <i>
      <x v="407"/>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2" totalsRowShown="0" dataDxfId="93" dataCellStyle="Percent">
  <autoFilter ref="A1:AB19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7:AB301" totalsRowShown="0" headerRowDxfId="67" dataDxfId="66" headerRowBorderDxfId="65">
  <autoFilter ref="A197:AB301" xr:uid="{3754D8CF-035B-4624-939E-6943FE283BFD}"/>
  <sortState xmlns:xlrd2="http://schemas.microsoft.com/office/spreadsheetml/2017/richdata2" ref="A198:AB281">
    <sortCondition ref="B197:B28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2T19:32:43.48" personId="{79160F3F-A2CD-4B5D-ACD4-80E02EA51DFF}" id="{995A78C5-5128-478A-8AEB-95B101A9712D}">
    <text>2-12-2026 Confirmed Actual Completed Footage.</text>
  </threadedComment>
  <threadedComment ref="U163" dT="2026-02-12T19:33:08.78" personId="{79160F3F-A2CD-4B5D-ACD4-80E02EA51DFF}" id="{EC9DD3DD-E621-42AE-B003-6F26B6C3485A}">
    <text>2-12-2026 Conduit Placement Confirmed Completed.</text>
  </threadedComment>
  <threadedComment ref="T164" dT="2026-02-16T19:35:14.22" personId="{79160F3F-A2CD-4B5D-ACD4-80E02EA51DFF}" id="{8C7147F7-185A-4082-B1AF-A8CC3D2D3E4C}">
    <text>2-16-2026 Confirmed Actual Completed Footage.</text>
  </threadedComment>
  <threadedComment ref="U164" dT="2026-02-16T19:35:42.56" personId="{79160F3F-A2CD-4B5D-ACD4-80E02EA51DFF}" id="{895AEC29-CA16-4E37-B64D-6508E649DC6E}">
    <text>2-16-2026 Conduit Placement Confirmed Completed.</text>
  </threadedComment>
  <threadedComment ref="T165" dT="2026-02-16T19:35:22.00" personId="{79160F3F-A2CD-4B5D-ACD4-80E02EA51DFF}" id="{3F3769EB-D680-434C-9F76-DFEAD87DB39E}">
    <text>2-16-2026 Confirmed Actual Completed Footage.</text>
  </threadedComment>
  <threadedComment ref="U165" dT="2026-02-16T19:35:54.02" personId="{79160F3F-A2CD-4B5D-ACD4-80E02EA51DFF}" id="{8B13D483-B2B5-4FEC-885A-F844E3C10A66}">
    <text>2-16-2026 Conduit Placement Confirmed Completed.</text>
  </threadedComment>
  <threadedComment ref="T166" dT="2025-12-15T19:16:22.31" personId="{79160F3F-A2CD-4B5D-ACD4-80E02EA51DFF}" id="{BDB1FCA7-359C-4DBC-947B-DC929D7976B9}">
    <text>12-15-2025 Fiber Placement and Splicing.</text>
  </threadedComment>
  <threadedComment ref="U166" dT="2025-12-15T19:16:46.23" personId="{79160F3F-A2CD-4B5D-ACD4-80E02EA51DFF}" id="{685EACCF-3EB9-4167-BF52-123D04D7903B}">
    <text>12-15-2025 Fiber Placement and Splicing.</text>
  </threadedComment>
  <threadedComment ref="T167" dT="2025-12-15T19:16:33.59" personId="{79160F3F-A2CD-4B5D-ACD4-80E02EA51DFF}" id="{F64B272E-7B13-4FD6-BCE9-FD820524D28E}">
    <text>12-15-2025 Fiber Placement and Splicing.</text>
  </threadedComment>
  <threadedComment ref="U167" dT="2025-12-15T19:16:53.13" personId="{79160F3F-A2CD-4B5D-ACD4-80E02EA51DFF}" id="{4076130C-6EDC-4F8F-A624-74CA3E0B597D}">
    <text>12-15-2025 Fiber Placement and Splicing.</text>
  </threadedComment>
  <threadedComment ref="T168" dT="2026-02-13T14:48:02.71" personId="{79160F3F-A2CD-4B5D-ACD4-80E02EA51DFF}" id="{4E2F4959-4849-4ED7-A622-C519C44B24AD}">
    <text>2-13-2025 Fiber Placement and Splicing.</text>
  </threadedComment>
  <threadedComment ref="U168" dT="2026-02-13T14:48:49.57" personId="{79160F3F-A2CD-4B5D-ACD4-80E02EA51DFF}" id="{CE459243-AED2-4D65-85E4-BF3FC1ADC2BC}">
    <text>2-13-2025 Fiber Placement and Splicing.</text>
  </threadedComment>
  <threadedComment ref="T169" dT="2026-01-18T21:07:30.30" personId="{79160F3F-A2CD-4B5D-ACD4-80E02EA51DFF}" id="{BC37ACF6-A409-4D62-BA9A-14A252835418}">
    <text>1-9-2026 Conduit Placement Confirmed Completed.</text>
  </threadedComment>
  <threadedComment ref="U169" dT="2026-01-18T21:07:59.91" personId="{79160F3F-A2CD-4B5D-ACD4-80E02EA51DFF}" id="{9FE77486-AAAC-4B1D-88F1-213E5801AB1C}">
    <text>1-9-2026 Fiber Placement and Splicing.</text>
  </threadedComment>
  <threadedComment ref="T170" dT="2026-01-19T15:11:19.18" personId="{79160F3F-A2CD-4B5D-ACD4-80E02EA51DFF}" id="{A832F4AC-18E4-48D6-9C2A-272575B9487E}">
    <text>1-13-2026 Confirmed Actual Completed Footage.</text>
  </threadedComment>
  <threadedComment ref="U170" dT="2026-01-19T15:10:45.83" personId="{79160F3F-A2CD-4B5D-ACD4-80E02EA51DFF}" id="{72453326-C165-43E4-8D3B-90371BBC5422}">
    <text>1-13-2026 Fiber Placement and Splicing.</text>
  </threadedComment>
  <threadedComment ref="T171" dT="2026-01-18T17:13:16.59" personId="{79160F3F-A2CD-4B5D-ACD4-80E02EA51DFF}" id="{399ECB90-B545-451A-B214-8FE6E5D3986E}">
    <text>1-6-2026 Confirmed Actual Completed Footage.</text>
  </threadedComment>
  <threadedComment ref="U171" dT="2026-01-18T17:14:54.24" personId="{79160F3F-A2CD-4B5D-ACD4-80E02EA51DFF}" id="{BF79736E-6CE2-4CB3-9043-6085ACD10427}">
    <text xml:space="preserve">1-6-2026 Fiber Placement and Splicing.
</text>
  </threadedComment>
  <threadedComment ref="T172" dT="2026-01-18T17:24:02.15" personId="{79160F3F-A2CD-4B5D-ACD4-80E02EA51DFF}" id="{93847D7D-307F-44A1-A69F-78C4B601EF78}">
    <text>1-6-2026 Confirmed Actual Completed Footage.</text>
  </threadedComment>
  <threadedComment ref="U172" dT="2026-01-18T17:23:40.73" personId="{79160F3F-A2CD-4B5D-ACD4-80E02EA51DFF}" id="{21A255CD-2C8D-41C7-8828-715D6A59A7BC}">
    <text>1-6-2026 Fiber Placement and Splicing.</text>
  </threadedComment>
  <threadedComment ref="T173" dT="2026-02-12T19:44:15.28" personId="{79160F3F-A2CD-4B5D-ACD4-80E02EA51DFF}" id="{8C8C9FBB-A0DE-4FD7-B538-6458C49A6B7D}">
    <text>2-12-2026 Confirmed Actual Completed Footage.</text>
  </threadedComment>
  <threadedComment ref="U173" dT="2026-02-12T19:44:45.56" personId="{79160F3F-A2CD-4B5D-ACD4-80E02EA51DFF}" id="{F4AB421A-15CD-41E4-B37C-C096E8ABBBB5}">
    <text>2-12-2026 Fiber Placement and Splicing.</text>
  </threadedComment>
  <threadedComment ref="T174" dT="2026-02-13T19:28:40.55" personId="{79160F3F-A2CD-4B5D-ACD4-80E02EA51DFF}" id="{E0BA9A4E-F173-4643-9678-CA32C85E127C}">
    <text>2-13-2026 Confirmed Actual Completed Footage.</text>
  </threadedComment>
  <threadedComment ref="U174" dT="2026-02-13T19:29:11.10" personId="{79160F3F-A2CD-4B5D-ACD4-80E02EA51DFF}" id="{13D4CD30-B6FF-4EA4-A913-8FE935D8B674}">
    <text>2-13-2026 Fiber Placement and Splicing.</text>
  </threadedComment>
  <threadedComment ref="T175" dT="2026-03-02T20:28:10.29" personId="{79160F3F-A2CD-4B5D-ACD4-80E02EA51DFF}" id="{C1314821-2C76-4D4C-A03F-A3FACE469D48}">
    <text>3-2-2026 Confirmed Actual Completed Footage.</text>
  </threadedComment>
  <threadedComment ref="U175" dT="2026-03-02T20:28:37.98" personId="{79160F3F-A2CD-4B5D-ACD4-80E02EA51DFF}" id="{3CFE59E3-BB3B-49DB-A1FF-3C43837E781B}">
    <text>3-2-2026 Conduit Placement Confirmed Completed.</text>
  </threadedComment>
  <threadedComment ref="T176" dT="2026-02-23T15:09:58.31" personId="{79160F3F-A2CD-4B5D-ACD4-80E02EA51DFF}" id="{3D91EA4E-186F-4E36-8CFA-69053263E685}">
    <text>2-23-2026 Confirmed Actual Completed Footage.</text>
  </threadedComment>
  <threadedComment ref="U176" dT="2026-02-23T15:10:25.61" personId="{79160F3F-A2CD-4B5D-ACD4-80E02EA51DFF}" id="{BF35D230-D9B8-4DB0-8E92-87A0B6DF2AA7}">
    <text>2-23-2026 Conduit Placement Confirmed Completed.</text>
  </threadedComment>
  <threadedComment ref="T177" dT="2026-02-24T15:22:45.23" personId="{79160F3F-A2CD-4B5D-ACD4-80E02EA51DFF}" id="{0125CF2B-B2B4-4E65-8946-519B16195692}">
    <text>2-24-2026 Confirmed Actual Completed Footage.</text>
  </threadedComment>
  <threadedComment ref="U177" dT="2026-02-24T15:23:17.31" personId="{79160F3F-A2CD-4B5D-ACD4-80E02EA51DFF}" id="{08A31716-8C5A-4F22-90D3-029A0C14C409}">
    <text>2-24-2026 Conduit Placement Confirmed Completed.</text>
  </threadedComment>
  <threadedComment ref="T178" dT="2026-02-20T20:24:57.75" personId="{79160F3F-A2CD-4B5D-ACD4-80E02EA51DFF}" id="{70E68C1B-A4CB-4CBC-B8C9-9C0DDC513F1A}">
    <text>2-20-2026 Confirmed Actual Completed Footage.</text>
  </threadedComment>
  <threadedComment ref="U178" dT="2026-02-20T20:25:28.25" personId="{79160F3F-A2CD-4B5D-ACD4-80E02EA51DFF}" id="{087CB118-66A8-475F-868B-A1CA4DC2E46C}">
    <text>2-20-2026 Conduit Placement Confirmed Completed.</text>
  </threadedComment>
  <threadedComment ref="T179" dT="2026-02-24T17:12:51.79" personId="{79160F3F-A2CD-4B5D-ACD4-80E02EA51DFF}" id="{A2961FF9-5C1B-4DD2-9995-BD51DBC70CD6}">
    <text>2-24-2026 Confirmed Actual Completed Footage.</text>
  </threadedComment>
  <threadedComment ref="U179" dT="2026-02-24T17:13:41.78" personId="{79160F3F-A2CD-4B5D-ACD4-80E02EA51DFF}" id="{EAE06A27-31BF-4908-848C-3D8E4487488C}">
    <text>2-24-2026 Conduit Placement Confirmed Completed.</text>
  </threadedComment>
  <threadedComment ref="T180" dT="2026-03-02T13:57:20.90" personId="{79160F3F-A2CD-4B5D-ACD4-80E02EA51DFF}" id="{43A8750D-E90B-4F62-9B67-D9BE28769BDD}">
    <text>3-2-2026 Confirmed Actual Completed Footage.</text>
  </threadedComment>
  <threadedComment ref="U180" dT="2026-03-02T13:58:00.37" personId="{79160F3F-A2CD-4B5D-ACD4-80E02EA51DFF}" id="{2BEF1713-155A-417B-9F38-8862870A07B3}">
    <text>3-2-2026 Conduit Placement Confirmed Completed.</text>
  </threadedComment>
  <threadedComment ref="T181" dT="2026-02-25T16:40:37.58" personId="{79160F3F-A2CD-4B5D-ACD4-80E02EA51DFF}" id="{104686BF-5E73-470D-844A-3F1034264383}">
    <text>2-25-2026 Confirmed Actual Completed Footage.</text>
  </threadedComment>
  <threadedComment ref="U181" dT="2026-02-25T16:41:10.73" personId="{79160F3F-A2CD-4B5D-ACD4-80E02EA51DFF}" id="{02C747E3-09A2-4112-A51F-16A617EF011E}">
    <text>2-25-2026 Conduit Placement Confirmed Completed.</text>
  </threadedComment>
  <threadedComment ref="T182" dT="2026-02-19T14:26:45.94" personId="{79160F3F-A2CD-4B5D-ACD4-80E02EA51DFF}" id="{AD8C9C58-721C-4DFF-9552-67E63A76BA8C}">
    <text>2-19-2026 Confirmed Actual Completed Footage.</text>
  </threadedComment>
  <threadedComment ref="U182" dT="2026-02-19T14:27:19.64" personId="{79160F3F-A2CD-4B5D-ACD4-80E02EA51DFF}" id="{FCE65BAE-67CA-4C23-81E3-E642E3669E68}">
    <text>2-19-2026 Conduit Placement Confirmed Completed.</text>
  </threadedComment>
  <threadedComment ref="T183" dT="2026-02-10T14:54:16.11" personId="{79160F3F-A2CD-4B5D-ACD4-80E02EA51DFF}" id="{3D4B25F1-8E02-4E4A-BF58-B13A250595D4}">
    <text>2-10-2026 Confirmed Actual Completed Footage.</text>
  </threadedComment>
  <threadedComment ref="U183" dT="2026-02-10T14:55:05.90" personId="{79160F3F-A2CD-4B5D-ACD4-80E02EA51DFF}" id="{9005155B-F1AB-4170-A183-EDC67E55DF87}">
    <text>2-10-2026 Conduit Placement Confirmed Completed.</text>
  </threadedComment>
  <threadedComment ref="T184" dT="2026-02-25T17:19:44.08" personId="{79160F3F-A2CD-4B5D-ACD4-80E02EA51DFF}" id="{050A3D77-3E70-45B5-A9B1-3DCC6A6E6288}">
    <text>2-25-2026 Confirmed Actual Completed Footage.</text>
  </threadedComment>
  <threadedComment ref="U184" dT="2026-02-25T17:20:25.95" personId="{79160F3F-A2CD-4B5D-ACD4-80E02EA51DFF}" id="{0D0F6F9A-87D3-4718-8F9A-EFB76F1A88DC}">
    <text>2-25-2026 Conduit Placement Confirmed Completed.</text>
  </threadedComment>
  <threadedComment ref="T185" dT="2026-03-02T19:22:07.66" personId="{79160F3F-A2CD-4B5D-ACD4-80E02EA51DFF}" id="{9595D89B-9F7F-48B9-BC38-32596E949E14}">
    <text>3-2-2026 Confirmed Actual Completed Footage.</text>
  </threadedComment>
  <threadedComment ref="U185" dT="2026-03-02T19:22:42.24" personId="{79160F3F-A2CD-4B5D-ACD4-80E02EA51DFF}" id="{394677B0-8948-45F7-B901-A9E37CFA698E}">
    <text>3-2-2026 Conduit Placement Confirmed Completed.</text>
  </threadedComment>
  <threadedComment ref="T186" dT="2026-02-23T16:58:26.07" personId="{79160F3F-A2CD-4B5D-ACD4-80E02EA51DFF}" id="{E6E0F54F-543A-4667-B59C-50F3376BCBA4}">
    <text>2-23-2026 Confirmed Actual Completed Footage.</text>
  </threadedComment>
  <threadedComment ref="U186" dT="2026-02-23T16:58:55.96" personId="{79160F3F-A2CD-4B5D-ACD4-80E02EA51DFF}" id="{46EB8E0B-3324-46AB-8E64-AE8594F4795E}">
    <text>2-23-2026 Conduit Placement Confirmed Completed.</text>
  </threadedComment>
  <threadedComment ref="T187" dT="2026-02-16T13:22:46.91" personId="{79160F3F-A2CD-4B5D-ACD4-80E02EA51DFF}" id="{D6A419D9-6734-42EF-B9FE-09ACB1CE7322}">
    <text>2-16-2026 Confirmed Actual Completed Footage.</text>
  </threadedComment>
  <threadedComment ref="U187" dT="2026-02-16T13:23:40.02" personId="{79160F3F-A2CD-4B5D-ACD4-80E02EA51DFF}" id="{66C10375-EE76-4698-AF28-C2338193AD54}">
    <text>2-16-2026 Conduit Placement Confirmed Completed.</text>
  </threadedComment>
  <threadedComment ref="T188" dT="2026-02-27T19:32:58.55" personId="{79160F3F-A2CD-4B5D-ACD4-80E02EA51DFF}" id="{F8277E7D-9A3F-4A86-9410-24DB4A77F54B}">
    <text>2-26-2026 Confirmed Actual Completed Footage.</text>
  </threadedComment>
  <threadedComment ref="U188" dT="2026-02-27T19:33:55.41" personId="{79160F3F-A2CD-4B5D-ACD4-80E02EA51DFF}" id="{65363188-7BF7-4F92-86E5-A086C1AEE6AA}">
    <text>2-26-2026 Conduit Placement Confirmed Completed.</text>
  </threadedComment>
  <threadedComment ref="T189" dT="2026-02-17T15:58:40.00" personId="{79160F3F-A2CD-4B5D-ACD4-80E02EA51DFF}" id="{34BBE8F0-7636-483F-B933-BBA26B36E8E4}">
    <text>2-17-2026 Confirmed Actual Completed Footage.</text>
  </threadedComment>
  <threadedComment ref="U189" dT="2026-02-17T15:59:02.04" personId="{79160F3F-A2CD-4B5D-ACD4-80E02EA51DFF}" id="{4934F203-1249-4929-8381-13E11940B882}">
    <text>2-17-2026 Conduit Placement Confirmed Completed.</text>
  </threadedComment>
  <threadedComment ref="T190" dT="2026-02-17T18:00:31.18" personId="{79160F3F-A2CD-4B5D-ACD4-80E02EA51DFF}" id="{5EE29985-A8BC-426C-BE94-09502F3DA50F}">
    <text>2-17-2026 Confirmed Actual Completed Footage.</text>
  </threadedComment>
  <threadedComment ref="U190" dT="2026-02-17T18:00:51.95" personId="{79160F3F-A2CD-4B5D-ACD4-80E02EA51DFF}" id="{03BEF5AA-2733-4DEE-9E93-851E979D0651}">
    <text>2-17-2026 Conduit Placement Confirmed Completed.</text>
  </threadedComment>
  <threadedComment ref="T198" dT="2025-12-02T22:00:29.68" personId="{79160F3F-A2CD-4B5D-ACD4-80E02EA51DFF}" id="{4D895C4E-88FF-45A8-A428-59D12497ECB5}">
    <text>12-3-2025 Confirmed Actual Completed Footage.</text>
  </threadedComment>
  <threadedComment ref="U198" dT="2025-12-02T22:00:53.55" personId="{79160F3F-A2CD-4B5D-ACD4-80E02EA51DFF}" id="{C2F583A8-36E8-4677-8984-40373646E89D}">
    <text>12-3-2025 Conduit Placement Confirmed Completed.</text>
  </threadedComment>
  <threadedComment ref="T199" dT="2026-02-10T20:34:55.73" personId="{79160F3F-A2CD-4B5D-ACD4-80E02EA51DFF}" id="{0E31AB1E-8609-4BE2-A9C9-FB1C3AA0857F}">
    <text>2-10-2025 Confirmed Actual Completed Footage.</text>
  </threadedComment>
  <threadedComment ref="U199" dT="2026-02-10T20:35:21.44" personId="{79160F3F-A2CD-4B5D-ACD4-80E02EA51DFF}" id="{763B9615-C54B-42F8-B980-4AAFDE50CF9D}">
    <text>2-10-2025 Conduit Placement Confirmed Completed.</text>
  </threadedComment>
  <threadedComment ref="T200" dT="2026-03-23T16:19:31.70" personId="{79160F3F-A2CD-4B5D-ACD4-80E02EA51DFF}" id="{EEC3C62A-93A2-41C1-816B-66E59492C985}">
    <text>3-23-2026 Confirmed Actual Completed Footage.</text>
  </threadedComment>
  <threadedComment ref="U200" dT="2026-03-23T16:20:00.64" personId="{79160F3F-A2CD-4B5D-ACD4-80E02EA51DFF}" id="{F20BF739-D94F-4AD2-BC04-0E6AF747471F}">
    <text>3-23-2026 Conduit Placement Confirmed Completed.</text>
  </threadedComment>
  <threadedComment ref="T201" dT="2026-02-27T22:17:13.85" personId="{79160F3F-A2CD-4B5D-ACD4-80E02EA51DFF}" id="{72695BBE-0171-4547-A135-B98AAE102BC1}">
    <text>2-26-2026 Confirmed Actual Completed Footage.</text>
  </threadedComment>
  <threadedComment ref="U201" dT="2026-02-27T22:17:40.19" personId="{79160F3F-A2CD-4B5D-ACD4-80E02EA51DFF}" id="{322C3C97-EFD0-4C9B-A27B-BD6D14AE0DF5}">
    <text>2-26-2026 Conduit Placement Confirmed Completed.</text>
  </threadedComment>
  <threadedComment ref="T202" dT="2026-02-12T22:01:33.20" personId="{79160F3F-A2CD-4B5D-ACD4-80E02EA51DFF}" id="{200F95B4-2C52-4B74-AFE5-5E51CE760D22}">
    <text>1-8-2025 Confirmed Actual Completed Footage.</text>
  </threadedComment>
  <threadedComment ref="U202" dT="2026-02-12T22:00:52.99" personId="{79160F3F-A2CD-4B5D-ACD4-80E02EA51DFF}" id="{08421132-90D1-46F3-B59F-C146B93334FF}">
    <text>1-8-2026 Conduit Placement Confirmed Completed.</text>
  </threadedComment>
  <threadedComment ref="T203" dT="2026-03-11T17:56:51.94" personId="{79160F3F-A2CD-4B5D-ACD4-80E02EA51DFF}" id="{59FF0F08-DF06-4BC5-B0DF-12EFF9311B63}">
    <text>3-11-2026 Confirmed Actual Completed Footage.</text>
  </threadedComment>
  <threadedComment ref="U203" dT="2026-03-11T17:57:34.92" personId="{79160F3F-A2CD-4B5D-ACD4-80E02EA51DFF}" id="{474918FF-3766-4A94-B539-642EAEBA4616}">
    <text>3-11-2026 Conduit Placement Confirmed Completed.</text>
  </threadedComment>
  <threadedComment ref="T204" dT="2026-03-02T21:33:50.21" personId="{79160F3F-A2CD-4B5D-ACD4-80E02EA51DFF}" id="{165BCB9A-2995-469B-9207-B6D781A73615}">
    <text>3-2-2026 Confirmed Actual Completed Footage.</text>
  </threadedComment>
  <threadedComment ref="U204" dT="2026-03-02T21:34:18.81" personId="{79160F3F-A2CD-4B5D-ACD4-80E02EA51DFF}" id="{C6571B6D-A946-4915-92D4-35968177B511}">
    <text>3-2-2026 Conduit Placement Confirmed Completed.</text>
  </threadedComment>
  <threadedComment ref="T205" dT="2026-03-26T17:06:07.70" personId="{79160F3F-A2CD-4B5D-ACD4-80E02EA51DFF}" id="{036B44BB-C400-4055-9626-77712C360DD9}">
    <text>3-26-2026 Confirmed Actual Completed Footage.</text>
  </threadedComment>
  <threadedComment ref="U205" dT="2026-03-26T17:06:38.76" personId="{79160F3F-A2CD-4B5D-ACD4-80E02EA51DFF}" id="{599CF9D6-96D9-4360-97EE-9011953957E6}">
    <text>3-26-2026 Conduit Placement Confirmed Completed.</text>
  </threadedComment>
  <threadedComment ref="Z205" dT="2026-03-26T17:08:50.37" personId="{79160F3F-A2CD-4B5D-ACD4-80E02EA51DFF}" id="{9B32D3A4-82A4-4AE3-87B9-DBAA1D270790}">
    <text>3-26-2026 QC Walkout Scheduled For 3-27-2026.</text>
  </threadedComment>
  <threadedComment ref="T206" dT="2026-02-13T21:15:23.16" personId="{79160F3F-A2CD-4B5D-ACD4-80E02EA51DFF}" id="{27FC8018-0C06-4736-9F87-A2FF8929A042}">
    <text>2-13-2026 Confirmed Actual Completed Footage.</text>
  </threadedComment>
  <threadedComment ref="U206" dT="2026-02-13T21:16:00.68" personId="{79160F3F-A2CD-4B5D-ACD4-80E02EA51DFF}" id="{3B8BEFD7-17D6-4E53-8A07-BD15DB47E309}">
    <text>2-13-2026 Conduit Placement Confirmed Completed.</text>
  </threadedComment>
  <threadedComment ref="T207" dT="2026-02-24T18:25:23.53" personId="{79160F3F-A2CD-4B5D-ACD4-80E02EA51DFF}" id="{2EFD11F4-8E3C-4B6E-9767-42D6D711EC55}">
    <text>2-24-2026 Confirmed Actual Completed Footage.</text>
  </threadedComment>
  <threadedComment ref="U207" dT="2026-02-24T18:25:51.09" personId="{79160F3F-A2CD-4B5D-ACD4-80E02EA51DFF}" id="{B36B9995-3095-4ECA-996E-D4E32608F994}">
    <text>2-24-2026 Conduit Placement Confirmed Completed.</text>
  </threadedComment>
  <threadedComment ref="T208" dT="2025-05-27T12:50:21.90" personId="{79160F3F-A2CD-4B5D-ACD4-80E02EA51DFF}" id="{2C676A09-E901-4BBD-9FA1-9F7B7E124393}">
    <text>5-23-2025 Completed Missing Bore Connection To Feed.</text>
  </threadedComment>
  <threadedComment ref="T208" dT="2025-07-18T12:49:42.25" personId="{79160F3F-A2CD-4B5D-ACD4-80E02EA51DFF}" id="{F68FC8C1-C6D1-4545-90EE-BA459F9F47E6}" parentId="{2C676A09-E901-4BBD-9FA1-9F7B7E124393}">
    <text>Change Order Approved By Joe Cutright On 7-18-2025.</text>
  </threadedComment>
  <threadedComment ref="U208" dT="2026-02-13T15:02:38.30" personId="{79160F3F-A2CD-4B5D-ACD4-80E02EA51DFF}" id="{C1072D02-6D18-4F69-82AF-97BE89FE8946}">
    <text>5-23-2025 Conduit Placement Confirmed Completed.</text>
  </threadedComment>
  <threadedComment ref="T209" dT="2026-03-24T20:47:38.65" personId="{79160F3F-A2CD-4B5D-ACD4-80E02EA51DFF}" id="{4BC442AB-13C6-4925-9F5E-FEA5DDFC7224}">
    <text>3-24-2026 Confirmed Actual Completed Footage.</text>
  </threadedComment>
  <threadedComment ref="U209" dT="2026-03-24T20:48:09.92" personId="{79160F3F-A2CD-4B5D-ACD4-80E02EA51DFF}" id="{08ED5059-3A2F-45EA-A146-3D832FC7399B}">
    <text>3-24-2026 Conduit Placement Confirmed Completed.</text>
  </threadedComment>
  <threadedComment ref="T210" dT="2026-02-13T21:27:57.16" personId="{79160F3F-A2CD-4B5D-ACD4-80E02EA51DFF}" id="{9FC699E6-7746-4D94-9293-0C68BF5B651C}">
    <text>2-13-2026 Confirmed Actual Completed Footage.</text>
  </threadedComment>
  <threadedComment ref="U210" dT="2026-02-13T21:28:20.87" personId="{79160F3F-A2CD-4B5D-ACD4-80E02EA51DFF}" id="{6B448CB5-89F4-4338-8EC6-81C93C974A25}">
    <text>2-13-2026 Conduit Placement Confirmed Completed.</text>
  </threadedComment>
  <threadedComment ref="T211" dT="2026-02-17T12:28:38.84" personId="{79160F3F-A2CD-4B5D-ACD4-80E02EA51DFF}" id="{9883B52A-D8A0-4AEF-B68F-94DA54DEDC08}">
    <text>2-17-2026 Confirmed Actual Completed Footage.</text>
  </threadedComment>
  <threadedComment ref="U211" dT="2026-02-17T12:29:04.20" personId="{79160F3F-A2CD-4B5D-ACD4-80E02EA51DFF}" id="{BCEA3E86-F4E3-4C6E-BE02-E77C25A0F87A}">
    <text>2-17-2026 Conduit Placement Confirmed Completed.</text>
  </threadedComment>
  <threadedComment ref="T212" dT="2026-02-16T16:48:56.36" personId="{79160F3F-A2CD-4B5D-ACD4-80E02EA51DFF}" id="{AB9468DA-A225-489D-B193-9AE0686EE6EB}">
    <text>2-16-2026 Confirmed Actual Completed Footage.</text>
  </threadedComment>
  <threadedComment ref="U212" dT="2026-02-16T16:48:02.59" personId="{79160F3F-A2CD-4B5D-ACD4-80E02EA51DFF}" id="{9633E007-1359-49FF-B6E1-16A0B96128F8}">
    <text>2-16-2026 Conduit Placement Confirmed Completed.</text>
  </threadedComment>
  <threadedComment ref="T213" dT="2026-02-23T15:02:31.37" personId="{79160F3F-A2CD-4B5D-ACD4-80E02EA51DFF}" id="{444991A4-0346-487E-8ED7-D0634C0ED65F}">
    <text>2-23-2026 Confirmed Actual Completed Footage.</text>
  </threadedComment>
  <threadedComment ref="U213" dT="2026-02-23T15:03:16.93" personId="{79160F3F-A2CD-4B5D-ACD4-80E02EA51DFF}" id="{8280F5CB-2EB9-4834-8191-EAB50D2A42F8}">
    <text>2-23-2026 Conduit Placement Confirmed Completed.</text>
  </threadedComment>
  <threadedComment ref="T214" dT="2025-07-18T18:50:00.64" personId="{79160F3F-A2CD-4B5D-ACD4-80E02EA51DFF}" id="{608D8C8C-6C66-4B67-979F-6CAC8DD9CEB8}">
    <text>7-18-2025 Confirmed Actual Completed Footage.</text>
  </threadedComment>
  <threadedComment ref="U214" dT="2025-07-18T18:49:31.62" personId="{79160F3F-A2CD-4B5D-ACD4-80E02EA51DFF}" id="{27A4E76C-3487-42A9-A264-3AA2DF4FC5A0}">
    <text>7-18-2025 Conduit Placement Confirmed Completed.</text>
  </threadedComment>
  <threadedComment ref="T215" dT="2026-02-11T22:03:28.07" personId="{79160F3F-A2CD-4B5D-ACD4-80E02EA51DFF}" id="{5384D97D-3F23-4480-9E81-21DE0AD54089}">
    <text>2-11-2026 Confirmed Actual Completed Footage.</text>
  </threadedComment>
  <threadedComment ref="U215" dT="2026-02-11T22:03:50.27" personId="{79160F3F-A2CD-4B5D-ACD4-80E02EA51DFF}" id="{2ABCCE46-2783-4622-93BA-A0DEF2F36EC2}">
    <text>2-11-2026 Conduit Placement Confirmed Completed.</text>
  </threadedComment>
  <threadedComment ref="T216" dT="2025-12-29T19:05:08.19" personId="{79160F3F-A2CD-4B5D-ACD4-80E02EA51DFF}" id="{4EDB33E6-9AC1-42C0-9FE9-919666486722}">
    <text>12-29-2025 Confirmed Actual Completed Footage.</text>
  </threadedComment>
  <threadedComment ref="U216" dT="2025-12-29T19:06:01.27" personId="{79160F3F-A2CD-4B5D-ACD4-80E02EA51DFF}" id="{578B7F92-21DB-4A43-8B81-6CB5F5FFC2B7}">
    <text>12-29-2025 Conduit Placement Confirmed Completed.</text>
  </threadedComment>
  <threadedComment ref="T217" dT="2026-03-23T18:33:05.27" personId="{79160F3F-A2CD-4B5D-ACD4-80E02EA51DFF}" id="{3A257570-567F-4D8B-9566-CB0BF8D7E61C}">
    <text>3-23-2026 Confirmed Actual Completed Footage.</text>
  </threadedComment>
  <threadedComment ref="U217" dT="2026-03-23T18:33:34.13" personId="{79160F3F-A2CD-4B5D-ACD4-80E02EA51DFF}" id="{41A6B41B-FCB6-4AA3-A5C5-027DDAC865DF}">
    <text>3-23-2026 Conduit Placement Confirmed Completed.</text>
  </threadedComment>
  <threadedComment ref="T218" dT="2025-10-15T15:54:24.37" personId="{79160F3F-A2CD-4B5D-ACD4-80E02EA51DFF}" id="{1EBBD3F0-FDF6-445B-87C5-164D0A209BEA}">
    <text>10-15-2025 Confirmed Actual Completed Footage.</text>
  </threadedComment>
  <threadedComment ref="U218" dT="2025-10-15T15:52:26.89" personId="{79160F3F-A2CD-4B5D-ACD4-80E02EA51DFF}" id="{8B6FFBD0-457E-4158-B5E2-50A070E84ADC}">
    <text>10-15-2025 Conduit Placement Confirmed Completed.</text>
  </threadedComment>
  <threadedComment ref="T219" dT="2026-02-16T19:24:37.80" personId="{79160F3F-A2CD-4B5D-ACD4-80E02EA51DFF}" id="{D0C76C04-3150-445B-BE5E-5225F9E549FB}">
    <text>2-16-2026 Confirmed Actual Completed Footage.</text>
  </threadedComment>
  <threadedComment ref="U219" dT="2026-02-16T19:25:03.32" personId="{79160F3F-A2CD-4B5D-ACD4-80E02EA51DFF}" id="{3EF252C9-F914-478E-95AB-6DC18F2E1EEC}">
    <text>2-16-2026 Conduit Placement Confirmed Completed.</text>
  </threadedComment>
  <threadedComment ref="T220" dT="2026-03-04T19:51:38.87" personId="{79160F3F-A2CD-4B5D-ACD4-80E02EA51DFF}" id="{5E69EC7F-4F74-4BA3-BEB8-CEB5AFAB5A7B}">
    <text>3-4-2026 Confirmed Actual Completed Footage.</text>
  </threadedComment>
  <threadedComment ref="U220" dT="2026-03-04T19:52:09.10" personId="{79160F3F-A2CD-4B5D-ACD4-80E02EA51DFF}" id="{5EFBCBD0-E2DD-4571-AA67-A54644EA9E9E}">
    <text>3-4-2026 Conduit Placement Confirmed Completed.</text>
  </threadedComment>
  <threadedComment ref="T221" dT="2026-03-13T16:59:37.37" personId="{79160F3F-A2CD-4B5D-ACD4-80E02EA51DFF}" id="{CF39C9C4-CFBC-4279-8169-5DA8E7919EEE}">
    <text>3-13-2026 Confirmed Actual Completed Footage.</text>
  </threadedComment>
  <threadedComment ref="U221" dT="2026-03-13T17:00:08.26" personId="{79160F3F-A2CD-4B5D-ACD4-80E02EA51DFF}" id="{3F19A829-8A8D-4D1D-902A-52510083F742}">
    <text>3-13-2026 Conduit Placement Confirmed Completed.</text>
  </threadedComment>
  <threadedComment ref="T222" dT="2026-03-02T15:51:16.32" personId="{79160F3F-A2CD-4B5D-ACD4-80E02EA51DFF}" id="{116504C7-B97F-4224-A924-05694F5E9390}">
    <text>3-2-2026 Confirmed Actual Completed Footage.</text>
  </threadedComment>
  <threadedComment ref="U222" dT="2026-03-02T15:51:47.04" personId="{79160F3F-A2CD-4B5D-ACD4-80E02EA51DFF}" id="{A7591AB4-A5A5-4852-AA57-63668E27B6FD}">
    <text>3-2-2026 Conduit Placement Confirmed Completed.</text>
  </threadedComment>
  <threadedComment ref="T223" dT="2026-03-24T14:38:27.22" personId="{79160F3F-A2CD-4B5D-ACD4-80E02EA51DFF}" id="{C896C4E2-F678-4548-B82B-5380F7C40DD5}">
    <text>3-24-2026 Additional Footage Added For The Gate As Per John K.</text>
  </threadedComment>
  <threadedComment ref="T223" dT="2026-03-24T14:42:38.33" personId="{79160F3F-A2CD-4B5D-ACD4-80E02EA51DFF}" id="{0C9C16E5-37DA-411B-8EDD-2FDD3E940F47}" parentId="{C896C4E2-F678-4548-B82B-5380F7C40DD5}">
    <text>3-24-2026 Confirmed Actual Completed Footage.</text>
  </threadedComment>
  <threadedComment ref="U223" dT="2026-03-24T14:43:08.44" personId="{79160F3F-A2CD-4B5D-ACD4-80E02EA51DFF}" id="{A0D7465B-7AC5-44DF-B3CB-585D7CC28C88}">
    <text>3-24-2026 Conduit Placement Confirmed Completed.</text>
  </threadedComment>
  <threadedComment ref="Z223" dT="2026-03-24T14:41:29.08" personId="{79160F3F-A2CD-4B5D-ACD4-80E02EA51DFF}" id="{71284102-BDC7-45E2-911B-C4829C158F2F}">
    <text>3-24-2026 QC Walkout Scheduled For 3-25-2026.</text>
  </threadedComment>
  <threadedComment ref="T224" dT="2026-02-26T19:50:57.84" personId="{79160F3F-A2CD-4B5D-ACD4-80E02EA51DFF}" id="{BD336BDF-C489-4A6C-B98F-4CEC2FE9E89E}">
    <text>2-26-2026 Confirmed Actual Completed Footage.</text>
  </threadedComment>
  <threadedComment ref="U224" dT="2026-02-26T19:51:31.83" personId="{79160F3F-A2CD-4B5D-ACD4-80E02EA51DFF}" id="{A5F5F2F7-DE51-4D19-A90A-9779D88C7A0E}">
    <text>2-26-2026 Conduit Placement Confirmed Completed.</text>
  </threadedComment>
  <threadedComment ref="T225" dT="2026-02-11T21:20:58.77" personId="{79160F3F-A2CD-4B5D-ACD4-80E02EA51DFF}" id="{F46219BF-0FB8-49CE-9E6E-C83AB262FC1C}">
    <text>2-11-2026 Confirmed Actual Completed Footage.</text>
  </threadedComment>
  <threadedComment ref="U225" dT="2026-02-11T21:21:23.71" personId="{79160F3F-A2CD-4B5D-ACD4-80E02EA51DFF}" id="{8512487F-C7C0-46A8-8F0E-792B5AD1620C}">
    <text>2-11-2026 Conduit Placement Confirmed Completed.</text>
  </threadedComment>
  <threadedComment ref="T226" dT="2026-02-20T12:54:30.57" personId="{79160F3F-A2CD-4B5D-ACD4-80E02EA51DFF}" id="{283372EC-EFDF-46AF-8CA5-AB2E84C48873}">
    <text>2-19-2026 Confirmed Actual Completed Footage.</text>
  </threadedComment>
  <threadedComment ref="U226" dT="2026-02-20T12:54:55.09" personId="{79160F3F-A2CD-4B5D-ACD4-80E02EA51DFF}" id="{90D51DE0-48ED-41AF-8F94-A9DA5FF63760}">
    <text>2-19-2026 Conduit Placement Confirmed Completed.</text>
  </threadedComment>
  <threadedComment ref="T227" dT="2025-09-11T12:41:43.39" personId="{79160F3F-A2CD-4B5D-ACD4-80E02EA51DFF}" id="{978A7D16-1AC3-45AE-81AC-3FEB51E12DC6}">
    <text>9-11-2025 Confirmed Actual Completed Footage.</text>
  </threadedComment>
  <threadedComment ref="U227" dT="2025-09-11T12:42:10.74" personId="{79160F3F-A2CD-4B5D-ACD4-80E02EA51DFF}" id="{78A22408-080E-462B-ABFE-72F189E2975C}">
    <text>9-11-2025 Conduit Placement Confirmed Completed.</text>
  </threadedComment>
  <threadedComment ref="T228" dT="2025-10-31T18:52:58.95" personId="{79160F3F-A2CD-4B5D-ACD4-80E02EA51DFF}" id="{A0863B09-5994-4D45-9AA6-0B279BE2B408}">
    <text>10-31-2025 Confirmed Actual Completed Footage.</text>
  </threadedComment>
  <threadedComment ref="T228" dT="2026-02-04T15:26:41.42" personId="{79160F3F-A2CD-4B5D-ACD4-80E02EA51DFF}" id="{800FB68A-F15F-4754-B00A-FBF5A58177CA}" parentId="{A0863B09-5994-4D45-9AA6-0B279BE2B408}">
    <text>Updated Footage On 2-5-2026.</text>
  </threadedComment>
  <threadedComment ref="U228" dT="2025-10-31T18:53:27.65" personId="{79160F3F-A2CD-4B5D-ACD4-80E02EA51DFF}" id="{BB598D48-E2E6-4E76-A34E-B878E3B582D7}">
    <text>10-31-2025 Conduit Placement Confirmed Completed.</text>
  </threadedComment>
  <threadedComment ref="U228" dT="2026-02-04T15:26:57.27" personId="{79160F3F-A2CD-4B5D-ACD4-80E02EA51DFF}" id="{7B5B0F4F-5AAB-4E38-8D1C-A6E08F348693}" parentId="{BB598D48-E2E6-4E76-A34E-B878E3B582D7}">
    <text>Updated Footage On 2-5-2026.</text>
  </threadedComment>
  <threadedComment ref="T229" dT="2025-11-05T14:08:42.18" personId="{79160F3F-A2CD-4B5D-ACD4-80E02EA51DFF}" id="{074B6B85-1E14-44ED-9BD1-6D504C520955}">
    <text>11-5-2025 Confirmed Actual Completed Footage.</text>
  </threadedComment>
  <threadedComment ref="U229" dT="2025-11-05T14:09:16.41" personId="{79160F3F-A2CD-4B5D-ACD4-80E02EA51DFF}" id="{994EBAD0-E4F3-4C6B-BDE1-42F4B4623CB8}">
    <text>11-5-2025 Conduit Placement Confirmed Completed.</text>
  </threadedComment>
  <threadedComment ref="T230" dT="2025-12-16T15:58:09.38" personId="{79160F3F-A2CD-4B5D-ACD4-80E02EA51DFF}" id="{8E8FDF3C-48A0-4E73-A9DB-E3C39439C595}">
    <text>12-16-2025 Confirmed Actual Completed Footage. Change Order Submitted For Additional Footage Added To Project--Approved By Tillman.</text>
  </threadedComment>
  <threadedComment ref="U230" dT="2025-12-16T15:58:42.46" personId="{79160F3F-A2CD-4B5D-ACD4-80E02EA51DFF}" id="{D1452882-3E20-4DF0-B48D-F5407BCED906}">
    <text>12-16-2025 Conduit Placement Confirmed Completed.</text>
  </threadedComment>
  <threadedComment ref="T231" dT="2026-03-25T15:35:54.76" personId="{79160F3F-A2CD-4B5D-ACD4-80E02EA51DFF}" id="{853275C1-B659-4C21-A29A-88B5FFE709C8}">
    <text>3-25-2026 Confirmed Actual Completed Footage.</text>
  </threadedComment>
  <threadedComment ref="U231" dT="2026-03-25T15:36:20.97" personId="{79160F3F-A2CD-4B5D-ACD4-80E02EA51DFF}" id="{442B2688-B173-40B0-B39B-17458FB1350C}">
    <text>3-25-2026 Conduit Placement Confirmed Completed.</text>
  </threadedComment>
  <threadedComment ref="T232" dT="2026-03-13T17:04:56.98" personId="{79160F3F-A2CD-4B5D-ACD4-80E02EA51DFF}" id="{E08889D0-EA72-4EAB-B94B-876957AFF368}">
    <text>3-13-2026 Confirmed Actual Completed Footage.</text>
  </threadedComment>
  <threadedComment ref="U232" dT="2026-03-13T17:05:18.93" personId="{79160F3F-A2CD-4B5D-ACD4-80E02EA51DFF}" id="{E61010E4-E0B9-4B85-B421-5BAA0085DE2D}">
    <text>3-13-2026 Conduit Placement Confirmed Completed.</text>
  </threadedComment>
  <threadedComment ref="T233" dT="2026-03-23T11:53:30.64" personId="{79160F3F-A2CD-4B5D-ACD4-80E02EA51DFF}" id="{22684672-557E-40EA-A1F1-7686CD7C31DA}">
    <text>3-23-2026 Confirmed Actual Completed Footage.</text>
  </threadedComment>
  <threadedComment ref="U233" dT="2026-03-23T11:54:33.03" personId="{79160F3F-A2CD-4B5D-ACD4-80E02EA51DFF}" id="{62D6DEB1-23D6-4E3B-AFE1-8353F21B6D32}">
    <text>3-23-2026 Conduit Placement Confirmed Completed.</text>
  </threadedComment>
  <threadedComment ref="S234" dT="2026-03-06T12:48:29.42" personId="{79160F3F-A2CD-4B5D-ACD4-80E02EA51DFF}" id="{4E23B84B-85BE-49F4-AC29-A3FE37BB4B31}">
    <text>2-23-2026 Footage Changed Due To Adding 150' Of Additional Conduit To The Project.</text>
  </threadedComment>
  <threadedComment ref="T234" dT="2026-03-06T12:45:42.96" personId="{79160F3F-A2CD-4B5D-ACD4-80E02EA51DFF}" id="{E7ACE9D5-1253-4B78-93BE-2383C25094C9}">
    <text>3-6-2026 Confirmed Actual Completed Footage.</text>
  </threadedComment>
  <threadedComment ref="U234" dT="2026-03-06T12:46:13.58" personId="{79160F3F-A2CD-4B5D-ACD4-80E02EA51DFF}" id="{17EEBD50-76AE-4BB2-B390-4E7285A5DAA2}">
    <text>3-6-2026 Conduit Placement Confirmed Completed.</text>
  </threadedComment>
  <threadedComment ref="T235" dT="2026-03-23T11:53:58.86" personId="{79160F3F-A2CD-4B5D-ACD4-80E02EA51DFF}" id="{90A29D87-F3DB-4663-A01B-512B54EBB15A}">
    <text>3-23-2026 Confirmed Actual Completed Footage.</text>
  </threadedComment>
  <threadedComment ref="U235" dT="2026-03-23T11:55:14.52" personId="{79160F3F-A2CD-4B5D-ACD4-80E02EA51DFF}" id="{83954B7B-0F22-48F5-925B-996B4FA0F85A}">
    <text>3-23-2026 Conduit Placement Confirmed Completed.</text>
  </threadedComment>
  <threadedComment ref="T236" dT="2026-02-11T18:12:30.06" personId="{79160F3F-A2CD-4B5D-ACD4-80E02EA51DFF}" id="{8DDEC00F-5DED-4023-934D-F5FD6B1586B1}">
    <text>2-11-2026 Confirmed Actual Completed Footage.</text>
  </threadedComment>
  <threadedComment ref="U236" dT="2026-02-11T18:12:58.37" personId="{79160F3F-A2CD-4B5D-ACD4-80E02EA51DFF}" id="{6C48491E-C9BC-4B0B-B366-07DB2B26EBE6}">
    <text>2-11-2026 Conduit Placement Confirmed Completed.</text>
  </threadedComment>
  <threadedComment ref="T237" dT="2025-12-29T14:19:45.20" personId="{79160F3F-A2CD-4B5D-ACD4-80E02EA51DFF}" id="{C6E55277-07D3-453A-A43F-405081FB6C03}">
    <text>12-29-2025 Confirmed Actual Completed Footage.</text>
  </threadedComment>
  <threadedComment ref="U237" dT="2025-12-29T14:20:08.94" personId="{79160F3F-A2CD-4B5D-ACD4-80E02EA51DFF}" id="{710D664E-0DC2-4C59-913D-57654C153C35}">
    <text>12-29-2025 Conduit Placement Confirmed Completed.</text>
  </threadedComment>
  <threadedComment ref="T238" dT="2025-10-20T15:59:58.58" personId="{79160F3F-A2CD-4B5D-ACD4-80E02EA51DFF}" id="{B8C06E1C-585B-4EC6-B11F-87E132EAEFD0}">
    <text>10-20-2025 Confirmed Actual Completed Footage.</text>
  </threadedComment>
  <threadedComment ref="U238" dT="2025-10-20T16:00:52.25" personId="{79160F3F-A2CD-4B5D-ACD4-80E02EA51DFF}" id="{50EF01BA-4F3B-443F-90A0-48C8B06BF52F}">
    <text>10-20-2025 Conduit Placement Confirmed Completed.</text>
  </threadedComment>
  <threadedComment ref="T239" dT="2026-01-02T17:13:00.98" personId="{79160F3F-A2CD-4B5D-ACD4-80E02EA51DFF}" id="{791BE567-53DE-41E0-999F-4F918F61BEF0}">
    <text>1-2-2025 Confirmed Actual Completed Footage.</text>
  </threadedComment>
  <threadedComment ref="U239" dT="2026-01-02T17:13:29.00" personId="{79160F3F-A2CD-4B5D-ACD4-80E02EA51DFF}" id="{4143CEF2-792E-4729-8B02-67CF9D11600E}">
    <text>1-2-2025 Conduit Placement Confirmed Completed.</text>
  </threadedComment>
  <threadedComment ref="T240" dT="2025-10-16T16:11:16.13" personId="{79160F3F-A2CD-4B5D-ACD4-80E02EA51DFF}" id="{8278E467-4614-48DD-BFBC-9F3CD27D13C6}">
    <text>10-15-2025 Confirmed Actual Completed Footage.</text>
  </threadedComment>
  <threadedComment ref="U240" dT="2025-10-16T16:11:40.35" personId="{79160F3F-A2CD-4B5D-ACD4-80E02EA51DFF}" id="{B374128A-1732-49D4-B3B5-5C892EB45592}">
    <text>10-15-2025 Conduit Placement Confirmed Completed.</text>
  </threadedComment>
  <threadedComment ref="T241" dT="2025-12-31T16:30:26.27" personId="{79160F3F-A2CD-4B5D-ACD4-80E02EA51DFF}" id="{326B1F73-A459-44D8-A48A-5D23B65E714C}">
    <text>12-31-2025 Confirmed Actual Completed Footage.</text>
  </threadedComment>
  <threadedComment ref="U241" dT="2025-12-31T16:30:51.66" personId="{79160F3F-A2CD-4B5D-ACD4-80E02EA51DFF}" id="{CE2F9A41-A4F1-4BD7-AD93-69E87E753382}">
    <text>12-31-2025 Conduit Placement Confirmed Completed.</text>
  </threadedComment>
  <threadedComment ref="T242" dT="2026-01-02T14:23:09.06" personId="{79160F3F-A2CD-4B5D-ACD4-80E02EA51DFF}" id="{592ACBA0-2C0E-404B-9D55-E7E133A7DABF}">
    <text>1-2-2025 Confirmed Actual Completed Footage.</text>
  </threadedComment>
  <threadedComment ref="U242" dT="2026-01-02T14:23:35.69" personId="{79160F3F-A2CD-4B5D-ACD4-80E02EA51DFF}" id="{BC5BD352-5878-4157-8DA5-34C9B9012B1E}">
    <text>1-2-2025 Conduit Placement Confirmed Completed.</text>
  </threadedComment>
  <threadedComment ref="T243" dT="2025-10-10T18:00:01.74" personId="{79160F3F-A2CD-4B5D-ACD4-80E02EA51DFF}" id="{B27F1D30-D5EA-4FAE-A379-581D59357C31}">
    <text>10-10-2025 Confirmed Actual Completed Footage.</text>
  </threadedComment>
  <threadedComment ref="U243" dT="2025-10-10T18:00:31.66" personId="{79160F3F-A2CD-4B5D-ACD4-80E02EA51DFF}" id="{F69552C7-C65A-4E3C-98B0-3D447557800E}">
    <text>10-10-2025 Conduit Placement Confirmed Completed.</text>
  </threadedComment>
  <threadedComment ref="T244" dT="2025-09-11T18:39:09.67" personId="{79160F3F-A2CD-4B5D-ACD4-80E02EA51DFF}" id="{CD6A4135-AA39-4133-8A20-AA77C2F4381E}">
    <text>9-11-2025 As Per Anthony Part Of The Project Was Removed By Tillman--Approved By Jessie.</text>
  </threadedComment>
  <threadedComment ref="T244" dT="2025-10-13T18:52:15.22" personId="{79160F3F-A2CD-4B5D-ACD4-80E02EA51DFF}" id="{2953228B-BC21-4B10-A41F-48C419D1149E}" parentId="{CD6A4135-AA39-4133-8A20-AA77C2F4381E}">
    <text>10-13-2025 Confirmed Actual Completed Footage.</text>
  </threadedComment>
  <threadedComment ref="U244" dT="2025-10-13T18:52:39.58" personId="{79160F3F-A2CD-4B5D-ACD4-80E02EA51DFF}" id="{3704B04E-FA54-40B9-964E-CBF99AA84648}">
    <text>10-13-2025 Conduit Placement Confirmed Completed.</text>
  </threadedComment>
  <threadedComment ref="T24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5" dT="2025-10-09T19:35:45.28" personId="{79160F3F-A2CD-4B5D-ACD4-80E02EA51DFF}" id="{1C0B8325-BEB8-486D-9B0A-D2629FE68077}" parentId="{24419E88-4D8A-4808-B1F5-F7A663F5FAAD}">
    <text>10-9-2025 Confirmed Actual Completed Footage.</text>
  </threadedComment>
  <threadedComment ref="U245" dT="2025-10-09T19:36:15.10" personId="{79160F3F-A2CD-4B5D-ACD4-80E02EA51DFF}" id="{014350A7-C6E1-44AD-98BD-D34283335E8D}">
    <text>10-9-2025 Conduit Placement Confirmed Completed.</text>
  </threadedComment>
  <threadedComment ref="T246" dT="2026-01-20T19:40:17.56" personId="{79160F3F-A2CD-4B5D-ACD4-80E02EA51DFF}" id="{641C871B-9414-4919-ACC9-B172A178B8B6}">
    <text>1-20-2026 Confirmed Actual Completed Footage.</text>
  </threadedComment>
  <threadedComment ref="U246" dT="2026-01-20T19:41:04.85" personId="{79160F3F-A2CD-4B5D-ACD4-80E02EA51DFF}" id="{A0FDF7BF-6C26-4DBD-8A6A-1A1F709EA2E5}">
    <text>1-20-202 6Conduit Placement Confirmed Completed.</text>
  </threadedComment>
  <threadedComment ref="T247" dT="2025-10-14T18:46:54.81" personId="{79160F3F-A2CD-4B5D-ACD4-80E02EA51DFF}" id="{F3897203-F2FA-4AED-8E18-26CFC4F18A92}">
    <text>10-14-2025 Confirmed Actual Completed Footage.</text>
  </threadedComment>
  <threadedComment ref="U247" dT="2025-10-14T18:47:19.81" personId="{79160F3F-A2CD-4B5D-ACD4-80E02EA51DFF}" id="{29111F55-4DB2-4936-A642-D82BFFE8DF6B}">
    <text>10-14-2025 Conduit Placement Confirmed Completed.</text>
  </threadedComment>
  <threadedComment ref="S248" dT="2025-10-08T18:55:54.99" personId="{79160F3F-A2CD-4B5D-ACD4-80E02EA51DFF}" id="{D730A6A0-9A2F-484C-9295-B1C62C14500A}">
    <text>10-8-2025 As Per Anthony Footage Removed Per Mike Garrison.</text>
  </threadedComment>
  <threadedComment ref="T248" dT="2025-10-20T16:00:09.66" personId="{79160F3F-A2CD-4B5D-ACD4-80E02EA51DFF}" id="{BB017633-E59C-4CF9-8F57-F7E38C238151}">
    <text>10-20-2025 Confirmed Actual Completed Footage.</text>
  </threadedComment>
  <threadedComment ref="U248" dT="2025-10-20T16:01:05.27" personId="{79160F3F-A2CD-4B5D-ACD4-80E02EA51DFF}" id="{F72FEE41-3A2C-4E83-AED1-DA5843B16846}">
    <text>10-20-2025 Conduit Placement Confirmed Completed.</text>
  </threadedComment>
  <threadedComment ref="T249" dT="2025-11-03T17:47:02.16" personId="{79160F3F-A2CD-4B5D-ACD4-80E02EA51DFF}" id="{7DEC1497-1AD7-4756-8F4B-05544990BB5F}">
    <text>11-3-2025 Confirmed Actual Completed Footage.</text>
  </threadedComment>
  <threadedComment ref="U249" dT="2025-11-03T17:47:34.04" personId="{79160F3F-A2CD-4B5D-ACD4-80E02EA51DFF}" id="{AA736ABC-9AAD-4E17-906D-ABE3655970BD}">
    <text>11-3-2025 Conduit Placement Confirmed Completed.</text>
  </threadedComment>
  <threadedComment ref="T250" dT="2026-01-22T18:19:23.59" personId="{79160F3F-A2CD-4B5D-ACD4-80E02EA51DFF}" id="{25BBEF46-148D-4FC2-B52E-9562A6F620B1}">
    <text>1-22-2026 Confirmed Actual Completed Footage.</text>
  </threadedComment>
  <threadedComment ref="U250" dT="2026-01-22T18:20:00.75" personId="{79160F3F-A2CD-4B5D-ACD4-80E02EA51DFF}" id="{B790C4AA-B11F-46A1-BA11-F9C74CD8E1AF}">
    <text>1-22-2026 Conduit Placement Confirmed Completed.</text>
  </threadedComment>
  <threadedComment ref="T251" dT="2026-02-04T16:34:00.32" personId="{79160F3F-A2CD-4B5D-ACD4-80E02EA51DFF}" id="{87A2C380-B0AB-4A80-8B2D-C26BBCB05359}">
    <text>2-3-2026 Confirmed Actual Completed Footage.</text>
  </threadedComment>
  <threadedComment ref="U251" dT="2026-02-04T16:34:30.05" personId="{79160F3F-A2CD-4B5D-ACD4-80E02EA51DFF}" id="{C1B321B1-48D8-41D9-B544-A27134BF9D39}">
    <text>2-3-2026 Conduit Placement Confirmed Completed.</text>
  </threadedComment>
  <threadedComment ref="T252" dT="2026-03-27T13:20:36.34" personId="{79160F3F-A2CD-4B5D-ACD4-80E02EA51DFF}" id="{3B608E6F-7A60-4F7C-84C4-7A7B53AE7BAB}">
    <text>3-26-2026 Confirmed Actual Completed Footage.</text>
  </threadedComment>
  <threadedComment ref="U252" dT="2026-03-27T13:21:09.44" personId="{79160F3F-A2CD-4B5D-ACD4-80E02EA51DFF}" id="{AA0C36F1-82F8-473F-AD01-C0B2C7AD4F08}">
    <text>3-26-2026 Conduit Placement Confirmed Completed.</text>
  </threadedComment>
  <threadedComment ref="Z252" dT="2026-03-26T16:32:09.71" personId="{79160F3F-A2CD-4B5D-ACD4-80E02EA51DFF}" id="{ABB5D1D0-C0D9-4260-A52A-991CEDDE3876}">
    <text>3-2-2026 QC Walkout Scheduled In SiteTracker.</text>
  </threadedComment>
  <threadedComment ref="T253" dT="2025-09-25T16:58:01.72" personId="{79160F3F-A2CD-4B5D-ACD4-80E02EA51DFF}" id="{6EF4CFD2-D5C0-4E02-9861-EE265A28B782}">
    <text>9-25-2025 Confirmed Actual Completed Footage.</text>
  </threadedComment>
  <threadedComment ref="U253" dT="2025-09-25T16:58:39.99" personId="{79160F3F-A2CD-4B5D-ACD4-80E02EA51DFF}" id="{1A11367F-7CF1-4290-9C7F-6A2AF57DA1CF}">
    <text>9-25-2025 Conduit Placement Confirmed Completed.</text>
  </threadedComment>
  <threadedComment ref="T254" dT="2026-01-20T19:44:57.49" personId="{79160F3F-A2CD-4B5D-ACD4-80E02EA51DFF}" id="{AB9DB9F0-4B8A-4437-BD53-FE94D9A39867}">
    <text>8-7-2025 Confirmed Actual Completed Footage.</text>
  </threadedComment>
  <threadedComment ref="U254" dT="2026-01-20T19:45:28.85" personId="{79160F3F-A2CD-4B5D-ACD4-80E02EA51DFF}" id="{8D8B14D1-EA18-4241-A889-2A79F44140B7}">
    <text>8-7-2025 Conduit Placement Confirmed Completed.</text>
  </threadedComment>
  <threadedComment ref="T255" dT="2026-02-12T15:16:56.93" personId="{79160F3F-A2CD-4B5D-ACD4-80E02EA51DFF}" id="{07B234CB-2B30-43FA-80B3-8CF23F317188}">
    <text>2-12-2026 Confirmed Actual Completed Footage.</text>
  </threadedComment>
  <threadedComment ref="U255" dT="2026-02-12T15:17:31.34" personId="{79160F3F-A2CD-4B5D-ACD4-80E02EA51DFF}" id="{6C6EA34A-D135-4BE4-B779-0D4DEE06F750}">
    <text>2-12-2026 Conduit Placement Confirmed Completed.</text>
  </threadedComment>
  <threadedComment ref="T256" dT="2025-09-08T16:57:51.38" personId="{79160F3F-A2CD-4B5D-ACD4-80E02EA51DFF}" id="{52117EF6-31E4-4888-A04E-4FEB13AA53F1}">
    <text>9-8-2025 Confirmed Actual Completed Footage.</text>
  </threadedComment>
  <threadedComment ref="U256" dT="2025-09-08T16:58:27.55" personId="{79160F3F-A2CD-4B5D-ACD4-80E02EA51DFF}" id="{3872CF74-48CD-43CE-8A6F-B150DFBDA571}">
    <text>9-8-2025 Conduit Placement Confirmed Completed.</text>
  </threadedComment>
  <threadedComment ref="T257" dT="2025-12-31T15:56:15.15" personId="{79160F3F-A2CD-4B5D-ACD4-80E02EA51DFF}" id="{E3BF2BA0-70B8-422A-8B92-1C69C139E9F3}">
    <text>12-31-2025 Confirmed Actual Completed Footage.</text>
  </threadedComment>
  <threadedComment ref="U257" dT="2025-12-31T15:56:43.54" personId="{79160F3F-A2CD-4B5D-ACD4-80E02EA51DFF}" id="{A4376093-311B-42C9-B175-26AB8F236811}">
    <text>12-31-2025 Conduit Placement Confirmed Completed.</text>
  </threadedComment>
  <threadedComment ref="T258" dT="2025-12-11T16:48:58.81" personId="{79160F3F-A2CD-4B5D-ACD4-80E02EA51DFF}" id="{8CE1E9BD-D356-41AB-B083-3C8FEBF26354}">
    <text>12-11-2025 Confirmed Actual Completed Footage.</text>
  </threadedComment>
  <threadedComment ref="U258" dT="2025-12-11T16:49:23.39" personId="{79160F3F-A2CD-4B5D-ACD4-80E02EA51DFF}" id="{F56AA7F4-B97A-4465-A332-BB460260AB52}">
    <text>12-11-2025 Conduit Placement Confirmed Completed.</text>
  </threadedComment>
  <threadedComment ref="T259" dT="2026-01-30T19:46:43.53" personId="{79160F3F-A2CD-4B5D-ACD4-80E02EA51DFF}" id="{3AD5DE2C-D689-4E59-AA93-B91E131A8F11}">
    <text>1-30-2026 Confirmed Actual Completed Footage.</text>
  </threadedComment>
  <threadedComment ref="U259" dT="2026-01-30T19:47:19.30" personId="{79160F3F-A2CD-4B5D-ACD4-80E02EA51DFF}" id="{7C5C8B7C-42C5-430E-AD85-BDCEE701CDA6}">
    <text>1-30-2026 Conduit Placement Confirmed Completed.</text>
  </threadedComment>
  <threadedComment ref="T260" dT="2026-02-13T13:20:15.60" personId="{79160F3F-A2CD-4B5D-ACD4-80E02EA51DFF}" id="{110A7994-58DE-4F8E-8427-801FB51847F0}">
    <text>2-13-2026 Confirmed Actual Completed Footage.</text>
  </threadedComment>
  <threadedComment ref="U260" dT="2026-02-13T13:20:47.41" personId="{79160F3F-A2CD-4B5D-ACD4-80E02EA51DFF}" id="{4A258C6F-9CD1-4913-B5ED-37732A4AEF54}">
    <text>2-13-2026 Conduit Placement Confirmed Completed.</text>
  </threadedComment>
  <threadedComment ref="T261" dT="2026-01-02T16:57:06.87" personId="{79160F3F-A2CD-4B5D-ACD4-80E02EA51DFF}" id="{EAC732D0-AB96-4C69-A91D-BB359554AB1A}">
    <text>1-2-2025 Confirmed Actual Completed Footage.</text>
  </threadedComment>
  <threadedComment ref="U261" dT="2026-01-02T16:57:28.34" personId="{79160F3F-A2CD-4B5D-ACD4-80E02EA51DFF}" id="{E91BF1F0-0963-45B5-A474-CADA3DA4504E}">
    <text>1-2-2025 Conduit Placement Confirmed Completed.</text>
  </threadedComment>
  <threadedComment ref="T262" dT="2025-10-16T19:26:29.89" personId="{79160F3F-A2CD-4B5D-ACD4-80E02EA51DFF}" id="{FA615D11-82FF-4B99-8265-3A41810828A3}">
    <text>10-16-2025 Confirmed Actual Completed Footage.</text>
  </threadedComment>
  <threadedComment ref="T262" dT="2026-02-04T18:59:08.58" personId="{79160F3F-A2CD-4B5D-ACD4-80E02EA51DFF}" id="{9C8C23CB-AF2B-4F20-A06A-A2970B4BE619}" parentId="{FA615D11-82FF-4B99-8265-3A41810828A3}">
    <text>Updated Footage On 2-4-2026.</text>
  </threadedComment>
  <threadedComment ref="U262" dT="2026-02-04T18:59:44.83" personId="{79160F3F-A2CD-4B5D-ACD4-80E02EA51DFF}" id="{13B18FC3-8424-4159-95B1-51E32C91AE33}">
    <text>10-16-2025 Conduit Placement Confirmed Completed.</text>
  </threadedComment>
  <threadedComment ref="U262" dT="2026-02-04T19:01:24.29" personId="{79160F3F-A2CD-4B5D-ACD4-80E02EA51DFF}" id="{B2CFBDD9-A15A-48B9-ADF9-7F4EB84EAD9A}" parentId="{13B18FC3-8424-4159-95B1-51E32C91AE33}">
    <text>Updated Footage On 2-4-2026.</text>
  </threadedComment>
  <threadedComment ref="T263" dT="2025-11-03T17:53:22.59" personId="{79160F3F-A2CD-4B5D-ACD4-80E02EA51DFF}" id="{72EB9C4C-DE17-41D2-A678-76EBCA054D4D}">
    <text>11-3-2025 Confirmed Actual Completed Footage.</text>
  </threadedComment>
  <threadedComment ref="U263" dT="2025-11-03T17:53:44.56" personId="{79160F3F-A2CD-4B5D-ACD4-80E02EA51DFF}" id="{AA6A1BC9-0D53-4FA7-B453-E62F63289AE1}">
    <text>11-3-2025 Conduit Placement Confirmed Completed.</text>
  </threadedComment>
  <threadedComment ref="T264" dT="2026-01-06T15:27:35.06" personId="{74F12554-A315-4F9B-B137-457CC8B8B285}" id="{F8B2389A-5065-41F8-84D3-EB3EF0C0A196}">
    <text>1-6-2025 Confirmed Actual Completed Footage.</text>
  </threadedComment>
  <threadedComment ref="U264" dT="2026-01-18T16:36:21.24" personId="{79160F3F-A2CD-4B5D-ACD4-80E02EA51DFF}" id="{76C45A56-2FFC-43A0-90EC-7414E0AE5855}">
    <text>1-6-2025 Conduit Placement Confirmed Completed.</text>
  </threadedComment>
  <threadedComment ref="T265" dT="2025-09-25T13:43:53.24" personId="{79160F3F-A2CD-4B5D-ACD4-80E02EA51DFF}" id="{092F352F-24A5-425E-82FB-1643E38E162D}">
    <text>9-25-2025 All Rear Easement Toby Boxes Were Changed To Front Yard As Per Tillman And Skyview Management As Per Anthony.</text>
  </threadedComment>
  <threadedComment ref="T265" dT="2025-10-13T15:56:20.84" personId="{79160F3F-A2CD-4B5D-ACD4-80E02EA51DFF}" id="{FFABCF5F-19D9-4EC3-90B1-EAC7CC6F9D24}" parentId="{092F352F-24A5-425E-82FB-1643E38E162D}">
    <text>10-13-2025 Confirmed Actual Completed Footage.</text>
  </threadedComment>
  <threadedComment ref="U265" dT="2025-10-13T15:56:51.25" personId="{79160F3F-A2CD-4B5D-ACD4-80E02EA51DFF}" id="{05C2C591-F696-4C5F-8436-820D383D6963}">
    <text>10-13-2025 Conduit Placement Confirmed Completed.</text>
  </threadedComment>
  <threadedComment ref="T266" dT="2026-02-12T19:12:13.25" personId="{79160F3F-A2CD-4B5D-ACD4-80E02EA51DFF}" id="{6F20F396-E348-4B7A-915C-C6CA63EE3BB0}">
    <text>2-12-2026 Confirmed Actual Completed Footage.</text>
  </threadedComment>
  <threadedComment ref="U266" dT="2026-02-12T19:13:06.70" personId="{79160F3F-A2CD-4B5D-ACD4-80E02EA51DFF}" id="{C9E88274-CA30-4519-9AD6-96FDC8D26E9F}">
    <text>2-12-2026 Conduit Placement Confirmed Completed.</text>
  </threadedComment>
  <threadedComment ref="T267" dT="2025-04-07T20:33:57.07" personId="{79160F3F-A2CD-4B5D-ACD4-80E02EA51DFF}" id="{50F84F4B-CA08-4953-A659-686A5D4BF6C5}">
    <text>4-7-2025 Design Change Per Tillman.</text>
  </threadedComment>
  <threadedComment ref="T267" dT="2025-06-10T13:50:44.48" personId="{79160F3F-A2CD-4B5D-ACD4-80E02EA51DFF}" id="{0F5DE082-C2CC-49FF-9013-1FF5154D270E}" parentId="{50F84F4B-CA08-4953-A659-686A5D4BF6C5}">
    <text>6-10-2025 Confirmed Actual Completed Footage.</text>
  </threadedComment>
  <threadedComment ref="U267" dT="2025-06-10T13:51:26.28" personId="{79160F3F-A2CD-4B5D-ACD4-80E02EA51DFF}" id="{2B2F7E7E-F88F-4841-A27E-49AA7E710B67}">
    <text>6-10-2025 Conduit Placement Confirmed Completed.</text>
  </threadedComment>
  <threadedComment ref="T268" dT="2025-06-17T16:39:36.55" personId="{79160F3F-A2CD-4B5D-ACD4-80E02EA51DFF}" id="{D1852C84-14FD-4DC1-BC16-89890BB4781E}">
    <text xml:space="preserve">6-17-2025 Confirmed Actual Completed Footage. </text>
  </threadedComment>
  <threadedComment ref="U268" dT="2025-06-17T16:40:11.59" personId="{79160F3F-A2CD-4B5D-ACD4-80E02EA51DFF}" id="{3BBE86DA-5374-4D96-8579-A3B1FA92A2A9}">
    <text>6-17-2025 Conduit Placement Confirmed Completed.</text>
  </threadedComment>
  <threadedComment ref="T269" dT="2025-06-24T17:02:44.45" personId="{79160F3F-A2CD-4B5D-ACD4-80E02EA51DFF}" id="{745D7727-40D7-47F6-A2B1-BA4AB1E0BB2E}">
    <text>6-24-2025 Confirmed Actual Completed Footage.</text>
  </threadedComment>
  <threadedComment ref="U269" dT="2025-06-24T17:03:14.57" personId="{79160F3F-A2CD-4B5D-ACD4-80E02EA51DFF}" id="{2F8020AC-CF79-42FC-93FF-5B7A2960DB7C}">
    <text>6-24-2025 Conduit Placement Confirmed Completed.</text>
  </threadedComment>
  <threadedComment ref="A270" dT="2025-08-14T19:57:08.85" personId="{79160F3F-A2CD-4B5D-ACD4-80E02EA51DFF}" id="{6AB5DE0D-3B51-4FD4-9A91-1598EDB71722}">
    <text>8-14-2025 Partial Build Project As Per Tillman Email On 2-10-2025.</text>
  </threadedComment>
  <threadedComment ref="Q270" dT="2025-01-29T22:16:27.08" personId="{79160F3F-A2CD-4B5D-ACD4-80E02EA51DFF}" id="{33521AA2-0B39-4641-B599-8482897CB736}">
    <text>Assigned To Barlett Fiber Per Curtis On 1/29/2025.</text>
  </threadedComment>
  <threadedComment ref="Q270" dT="2025-05-29T12:42:02.77" personId="{79160F3F-A2CD-4B5D-ACD4-80E02EA51DFF}" id="{6D81CF5B-AF97-42F8-ADE1-D52FAC478536}" parentId="{33521AA2-0B39-4641-B599-8482897CB736}">
    <text>Partial Build Project Per Tillman On 2-10-2025.</text>
  </threadedComment>
  <threadedComment ref="T270" dT="2025-05-29T12:41:16.60" personId="{79160F3F-A2CD-4B5D-ACD4-80E02EA51DFF}" id="{45665442-E3C8-4B10-A5C7-C77C21BFDB56}">
    <text>Per Tillman On 2-10-2025 SOW Shows The Whole Project, But This Is To Complete The 4100ft Left On The Project. Partial Build Project.</text>
  </threadedComment>
  <threadedComment ref="T270" dT="2025-08-14T19:52:09.67" personId="{79160F3F-A2CD-4B5D-ACD4-80E02EA51DFF}" id="{EABAAA62-3798-4AD3-8733-0B979639ABDE}" parentId="{45665442-E3C8-4B10-A5C7-C77C21BFDB56}">
    <text>10-13-2025 Confirmed Actual Completed Footage.</text>
  </threadedComment>
  <threadedComment ref="U270" dT="2025-08-14T19:53:25.30" personId="{79160F3F-A2CD-4B5D-ACD4-80E02EA51DFF}" id="{90997271-9650-4039-9458-321FFE3F47F6}">
    <text>10-13-2025 Partial Build Project--Conduit Placement Confirmed Completed.</text>
  </threadedComment>
  <threadedComment ref="T271" dT="2025-11-28T18:42:32.18" personId="{79160F3F-A2CD-4B5D-ACD4-80E02EA51DFF}" id="{DFA606EC-1656-404E-BD44-71980BDA735D}">
    <text>11-28-2025 Confirmed Actual Completed Footage.</text>
  </threadedComment>
  <threadedComment ref="U271" dT="2025-11-28T18:43:28.34" personId="{79160F3F-A2CD-4B5D-ACD4-80E02EA51DFF}" id="{2CC0BDFB-A319-4984-8071-35A472D333C7}">
    <text>11-28-2025 Conduit Placement Confirmed Completed.</text>
  </threadedComment>
  <threadedComment ref="Z271" dT="2026-03-23T20:37:24.24" personId="{79160F3F-A2CD-4B5D-ACD4-80E02EA51DFF}" id="{17FA39E7-B832-4042-A41A-2B57E8A5CB9B}">
    <text>3-23-2026 QC Date Entered In SiteTracker On 3/23/2026.</text>
  </threadedComment>
  <threadedComment ref="T272" dT="2025-10-17T13:31:43.96" personId="{79160F3F-A2CD-4B5D-ACD4-80E02EA51DFF}" id="{430EB9FE-C68D-40BF-9C53-7B3E3AE65476}">
    <text>10-17-2025 Confirmed Actual Completed Footage.</text>
  </threadedComment>
  <threadedComment ref="U272" dT="2025-10-17T13:32:09.39" personId="{79160F3F-A2CD-4B5D-ACD4-80E02EA51DFF}" id="{6E6A0B35-D666-4965-881F-728295B71850}">
    <text>10-17-2025 Conduit Placement Confirmed Completed.</text>
  </threadedComment>
  <threadedComment ref="T273" dT="2026-03-05T19:26:45.41" personId="{79160F3F-A2CD-4B5D-ACD4-80E02EA51DFF}" id="{FE5D99F9-BFE9-451F-9F7E-A4CD22501884}">
    <text>3-5-2026 Confirmed Actual Completed Footage.</text>
  </threadedComment>
  <threadedComment ref="U273" dT="2026-03-05T19:27:19.10" personId="{79160F3F-A2CD-4B5D-ACD4-80E02EA51DFF}" id="{686B8EE3-213F-4466-BAF3-37E641755DA9}">
    <text>3-5-2026 Conduit Placement Confirmed Completed.</text>
  </threadedComment>
  <threadedComment ref="T274" dT="2026-02-12T12:14:29.49" personId="{79160F3F-A2CD-4B5D-ACD4-80E02EA51DFF}" id="{3D5B1262-F66B-4C59-BBBC-F6AFC2433BB9}">
    <text>2-12-2025 Confirmed Actual Completed Footage.</text>
  </threadedComment>
  <threadedComment ref="U274" dT="2026-02-12T12:15:03.38" personId="{79160F3F-A2CD-4B5D-ACD4-80E02EA51DFF}" id="{1F735FD8-2386-4BC2-B4E8-A477509547EE}">
    <text>2-12-2025 Conduit Placement Confirmed Completed.</text>
  </threadedComment>
  <threadedComment ref="T275" dT="2026-03-05T19:29:34.02" personId="{79160F3F-A2CD-4B5D-ACD4-80E02EA51DFF}" id="{2A3711DB-C2FE-4CC7-AA9B-5AC125161584}">
    <text>3-5-2026 Confirmed Actual Completed Footage.</text>
  </threadedComment>
  <threadedComment ref="U275" dT="2026-03-05T19:30:23.51" personId="{79160F3F-A2CD-4B5D-ACD4-80E02EA51DFF}" id="{59FC3BA9-B9B1-4F1C-8FA3-2E5E59939416}">
    <text>3-5-2026 Conduit Placement Confirmed Completed.</text>
  </threadedComment>
  <threadedComment ref="T276" dT="2026-03-26T11:42:30.55" personId="{79160F3F-A2CD-4B5D-ACD4-80E02EA51DFF}" id="{F0888280-340F-4A91-9B3D-1AAEEE774A12}">
    <text>3-26-2026 Confirmed Actual Completed Footage.</text>
  </threadedComment>
  <threadedComment ref="U276" dT="2026-03-26T11:42:58.31" personId="{79160F3F-A2CD-4B5D-ACD4-80E02EA51DFF}" id="{0588421F-D1B5-46F4-B7A4-A6A406827548}">
    <text>3-26-2026 Conduit Placement Confirmed Completed.</text>
  </threadedComment>
  <threadedComment ref="T277" dT="2025-10-24T14:15:47.33" personId="{79160F3F-A2CD-4B5D-ACD4-80E02EA51DFF}" id="{F382406F-04AA-4560-A001-1FD1AD150E9C}">
    <text>10-24-2025 Confirmed Actual Completed Footage.</text>
  </threadedComment>
  <threadedComment ref="T277" dT="2026-02-12T12:04:43.81" personId="{79160F3F-A2CD-4B5D-ACD4-80E02EA51DFF}" id="{5455B33A-0341-4217-9C6C-376F9634415F}" parentId="{F382406F-04AA-4560-A001-1FD1AD150E9C}">
    <text>2-12-2026 Footage Updated From Previous COP Package.</text>
  </threadedComment>
  <threadedComment ref="U277" dT="2025-10-24T14:16:13.77" personId="{79160F3F-A2CD-4B5D-ACD4-80E02EA51DFF}" id="{D47DB38C-951F-48D0-BAF4-D295F9189733}">
    <text>10-23-2025 Conduit Placement Confirmed Completed.</text>
  </threadedComment>
  <threadedComment ref="U277" dT="2026-02-12T12:05:02.03" personId="{79160F3F-A2CD-4B5D-ACD4-80E02EA51DFF}" id="{0D36A99E-3C73-438A-8288-C12505E9C896}" parentId="{D47DB38C-951F-48D0-BAF4-D295F9189733}">
    <text>2-12-2026 Footage Updated From Previous COP Package.</text>
  </threadedComment>
  <threadedComment ref="Q278" dT="2025-01-29T22:16:27.08" personId="{79160F3F-A2CD-4B5D-ACD4-80E02EA51DFF}" id="{E0656D9E-91FB-43EA-BA86-B9995DFABA33}">
    <text>Assigned To Barlett Fiber Per Curtis On 1/29/2025.</text>
  </threadedComment>
  <threadedComment ref="T278" dT="2025-08-28T18:47:07.25" personId="{79160F3F-A2CD-4B5D-ACD4-80E02EA51DFF}" id="{E93D87B3-3FBB-4ECE-A260-E3DA40656D32}">
    <text>8-28-2025 Confirmed Actual Completed Footage.</text>
  </threadedComment>
  <threadedComment ref="U278" dT="2025-08-28T18:48:13.27" personId="{79160F3F-A2CD-4B5D-ACD4-80E02EA51DFF}" id="{C0706972-4404-4AC2-9F60-7E1BECE80834}">
    <text>8-28-2025 Conduit Placement Confirmed Completed.</text>
  </threadedComment>
  <threadedComment ref="T279" dT="2025-08-27T18:49:17.58" personId="{79160F3F-A2CD-4B5D-ACD4-80E02EA51DFF}" id="{24B742A4-1CDA-4ECA-91C3-1197BE43FF62}">
    <text>8-27-2025 Confirmed Actual Completed Footage.</text>
  </threadedComment>
  <threadedComment ref="U279" dT="2025-08-27T18:49:51.28" personId="{79160F3F-A2CD-4B5D-ACD4-80E02EA51DFF}" id="{1B31B59A-2D5F-402A-925E-BB7C97DFA533}">
    <text>8-27-2025 Conduit Placement Confirmed Completed.</text>
  </threadedComment>
  <threadedComment ref="T280" dT="2026-03-26T18:54:24.12" personId="{79160F3F-A2CD-4B5D-ACD4-80E02EA51DFF}" id="{1BA27F6F-51AE-4BE0-AF08-D3C7F2F7C476}">
    <text>3-26-2026 Confirmed Actual Completed Footage.</text>
  </threadedComment>
  <threadedComment ref="U280" dT="2026-03-26T18:55:02.46" personId="{79160F3F-A2CD-4B5D-ACD4-80E02EA51DFF}" id="{246AE5E7-5713-4288-927A-9681C937663B}">
    <text>3-26-2026 Conduit Placement Confirmed Completed.</text>
  </threadedComment>
  <threadedComment ref="T281" dT="2025-09-03T16:33:54.38" personId="{79160F3F-A2CD-4B5D-ACD4-80E02EA51DFF}" id="{27B8619C-5C7F-45EA-AC39-FB33987A8417}">
    <text>9-3-2025 Confirmed Actual Completed Footage.</text>
  </threadedComment>
  <threadedComment ref="U281" dT="2025-09-03T16:34:18.42" personId="{79160F3F-A2CD-4B5D-ACD4-80E02EA51DFF}" id="{2ABA58B2-A453-411E-9D6B-092ACC54AF58}">
    <text>9-3-2025 Conduit Placement Confirmed Completed.</text>
  </threadedComment>
  <threadedComment ref="T282" dT="2026-01-22T15:37:27.51" personId="{79160F3F-A2CD-4B5D-ACD4-80E02EA51DFF}" id="{C1437040-BD6F-4B71-A174-A63D12FE65F0}">
    <text>1-22-2026 Confirmed Actual Completed Footage.</text>
  </threadedComment>
  <threadedComment ref="U282" dT="2026-01-18T19:06:49.29" personId="{79160F3F-A2CD-4B5D-ACD4-80E02EA51DFF}" id="{19EAB0C6-1425-4247-8A45-FCC0FB3D1AED}">
    <text>1-22-2026 Conduit Placement Confirmed Completed.</text>
  </threadedComment>
  <threadedComment ref="S283" dT="2025-11-07T21:20:51.48" personId="{79160F3F-A2CD-4B5D-ACD4-80E02EA51DFF}" id="{EC719E92-C077-43B7-BBDA-FF7B8D67D5DF}">
    <text>11-7-2025 Additional Footage Added For Connection Conduit That Was Not Completed By The MDU Vendor.</text>
  </threadedComment>
  <threadedComment ref="T283" dT="2025-11-07T21:28:03.34" personId="{79160F3F-A2CD-4B5D-ACD4-80E02EA51DFF}" id="{6FE375DB-D560-49AB-9894-D42851ABC6FF}">
    <text>11-7-2025 Additional Footage Added For Connection Conduit That Was Not Completed By The MDU Vendor.</text>
  </threadedComment>
  <threadedComment ref="T283" dT="2025-12-31T16:43:31.93" personId="{79160F3F-A2CD-4B5D-ACD4-80E02EA51DFF}" id="{938E8F24-F356-4846-BC92-6C6DEBCA159F}" parentId="{6FE375DB-D560-49AB-9894-D42851ABC6FF}">
    <text>12-31-2025 Confirmed Actual Completed Footage.</text>
  </threadedComment>
  <threadedComment ref="U283" dT="2025-12-31T16:44:01.34" personId="{79160F3F-A2CD-4B5D-ACD4-80E02EA51DFF}" id="{86C231E1-31D3-477D-8A75-806AA4FADE40}">
    <text>12-31-2025 Conduit Placement Confirmed Completed.</text>
  </threadedComment>
  <threadedComment ref="T284" dT="2026-01-13T21:28:05.63" personId="{74F12554-A315-4F9B-B137-457CC8B8B285}" id="{15178492-A7D4-4725-AE16-54B81F8805BE}">
    <text>1-13-2025 Confirmed Actual Completed Footage.  Change Order Request Sent to Tillman.</text>
  </threadedComment>
  <threadedComment ref="U284" dT="2026-01-18T19:07:06.26" personId="{79160F3F-A2CD-4B5D-ACD4-80E02EA51DFF}" id="{BC73194F-E293-4B2D-A1FC-7E404092361A}">
    <text>1-7-2026 Conduit Placement Confirmed Completed.</text>
  </threadedComment>
  <threadedComment ref="T285" dT="2026-02-18T20:05:05.58" personId="{79160F3F-A2CD-4B5D-ACD4-80E02EA51DFF}" id="{A98BE3A8-337A-4FE4-AC67-017D4B5FBC87}">
    <text>2-18-2026 Confirmed Actual Completed Footage.</text>
  </threadedComment>
  <threadedComment ref="U285" dT="2026-02-18T20:05:56.81" personId="{79160F3F-A2CD-4B5D-ACD4-80E02EA51DFF}" id="{3C71D945-CF91-47B5-9BB0-67B3A7AA6711}">
    <text>2-18-2026 Conduit Placement Confirmed Completed.</text>
  </threadedComment>
  <threadedComment ref="T286" dT="2026-02-13T14:56:00.16" personId="{79160F3F-A2CD-4B5D-ACD4-80E02EA51DFF}" id="{12588EC4-9811-492A-9A60-A16A1FB09105}">
    <text>2-13-2026 Confirmed Actual Completed Footage.</text>
  </threadedComment>
  <threadedComment ref="U286" dT="2026-02-13T14:57:12.34" personId="{79160F3F-A2CD-4B5D-ACD4-80E02EA51DFF}" id="{A69F6EB8-8025-41C5-AA8D-65B8B395FC6F}">
    <text>2-13-2025 Conduit Placement Confirmed Completed.</text>
  </threadedComment>
  <threadedComment ref="T287" dT="2026-03-02T15:57:56.06" personId="{79160F3F-A2CD-4B5D-ACD4-80E02EA51DFF}" id="{ED6D5542-FEED-43B0-95EB-A4F8D3E3730A}">
    <text>3-2-2026 Confirmed Actual Completed Footage.</text>
  </threadedComment>
  <threadedComment ref="U287" dT="2026-03-02T15:58:32.41" personId="{79160F3F-A2CD-4B5D-ACD4-80E02EA51DFF}" id="{FB492AF6-E564-4A7C-9755-E53B7798C17F}">
    <text>3-2-2026 Conduit Placement Confirmed Completed.</text>
  </threadedComment>
  <threadedComment ref="T288" dT="2026-01-18T17:12:51.84" personId="{79160F3F-A2CD-4B5D-ACD4-80E02EA51DFF}" id="{2D2B9981-4324-4855-A594-46124D70FC47}">
    <text>1-6-2026 Confirmed Actual Completed Footage.</text>
  </threadedComment>
  <threadedComment ref="U288" dT="2026-01-18T17:14:26.89" personId="{79160F3F-A2CD-4B5D-ACD4-80E02EA51DFF}" id="{0158FCDB-5746-4906-8BAB-94D3F90B878A}">
    <text>1-6-2026 Fiber Placement and Splicing.</text>
  </threadedComment>
  <threadedComment ref="T289" dT="2026-02-20T13:00:18.94" personId="{79160F3F-A2CD-4B5D-ACD4-80E02EA51DFF}" id="{BAA40511-3275-40B5-86A2-703F450511FE}">
    <text>2-19-2026 Confirmed Actual Completed Footage.</text>
  </threadedComment>
  <threadedComment ref="U289" dT="2026-02-20T13:00:45.23" personId="{79160F3F-A2CD-4B5D-ACD4-80E02EA51DFF}" id="{B83338A2-9A43-4478-8D32-2AF51F0EE5D7}">
    <text>2-19-2026 Conduit Placement Confirmed Completed.</text>
  </threadedComment>
  <threadedComment ref="T290" dT="2026-02-18T14:14:07.56" personId="{79160F3F-A2CD-4B5D-ACD4-80E02EA51DFF}" id="{0D3ECAD9-AD0C-4008-91D4-C10F6C9BDE65}">
    <text>2-18-2026 Confirmed Actual Completed Footage.</text>
  </threadedComment>
  <threadedComment ref="U290" dT="2026-02-18T14:14:32.51" personId="{79160F3F-A2CD-4B5D-ACD4-80E02EA51DFF}" id="{C9344CE6-A1EB-4F93-99E9-82DD02424943}">
    <text>2-18-2026 Conduit Placement Confirmed Completed.</text>
  </threadedComment>
  <threadedComment ref="T291" dT="2026-02-19T20:59:10.79" personId="{79160F3F-A2CD-4B5D-ACD4-80E02EA51DFF}" id="{A93E8060-FB3D-4C47-B412-85B26289FD9A}">
    <text>2-19-2026 Confirmed Actual Completed Footage.</text>
  </threadedComment>
  <threadedComment ref="U291" dT="2026-02-19T20:59:38.59" personId="{79160F3F-A2CD-4B5D-ACD4-80E02EA51DFF}" id="{816BA403-EF78-4DFA-B289-1EEC0C36F62B}">
    <text>2-19-2026 Conduit Placement Confirmed Completed.</text>
  </threadedComment>
  <threadedComment ref="T292" dT="2026-02-19T14:30:10.12" personId="{79160F3F-A2CD-4B5D-ACD4-80E02EA51DFF}" id="{C43B3F3A-D6D4-4B7C-BB0A-82652D331B68}">
    <text>2-19-2026 Confirmed Actual Completed Footage.</text>
  </threadedComment>
  <threadedComment ref="U292" dT="2026-02-19T14:30:34.37" personId="{79160F3F-A2CD-4B5D-ACD4-80E02EA51DFF}" id="{7E55D298-EB53-4E0C-BF92-B426C0508B77}">
    <text>2-19-2026 Conduit Placement Confirmed Completed.</text>
  </threadedComment>
  <threadedComment ref="T293" dT="2026-02-17T15:37:22.67" personId="{79160F3F-A2CD-4B5D-ACD4-80E02EA51DFF}" id="{D24D63EC-D1D5-4834-AD1C-EE7FD18570C3}">
    <text>2-17-2026 Confirmed Actual Completed Footage.</text>
  </threadedComment>
  <threadedComment ref="U293" dT="2026-02-17T15:37:49.69" personId="{79160F3F-A2CD-4B5D-ACD4-80E02EA51DFF}" id="{67527DD3-1FB9-46BB-9494-9F7FF897EFAA}">
    <text>2-17-2026 Conduit Placement Confirmed Completed.</text>
  </threadedComment>
  <threadedComment ref="T294" dT="2026-02-16T16:49:47.05" personId="{79160F3F-A2CD-4B5D-ACD4-80E02EA51DFF}" id="{5564551D-A5BD-432E-A187-17A5D71C1715}">
    <text>2-16-2026 Confirmed Actual Completed Footage.</text>
  </threadedComment>
  <threadedComment ref="U294" dT="2026-02-16T16:40:15.02" personId="{79160F3F-A2CD-4B5D-ACD4-80E02EA51DFF}" id="{DD76A7F3-87D7-4206-BF6B-B7F1D7526D5B}">
    <text>2-16-2026 Conduit Placement Confirmed Completed.</text>
  </threadedComment>
  <threadedComment ref="T295" dT="2026-02-18T14:43:09.25" personId="{79160F3F-A2CD-4B5D-ACD4-80E02EA51DFF}" id="{BFCBF5C6-B997-45F7-AE9E-7905397BA65A}">
    <text>2-18-2026 Confirmed Actual Completed Footage.</text>
  </threadedComment>
  <threadedComment ref="U295" dT="2026-02-18T14:43:38.89" personId="{79160F3F-A2CD-4B5D-ACD4-80E02EA51DFF}" id="{F788B7FD-C780-4157-9258-2D767F1B8917}">
    <text>2-18-2026 Conduit Placement Confirmed Completed.</text>
  </threadedComment>
  <threadedComment ref="T296" dT="2026-02-05T16:55:24.02" personId="{79160F3F-A2CD-4B5D-ACD4-80E02EA51DFF}" id="{D88503A3-D444-4F31-BCD5-F9D8D89310D3}">
    <text>2-5-2026 Confirmed Actual Completed Footage.</text>
  </threadedComment>
  <threadedComment ref="U296" dT="2026-02-05T16:56:02.66" personId="{79160F3F-A2CD-4B5D-ACD4-80E02EA51DFF}" id="{9B46CB5B-C96A-43F5-9326-58F5A9619D94}">
    <text>2-5-2026 Conduit Placement Confirmed Completed.</text>
  </threadedComment>
  <threadedComment ref="T297" dT="2026-02-11T17:20:15.61" personId="{79160F3F-A2CD-4B5D-ACD4-80E02EA51DFF}" id="{14D1427B-9C11-4284-B744-EA9B67F3CF3A}">
    <text>2-11-2026 Confirmed Actual Completed Footage.</text>
  </threadedComment>
  <threadedComment ref="U297" dT="2026-02-11T17:21:08.01" personId="{79160F3F-A2CD-4B5D-ACD4-80E02EA51DFF}" id="{071B4E70-659E-4D73-97DE-0FFFBF9EBFB7}">
    <text>2-11-2026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6" t="s">
        <v>0</v>
      </c>
      <c r="B1" s="1406"/>
      <c r="C1" s="1406"/>
      <c r="D1" s="1406"/>
      <c r="E1" s="1406"/>
      <c r="F1" s="1406"/>
      <c r="G1" s="1406"/>
      <c r="H1" s="1406"/>
      <c r="I1" s="1406"/>
      <c r="J1" s="1406"/>
      <c r="K1" s="1406"/>
      <c r="L1" s="1406"/>
      <c r="M1" s="1406"/>
      <c r="N1" s="1406"/>
      <c r="O1" s="1406"/>
      <c r="P1" s="1406"/>
      <c r="Q1" s="1083"/>
      <c r="S1" s="1083"/>
      <c r="T1" s="1083"/>
      <c r="U1" s="1083"/>
      <c r="V1" s="1083"/>
      <c r="W1" s="1083"/>
      <c r="X1" s="1083"/>
      <c r="Y1" s="1083"/>
      <c r="Z1" s="1083"/>
    </row>
    <row r="2" spans="1:26" ht="24.95" customHeight="1">
      <c r="A2" s="1407" t="str">
        <f ca="1">"Last Updated: "&amp;TEXT(NOW(),"MM/DD/YYYY  h:mm AM/PM")</f>
        <v>Last Updated: 03/30/2026  11:22 AM</v>
      </c>
      <c r="B2" s="1407"/>
      <c r="C2" s="1407"/>
      <c r="D2" s="1407"/>
      <c r="E2" s="1407"/>
      <c r="F2" s="1407"/>
      <c r="G2" s="1407"/>
      <c r="H2" s="1407"/>
      <c r="I2" s="1407"/>
      <c r="J2" s="1407"/>
      <c r="K2" s="1407"/>
      <c r="L2" s="1407"/>
      <c r="M2" s="1407"/>
      <c r="N2" s="1407"/>
      <c r="O2" s="1407"/>
      <c r="P2" s="1407"/>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2" t="s">
        <v>1</v>
      </c>
      <c r="B4" s="1432"/>
      <c r="C4" s="1432"/>
      <c r="D4" s="1432"/>
      <c r="E4" s="1432"/>
      <c r="F4" s="1432"/>
      <c r="G4" s="1432"/>
      <c r="H4" s="1432"/>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8" t="s">
        <v>7</v>
      </c>
      <c r="B7" s="1408"/>
      <c r="C7" s="1408"/>
      <c r="D7" s="1408"/>
      <c r="E7" s="1408"/>
      <c r="F7" s="1408"/>
      <c r="G7" s="1408"/>
      <c r="H7" s="1408"/>
      <c r="I7" s="1408"/>
      <c r="J7" s="1408"/>
      <c r="K7" s="1408"/>
      <c r="L7" s="1408"/>
      <c r="M7" s="1408"/>
      <c r="N7" s="1408"/>
      <c r="O7" s="1408"/>
      <c r="P7" s="1408"/>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9" t="s">
        <v>8</v>
      </c>
      <c r="B9" s="1410"/>
      <c r="C9" s="1083"/>
      <c r="D9" s="1389" t="s">
        <v>9</v>
      </c>
      <c r="E9" s="1390"/>
      <c r="F9" s="1391"/>
      <c r="G9" s="1083"/>
      <c r="H9" s="1389" t="s">
        <v>10</v>
      </c>
      <c r="I9" s="1390"/>
      <c r="J9" s="1391"/>
      <c r="K9" s="1083"/>
      <c r="L9" s="1389" t="s">
        <v>11</v>
      </c>
      <c r="M9" s="1390"/>
      <c r="N9" s="1391"/>
      <c r="O9" s="1083"/>
      <c r="P9" s="1083"/>
      <c r="Q9" s="1083"/>
      <c r="R9" s="1083"/>
      <c r="S9" s="1083"/>
      <c r="T9" s="1083"/>
      <c r="U9" s="1083"/>
      <c r="V9" s="1083"/>
      <c r="W9" s="1083"/>
      <c r="X9" s="1083"/>
      <c r="Y9" s="1083"/>
      <c r="Z9" s="1083"/>
    </row>
    <row r="10" spans="1:26" ht="50.1" customHeight="1">
      <c r="A10" s="1395"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124</v>
      </c>
      <c r="B10" s="1397"/>
      <c r="C10" s="1083"/>
      <c r="D10" s="1395"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703615</v>
      </c>
      <c r="E10" s="1396"/>
      <c r="F10" s="1397"/>
      <c r="G10" s="1083"/>
      <c r="H10" s="1411"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53003</v>
      </c>
      <c r="I10" s="1412"/>
      <c r="J10" s="1413"/>
      <c r="K10" s="1083"/>
      <c r="L10" s="1414"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650612</v>
      </c>
      <c r="M10" s="1415"/>
      <c r="N10" s="1416"/>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89" t="s">
        <v>12</v>
      </c>
      <c r="B12" s="1391"/>
      <c r="C12" s="1083"/>
      <c r="D12" s="1389" t="s">
        <v>13</v>
      </c>
      <c r="E12" s="1390"/>
      <c r="F12" s="1391"/>
      <c r="G12" s="1083"/>
      <c r="H12" s="1389" t="s">
        <v>14</v>
      </c>
      <c r="I12" s="1390"/>
      <c r="J12" s="1391"/>
      <c r="K12" s="1083"/>
      <c r="L12" s="1389" t="s">
        <v>15</v>
      </c>
      <c r="M12" s="1390"/>
      <c r="N12" s="1391"/>
      <c r="O12" s="1083"/>
      <c r="P12" s="1083"/>
      <c r="Q12" s="1083"/>
      <c r="R12" s="1083"/>
      <c r="S12" s="1083"/>
      <c r="T12" s="1083"/>
      <c r="U12" s="1083"/>
      <c r="V12" s="1083"/>
      <c r="W12" s="1083"/>
      <c r="X12" s="1083"/>
      <c r="Y12" s="1083"/>
      <c r="Z12" s="1083"/>
    </row>
    <row r="13" spans="1:26" ht="50.1" customHeight="1">
      <c r="A13" s="1417">
        <f>IFERROR(H10/D10,0)</f>
        <v>7.532954811935505E-2</v>
      </c>
      <c r="B13" s="1418"/>
      <c r="C13" s="1083"/>
      <c r="D13" s="1392"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7794811.75</v>
      </c>
      <c r="E13" s="1393"/>
      <c r="F13" s="1394"/>
      <c r="G13" s="1083"/>
      <c r="H13" s="1395"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6312</v>
      </c>
      <c r="I13" s="1396"/>
      <c r="J13" s="1397"/>
      <c r="K13" s="1083"/>
      <c r="L13" s="1403">
        <f>COUNTA('Completed Projects Pending PW'!A2:A41)-COUNTIF('Completed Projects Pending PW'!A2:A41,"")</f>
        <v>18</v>
      </c>
      <c r="M13" s="1404"/>
      <c r="N13" s="1405"/>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398" t="s">
        <v>16</v>
      </c>
      <c r="B15" s="1398"/>
      <c r="C15" s="1398"/>
      <c r="D15" s="1398"/>
      <c r="E15" s="1083"/>
      <c r="F15" s="1398" t="s">
        <v>17</v>
      </c>
      <c r="G15" s="1398"/>
      <c r="H15" s="1398"/>
      <c r="I15" s="1398"/>
      <c r="J15" s="1083"/>
      <c r="K15" s="1398" t="s">
        <v>18</v>
      </c>
      <c r="L15" s="1398"/>
      <c r="M15" s="1398"/>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14</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82591</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905618.45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40</v>
      </c>
      <c r="M17" s="1094">
        <f>IFERROR(L17/SUM(L17:L19),0)</f>
        <v>0.32258064516129031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94</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560879</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6038409.75</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0.62903225806451613</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26</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111815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0.14554397889370835</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6</v>
      </c>
      <c r="M19" s="1094">
        <f>IFERROR(L19/SUM(L17:L19),0)</f>
        <v>4.8387096774193547E-2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0</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0</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0</v>
      </c>
      <c r="J20" s="1083"/>
      <c r="K20" s="1096" t="s">
        <v>39</v>
      </c>
      <c r="L20" s="1097">
        <f>SUM(L17:L19)</f>
        <v>124</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10</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19556</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0.47647780732256084</v>
      </c>
      <c r="E21" s="1083"/>
      <c r="F21" s="1096" t="s">
        <v>39</v>
      </c>
      <c r="G21" s="1097">
        <f>SUM(G17:G20)</f>
        <v>124</v>
      </c>
      <c r="H21" s="1097">
        <f>SUM(H17:H20)</f>
        <v>703615</v>
      </c>
      <c r="I21" s="1098">
        <f>SUM(I17:I20)</f>
        <v>7794811.75</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124</v>
      </c>
      <c r="C25" s="1097">
        <f>SUM(C17:C24)</f>
        <v>703615</v>
      </c>
      <c r="D25" s="1098">
        <f>IFERROR(H10/D10,0)</f>
        <v>7.532954811935505E-2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398" t="s">
        <v>44</v>
      </c>
      <c r="B27" s="1398"/>
      <c r="C27" s="1398"/>
      <c r="D27" s="1398"/>
      <c r="F27" s="1399" t="s">
        <v>45</v>
      </c>
      <c r="G27" s="1399"/>
      <c r="H27" s="1399"/>
      <c r="I27" s="1399"/>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00" t="s">
        <v>65</v>
      </c>
      <c r="B39" s="1400"/>
      <c r="C39" s="1400"/>
      <c r="D39" s="1400"/>
      <c r="E39" s="1400"/>
      <c r="F39" s="1400"/>
      <c r="G39" s="1400"/>
      <c r="H39" s="1400"/>
      <c r="I39" s="1400"/>
      <c r="J39" s="1400"/>
      <c r="K39" s="1401"/>
      <c r="L39" s="1401"/>
      <c r="M39" s="1401"/>
      <c r="N39" s="140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02" t="s">
        <v>66</v>
      </c>
      <c r="B60" s="1402"/>
      <c r="C60" s="1402"/>
      <c r="D60" s="1402"/>
      <c r="E60" s="1402"/>
      <c r="F60" s="1402"/>
      <c r="G60" s="1402"/>
      <c r="H60" s="1402"/>
      <c r="I60" s="1402"/>
      <c r="J60" s="1402"/>
      <c r="K60" s="1402"/>
      <c r="L60" s="1402"/>
      <c r="M60" s="1402"/>
      <c r="N60" s="140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19" t="s">
        <v>441</v>
      </c>
      <c r="C1" s="1419"/>
      <c r="D1" s="427"/>
      <c r="E1" s="1419" t="s">
        <v>442</v>
      </c>
      <c r="F1" s="141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117963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240229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0"/>
      <c r="B1" s="1420"/>
      <c r="C1" s="1420"/>
      <c r="D1" s="1420"/>
      <c r="E1" s="1420"/>
      <c r="F1" s="1420"/>
      <c r="G1" s="1420"/>
      <c r="H1" s="1421" t="s">
        <v>478</v>
      </c>
      <c r="I1" s="1421"/>
      <c r="J1" s="1421"/>
      <c r="K1" s="1421"/>
      <c r="L1" s="1421"/>
      <c r="M1" s="1421"/>
      <c r="N1" s="1421"/>
      <c r="O1" s="1421"/>
      <c r="P1" s="189"/>
      <c r="Q1" s="1422" t="s">
        <v>97</v>
      </c>
      <c r="R1" s="1422"/>
      <c r="S1" s="1423"/>
      <c r="T1" s="1422"/>
      <c r="U1" s="1422"/>
      <c r="V1" s="1422"/>
      <c r="W1" s="1422"/>
      <c r="X1" s="142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N44" activePane="topRight" state="frozen"/>
      <selection pane="topRight" activeCell="V62" sqref="V44:V6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426"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426"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426"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426"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059"/>
      <c r="W36" s="1059">
        <f>SUM(U36-V36)</f>
        <v>4048</v>
      </c>
      <c r="X36" s="365">
        <f>IFERROR($V36/$U36, 0)</f>
        <v>0</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9568</v>
      </c>
      <c r="V46" s="1059"/>
      <c r="W46" s="1059">
        <f>SUM(U46-V46)</f>
        <v>9568</v>
      </c>
      <c r="X46" s="365">
        <f>IFERROR($V46/$U46, 0)</f>
        <v>0</v>
      </c>
      <c r="Y46" s="1066"/>
      <c r="Z46" s="712">
        <v>0</v>
      </c>
      <c r="AA46" s="712">
        <v>0</v>
      </c>
      <c r="AB46" s="721">
        <v>0</v>
      </c>
      <c r="AC46" s="713" t="s">
        <v>645</v>
      </c>
      <c r="AD46" s="752"/>
    </row>
    <row r="47" spans="1:30" ht="24.75" customHeight="1">
      <c r="A47" s="1148" t="s">
        <v>646</v>
      </c>
      <c r="B47" s="377" t="s">
        <v>34</v>
      </c>
      <c r="C47" s="360">
        <v>46174</v>
      </c>
      <c r="D47" s="366"/>
      <c r="E47" s="367"/>
      <c r="F47" s="366"/>
      <c r="G47" s="716"/>
      <c r="H47" s="1062">
        <v>115</v>
      </c>
      <c r="I47" s="372" t="s">
        <v>540</v>
      </c>
      <c r="J47" s="768" t="s">
        <v>36</v>
      </c>
      <c r="K47" s="1056"/>
      <c r="L47" s="367"/>
      <c r="M47" s="717" t="s">
        <v>110</v>
      </c>
      <c r="N47" s="849">
        <v>125188</v>
      </c>
      <c r="O47" s="717" t="s">
        <v>110</v>
      </c>
      <c r="P47" s="729" t="s">
        <v>29</v>
      </c>
      <c r="Q47" s="1064">
        <v>46083</v>
      </c>
      <c r="R47" s="1064"/>
      <c r="S47" s="1064"/>
      <c r="T47" s="1064"/>
      <c r="U47" s="1065">
        <v>11028</v>
      </c>
      <c r="V47" s="1059">
        <v>6655</v>
      </c>
      <c r="W47" s="1059">
        <f>SUM(U47-V47)</f>
        <v>4373</v>
      </c>
      <c r="X47" s="365">
        <f>IFERROR($V47/$U47, 0)</f>
        <v>0.60346391004715272</v>
      </c>
      <c r="Y47" s="1064">
        <v>46090</v>
      </c>
      <c r="Z47" s="712">
        <v>0</v>
      </c>
      <c r="AA47" s="712">
        <v>0</v>
      </c>
      <c r="AB47" s="721">
        <v>0</v>
      </c>
      <c r="AC47" s="713"/>
      <c r="AD47" s="752"/>
    </row>
    <row r="48" spans="1:30" ht="24.75" customHeight="1">
      <c r="A48" s="1147" t="s">
        <v>647</v>
      </c>
      <c r="B48" s="377" t="s">
        <v>37</v>
      </c>
      <c r="C48" s="360">
        <v>46129</v>
      </c>
      <c r="D48" s="1356"/>
      <c r="E48" s="1357"/>
      <c r="F48" s="1356"/>
      <c r="G48" s="1358"/>
      <c r="H48" s="1062">
        <v>0</v>
      </c>
      <c r="I48" s="372" t="s">
        <v>540</v>
      </c>
      <c r="J48" s="717" t="s">
        <v>30</v>
      </c>
      <c r="K48" s="1433"/>
      <c r="L48" s="1357"/>
      <c r="M48" s="717" t="s">
        <v>110</v>
      </c>
      <c r="N48" s="1434">
        <v>43061.3</v>
      </c>
      <c r="O48" s="717" t="s">
        <v>110</v>
      </c>
      <c r="P48" s="1435" t="s">
        <v>29</v>
      </c>
      <c r="Q48" s="1064">
        <v>46087</v>
      </c>
      <c r="R48" s="1436"/>
      <c r="S48" s="1436"/>
      <c r="T48" s="1436"/>
      <c r="U48" s="1437">
        <v>11789</v>
      </c>
      <c r="V48" s="1438"/>
      <c r="W48" s="1438">
        <f>SUM(U48-V48)</f>
        <v>11789</v>
      </c>
      <c r="X48" s="1359">
        <f>IFERROR($V48/$U48, 0)</f>
        <v>0</v>
      </c>
      <c r="Y48" s="1436">
        <v>46106</v>
      </c>
      <c r="Z48" s="712">
        <v>0</v>
      </c>
      <c r="AA48" s="712">
        <v>0</v>
      </c>
      <c r="AB48" s="721">
        <v>0</v>
      </c>
      <c r="AC48" s="1360"/>
      <c r="AD48" s="752"/>
    </row>
    <row r="49" spans="1:31" ht="24.75" customHeight="1">
      <c r="A49" s="1147" t="s">
        <v>648</v>
      </c>
      <c r="B49" s="377" t="s">
        <v>37</v>
      </c>
      <c r="C49" s="360">
        <v>46138</v>
      </c>
      <c r="D49" s="716" t="s">
        <v>467</v>
      </c>
      <c r="E49" s="367">
        <v>46091</v>
      </c>
      <c r="F49" s="366" t="s">
        <v>51</v>
      </c>
      <c r="G49" s="716" t="s">
        <v>649</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38">
        <v>172</v>
      </c>
      <c r="W49" s="1059">
        <f>SUM(U49-V49)</f>
        <v>3289</v>
      </c>
      <c r="X49" s="365">
        <f>IFERROR($V49/$U49, 0)</f>
        <v>4.9696619474140419E-2</v>
      </c>
      <c r="Y49" s="1064"/>
      <c r="Z49" s="712">
        <v>0</v>
      </c>
      <c r="AA49" s="712">
        <v>0</v>
      </c>
      <c r="AB49" s="721">
        <v>0</v>
      </c>
      <c r="AC49" s="713" t="s">
        <v>650</v>
      </c>
      <c r="AD49" s="752"/>
    </row>
    <row r="50" spans="1:31" ht="24.75" customHeight="1">
      <c r="A50" s="703" t="s">
        <v>651</v>
      </c>
      <c r="B50" s="377" t="s">
        <v>37</v>
      </c>
      <c r="C50" s="704">
        <v>46081</v>
      </c>
      <c r="D50" s="716" t="s">
        <v>52</v>
      </c>
      <c r="E50" s="715">
        <v>46038</v>
      </c>
      <c r="F50" s="716" t="s">
        <v>51</v>
      </c>
      <c r="G50" s="716" t="s">
        <v>652</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653</v>
      </c>
      <c r="AD50" s="752"/>
    </row>
    <row r="51" spans="1:31" ht="24.75" customHeight="1">
      <c r="A51" s="767" t="s">
        <v>654</v>
      </c>
      <c r="B51" s="311" t="s">
        <v>37</v>
      </c>
      <c r="C51" s="704">
        <v>46081</v>
      </c>
      <c r="D51" s="716" t="s">
        <v>52</v>
      </c>
      <c r="E51" s="715">
        <v>46055</v>
      </c>
      <c r="F51" s="716" t="s">
        <v>51</v>
      </c>
      <c r="G51" s="716" t="s">
        <v>655</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656</v>
      </c>
      <c r="AD51" s="752"/>
    </row>
    <row r="52" spans="1:31" ht="24.75" customHeight="1">
      <c r="A52" s="794" t="s">
        <v>657</v>
      </c>
      <c r="B52" s="785" t="s">
        <v>37</v>
      </c>
      <c r="C52" s="807">
        <v>46171</v>
      </c>
      <c r="D52" s="716" t="s">
        <v>52</v>
      </c>
      <c r="E52" s="715">
        <v>46043</v>
      </c>
      <c r="F52" s="716" t="s">
        <v>51</v>
      </c>
      <c r="G52" s="716" t="s">
        <v>658</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659</v>
      </c>
      <c r="AD52" s="752"/>
    </row>
    <row r="53" spans="1:31" ht="24.75" customHeight="1">
      <c r="A53" s="1151" t="s">
        <v>660</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661</v>
      </c>
      <c r="AD53" s="752"/>
    </row>
    <row r="54" spans="1:31" ht="24.75" customHeight="1">
      <c r="A54" s="848" t="s">
        <v>662</v>
      </c>
      <c r="B54" s="1153" t="s">
        <v>40</v>
      </c>
      <c r="C54" s="360">
        <v>46111</v>
      </c>
      <c r="D54" s="716" t="s">
        <v>52</v>
      </c>
      <c r="E54" s="367">
        <v>46085</v>
      </c>
      <c r="F54" s="366" t="s">
        <v>53</v>
      </c>
      <c r="G54" s="716" t="s">
        <v>663</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664</v>
      </c>
      <c r="AD54" s="752"/>
    </row>
    <row r="55" spans="1:31" ht="24.75" customHeight="1">
      <c r="A55" s="1154" t="s">
        <v>665</v>
      </c>
      <c r="B55" s="1153" t="s">
        <v>40</v>
      </c>
      <c r="C55" s="360">
        <v>46111</v>
      </c>
      <c r="D55" s="716" t="s">
        <v>52</v>
      </c>
      <c r="E55" s="367">
        <v>46106</v>
      </c>
      <c r="F55" s="716" t="s">
        <v>51</v>
      </c>
      <c r="G55" s="716" t="s">
        <v>666</v>
      </c>
      <c r="H55" s="1067">
        <v>0</v>
      </c>
      <c r="I55" s="304" t="s">
        <v>540</v>
      </c>
      <c r="J55" s="772" t="s">
        <v>30</v>
      </c>
      <c r="K55" s="1068"/>
      <c r="L55" s="367"/>
      <c r="M55" s="772" t="s">
        <v>110</v>
      </c>
      <c r="N55" s="849">
        <v>24122.75</v>
      </c>
      <c r="O55" s="772" t="s">
        <v>110</v>
      </c>
      <c r="P55" s="763" t="s">
        <v>29</v>
      </c>
      <c r="Q55" s="1064">
        <v>46087</v>
      </c>
      <c r="R55" s="1064"/>
      <c r="S55" s="1064"/>
      <c r="T55" s="1064"/>
      <c r="U55" s="1065">
        <v>1925</v>
      </c>
      <c r="V55" s="1059"/>
      <c r="W55" s="1059">
        <f t="shared" si="7"/>
        <v>1925</v>
      </c>
      <c r="X55" s="365">
        <f t="shared" si="8"/>
        <v>0</v>
      </c>
      <c r="Y55" s="1071"/>
      <c r="Z55" s="847">
        <v>0</v>
      </c>
      <c r="AA55" s="852">
        <v>0</v>
      </c>
      <c r="AB55" s="760">
        <v>0</v>
      </c>
      <c r="AC55" s="713" t="s">
        <v>667</v>
      </c>
      <c r="AD55" s="752"/>
    </row>
    <row r="56" spans="1:31" ht="24.75" customHeight="1">
      <c r="A56" s="1147" t="s">
        <v>668</v>
      </c>
      <c r="B56" s="1153" t="s">
        <v>40</v>
      </c>
      <c r="C56" s="360">
        <v>46111</v>
      </c>
      <c r="D56" s="716" t="s">
        <v>52</v>
      </c>
      <c r="E56" s="367">
        <v>46106</v>
      </c>
      <c r="F56" s="716" t="s">
        <v>51</v>
      </c>
      <c r="G56" s="716" t="s">
        <v>669</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667</v>
      </c>
      <c r="AD56" s="752"/>
    </row>
    <row r="57" spans="1:31" ht="24.75" customHeight="1">
      <c r="A57" s="1147" t="s">
        <v>670</v>
      </c>
      <c r="B57" s="1153" t="s">
        <v>40</v>
      </c>
      <c r="C57" s="360">
        <v>46111</v>
      </c>
      <c r="D57" s="716" t="s">
        <v>52</v>
      </c>
      <c r="E57" s="367">
        <v>46106</v>
      </c>
      <c r="F57" s="716" t="s">
        <v>51</v>
      </c>
      <c r="G57" s="716" t="s">
        <v>671</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667</v>
      </c>
      <c r="AD57" s="752"/>
    </row>
    <row r="58" spans="1:31" ht="24.75" customHeight="1">
      <c r="A58" s="1147" t="s">
        <v>672</v>
      </c>
      <c r="B58" s="1153" t="s">
        <v>40</v>
      </c>
      <c r="C58" s="360">
        <v>46111</v>
      </c>
      <c r="D58" s="366" t="s">
        <v>52</v>
      </c>
      <c r="E58" s="367">
        <v>46106</v>
      </c>
      <c r="F58" s="716" t="s">
        <v>51</v>
      </c>
      <c r="G58" s="716" t="s">
        <v>673</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667</v>
      </c>
      <c r="AD58" s="752"/>
    </row>
    <row r="59" spans="1:31" ht="24.75" customHeight="1">
      <c r="A59" s="1147" t="s">
        <v>674</v>
      </c>
      <c r="B59" s="1153" t="s">
        <v>40</v>
      </c>
      <c r="C59" s="360">
        <v>46111</v>
      </c>
      <c r="D59" s="366" t="s">
        <v>50</v>
      </c>
      <c r="E59" s="367">
        <v>46087</v>
      </c>
      <c r="F59" s="716" t="s">
        <v>51</v>
      </c>
      <c r="G59" s="716" t="s">
        <v>675</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664</v>
      </c>
      <c r="AD59" s="752"/>
    </row>
    <row r="60" spans="1:31" ht="24.75" customHeight="1">
      <c r="A60" s="1147" t="s">
        <v>676</v>
      </c>
      <c r="B60" s="1153" t="s">
        <v>40</v>
      </c>
      <c r="C60" s="360">
        <v>46111</v>
      </c>
      <c r="D60" s="366" t="s">
        <v>50</v>
      </c>
      <c r="E60" s="367">
        <v>46097</v>
      </c>
      <c r="F60" s="716" t="s">
        <v>51</v>
      </c>
      <c r="G60" s="716" t="s">
        <v>677</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059"/>
      <c r="W60" s="1059">
        <f t="shared" si="7"/>
        <v>1329</v>
      </c>
      <c r="X60" s="365">
        <f t="shared" si="8"/>
        <v>0</v>
      </c>
      <c r="Y60" s="1071"/>
      <c r="Z60" s="847">
        <v>0</v>
      </c>
      <c r="AA60" s="852">
        <v>0</v>
      </c>
      <c r="AB60" s="760">
        <v>0</v>
      </c>
      <c r="AC60" s="713" t="s">
        <v>678</v>
      </c>
      <c r="AD60" s="752"/>
    </row>
    <row r="61" spans="1:31" ht="24.75" customHeight="1">
      <c r="A61" s="1147" t="s">
        <v>679</v>
      </c>
      <c r="B61" s="1153" t="s">
        <v>40</v>
      </c>
      <c r="C61" s="360">
        <v>46111</v>
      </c>
      <c r="D61" s="366" t="s">
        <v>50</v>
      </c>
      <c r="E61" s="367">
        <v>46097</v>
      </c>
      <c r="F61" s="716" t="s">
        <v>51</v>
      </c>
      <c r="G61" s="716" t="s">
        <v>680</v>
      </c>
      <c r="H61" s="1067">
        <v>0</v>
      </c>
      <c r="I61" s="304" t="s">
        <v>540</v>
      </c>
      <c r="J61" s="772" t="s">
        <v>30</v>
      </c>
      <c r="K61" s="1068"/>
      <c r="L61" s="367"/>
      <c r="M61" s="772" t="s">
        <v>110</v>
      </c>
      <c r="N61" s="849">
        <v>14178.2</v>
      </c>
      <c r="O61" s="772" t="s">
        <v>110</v>
      </c>
      <c r="P61" s="763" t="s">
        <v>32</v>
      </c>
      <c r="Q61" s="1064">
        <v>46097</v>
      </c>
      <c r="R61" s="1064"/>
      <c r="S61" s="1064"/>
      <c r="T61" s="1064"/>
      <c r="U61" s="1065">
        <v>1124</v>
      </c>
      <c r="V61" s="1059">
        <v>637</v>
      </c>
      <c r="W61" s="1059">
        <f t="shared" si="7"/>
        <v>487</v>
      </c>
      <c r="X61" s="365">
        <f t="shared" si="8"/>
        <v>0.56672597864768681</v>
      </c>
      <c r="Y61" s="1071"/>
      <c r="Z61" s="847">
        <v>0</v>
      </c>
      <c r="AA61" s="852">
        <v>0</v>
      </c>
      <c r="AB61" s="760">
        <v>0</v>
      </c>
      <c r="AC61" s="713" t="s">
        <v>678</v>
      </c>
      <c r="AD61" s="752"/>
    </row>
    <row r="62" spans="1:31" ht="24.75" customHeight="1">
      <c r="A62" s="1151" t="s">
        <v>681</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682</v>
      </c>
      <c r="AD62" s="752"/>
    </row>
    <row r="63" spans="1:31" ht="24.75" customHeight="1">
      <c r="A63" s="1151" t="s">
        <v>683</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682</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684</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685</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686</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687</v>
      </c>
      <c r="AD71" s="749"/>
    </row>
    <row r="72" spans="1:31" ht="24.75" customHeight="1">
      <c r="A72" s="298" t="s">
        <v>688</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687</v>
      </c>
      <c r="AD72" s="749"/>
    </row>
    <row r="73" spans="1:31" ht="24.75" customHeight="1">
      <c r="A73" s="298" t="s">
        <v>689</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687</v>
      </c>
      <c r="AD73" s="749"/>
    </row>
    <row r="74" spans="1:31" ht="24.75" customHeight="1">
      <c r="A74" s="298" t="s">
        <v>690</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687</v>
      </c>
      <c r="AD74" s="749"/>
    </row>
    <row r="75" spans="1:31" ht="24.75" customHeight="1">
      <c r="A75" s="298" t="s">
        <v>691</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687</v>
      </c>
      <c r="AD75" s="749"/>
    </row>
    <row r="76" spans="1:31" ht="24.75" customHeight="1">
      <c r="A76" s="298" t="s">
        <v>692</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687</v>
      </c>
      <c r="AD76" s="749"/>
    </row>
    <row r="77" spans="1:31" ht="24.75" customHeight="1">
      <c r="A77" s="298" t="s">
        <v>693</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687</v>
      </c>
      <c r="AD77" s="749"/>
    </row>
    <row r="78" spans="1:31" ht="24.75" customHeight="1">
      <c r="A78" s="298" t="s">
        <v>694</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687</v>
      </c>
      <c r="AD78" s="749"/>
    </row>
    <row r="79" spans="1:31" ht="24.75" customHeight="1">
      <c r="A79" s="298" t="s">
        <v>695</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687</v>
      </c>
      <c r="AD79" s="749"/>
    </row>
    <row r="80" spans="1:31" ht="24.75" customHeight="1">
      <c r="A80" s="298" t="s">
        <v>696</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687</v>
      </c>
      <c r="AD80" s="749"/>
    </row>
    <row r="81" spans="1:30" ht="24.75" customHeight="1">
      <c r="A81" s="298" t="s">
        <v>697</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687</v>
      </c>
      <c r="AD81" s="749"/>
    </row>
    <row r="82" spans="1:30" ht="24.75" customHeight="1">
      <c r="A82" s="298" t="s">
        <v>698</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687</v>
      </c>
      <c r="AD82" s="749"/>
    </row>
    <row r="83" spans="1:30" ht="24.75" customHeight="1">
      <c r="A83" s="298" t="s">
        <v>699</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687</v>
      </c>
      <c r="AD83" s="749"/>
    </row>
    <row r="84" spans="1:30" ht="24.75" customHeight="1">
      <c r="A84" s="298" t="s">
        <v>700</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687</v>
      </c>
      <c r="AD84" s="749"/>
    </row>
    <row r="85" spans="1:30" ht="24.75" customHeight="1">
      <c r="A85" s="298" t="s">
        <v>701</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687</v>
      </c>
      <c r="AD85" s="749"/>
    </row>
    <row r="86" spans="1:30" ht="24.75" customHeight="1">
      <c r="A86" s="298" t="s">
        <v>702</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687</v>
      </c>
      <c r="AD86" s="749"/>
    </row>
    <row r="87" spans="1:30" ht="24.75" customHeight="1">
      <c r="A87" s="298" t="s">
        <v>703</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687</v>
      </c>
      <c r="AD87" s="749"/>
    </row>
    <row r="88" spans="1:30" ht="24.75" customHeight="1">
      <c r="A88" s="298" t="s">
        <v>704</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687</v>
      </c>
      <c r="AD88" s="749"/>
    </row>
    <row r="89" spans="1:30" ht="24.75" customHeight="1">
      <c r="A89" s="298" t="s">
        <v>705</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687</v>
      </c>
      <c r="AD89" s="749"/>
    </row>
    <row r="90" spans="1:30" ht="24.75" customHeight="1">
      <c r="A90" s="298" t="s">
        <v>706</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687</v>
      </c>
      <c r="AD90" s="749"/>
    </row>
    <row r="91" spans="1:30" ht="24.75" customHeight="1">
      <c r="A91" s="298" t="s">
        <v>707</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687</v>
      </c>
      <c r="AD91" s="749"/>
    </row>
    <row r="92" spans="1:30" ht="24.75" customHeight="1">
      <c r="A92" s="298" t="s">
        <v>708</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687</v>
      </c>
      <c r="AD92" s="749"/>
    </row>
    <row r="93" spans="1:30" ht="24.75" customHeight="1">
      <c r="A93" s="298" t="s">
        <v>709</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687</v>
      </c>
      <c r="AD93" s="749"/>
    </row>
    <row r="94" spans="1:30" ht="24.75" customHeight="1">
      <c r="A94" s="298" t="s">
        <v>710</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687</v>
      </c>
      <c r="AD94" s="749"/>
    </row>
    <row r="95" spans="1:30" ht="24.75" customHeight="1">
      <c r="A95" s="298" t="s">
        <v>711</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687</v>
      </c>
      <c r="AD95" s="749"/>
    </row>
    <row r="96" spans="1:30" ht="24.75" customHeight="1">
      <c r="A96" s="298" t="s">
        <v>712</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687</v>
      </c>
      <c r="AD96" s="749"/>
    </row>
    <row r="97" spans="1:30" ht="24.75" customHeight="1">
      <c r="A97" s="298" t="s">
        <v>713</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687</v>
      </c>
      <c r="AD97" s="749"/>
    </row>
    <row r="98" spans="1:30" ht="24.75" customHeight="1">
      <c r="A98" s="298" t="s">
        <v>714</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687</v>
      </c>
      <c r="AD98" s="749"/>
    </row>
    <row r="99" spans="1:30" ht="24.75" customHeight="1">
      <c r="A99" s="298" t="s">
        <v>715</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687</v>
      </c>
      <c r="AD99" s="749"/>
    </row>
    <row r="100" spans="1:30" ht="24.75" customHeight="1">
      <c r="A100" s="298" t="s">
        <v>716</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687</v>
      </c>
      <c r="AD100" s="749"/>
    </row>
    <row r="101" spans="1:30" ht="24.75" customHeight="1">
      <c r="A101" s="298" t="s">
        <v>717</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687</v>
      </c>
      <c r="AD101" s="749"/>
    </row>
    <row r="102" spans="1:30" ht="24.75" customHeight="1">
      <c r="A102" s="298" t="s">
        <v>718</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687</v>
      </c>
      <c r="AD102" s="749"/>
    </row>
    <row r="103" spans="1:30" ht="24.75" customHeight="1">
      <c r="A103" s="298" t="s">
        <v>719</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687</v>
      </c>
      <c r="AD103" s="749"/>
    </row>
    <row r="104" spans="1:30" ht="24.75" customHeight="1">
      <c r="A104" s="298" t="s">
        <v>720</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687</v>
      </c>
      <c r="AD104" s="749"/>
    </row>
    <row r="105" spans="1:30" ht="24.75" customHeight="1">
      <c r="A105" s="298" t="s">
        <v>721</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687</v>
      </c>
      <c r="AD105" s="749"/>
    </row>
    <row r="106" spans="1:30" ht="24.75" customHeight="1">
      <c r="A106" s="298" t="s">
        <v>722</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687</v>
      </c>
      <c r="AD106" s="749"/>
    </row>
    <row r="107" spans="1:30" ht="24.75" customHeight="1">
      <c r="A107" s="298" t="s">
        <v>723</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687</v>
      </c>
      <c r="AD107" s="749"/>
    </row>
    <row r="108" spans="1:30" ht="24.75" customHeight="1">
      <c r="A108" s="298" t="s">
        <v>724</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687</v>
      </c>
      <c r="AD108" s="749"/>
    </row>
    <row r="109" spans="1:30" ht="24.75" customHeight="1">
      <c r="A109" s="298" t="s">
        <v>725</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687</v>
      </c>
      <c r="AD109" s="749"/>
    </row>
    <row r="110" spans="1:30" ht="24.75" customHeight="1">
      <c r="A110" s="298" t="s">
        <v>726</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687</v>
      </c>
      <c r="AD110" s="749"/>
    </row>
    <row r="111" spans="1:30" ht="24.75" customHeight="1">
      <c r="A111" s="298" t="s">
        <v>727</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687</v>
      </c>
      <c r="AD111" s="749"/>
    </row>
    <row r="112" spans="1:30" ht="24.75" customHeight="1">
      <c r="A112" s="298" t="s">
        <v>728</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687</v>
      </c>
      <c r="AD112" s="749"/>
    </row>
    <row r="113" spans="1:30" ht="24.75" customHeight="1">
      <c r="A113" s="298" t="s">
        <v>729</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687</v>
      </c>
      <c r="AD113" s="749"/>
    </row>
    <row r="114" spans="1:30" ht="24.75" customHeight="1">
      <c r="A114" s="298" t="s">
        <v>730</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687</v>
      </c>
      <c r="AD114" s="749"/>
    </row>
    <row r="115" spans="1:30" ht="24.75" customHeight="1">
      <c r="A115" s="298" t="s">
        <v>731</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687</v>
      </c>
      <c r="AD115" s="749"/>
    </row>
    <row r="116" spans="1:30" ht="24.75" customHeight="1">
      <c r="A116" s="298" t="s">
        <v>732</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687</v>
      </c>
      <c r="AD116" s="749"/>
    </row>
    <row r="117" spans="1:30" ht="24.75" customHeight="1">
      <c r="A117" s="298" t="s">
        <v>733</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687</v>
      </c>
      <c r="AD117" s="749"/>
    </row>
    <row r="118" spans="1:30" ht="24.75" customHeight="1">
      <c r="A118" s="298" t="s">
        <v>734</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687</v>
      </c>
      <c r="AD118" s="749"/>
    </row>
    <row r="119" spans="1:30" ht="24.75" customHeight="1">
      <c r="A119" s="298" t="s">
        <v>735</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687</v>
      </c>
      <c r="AD119" s="749"/>
    </row>
    <row r="120" spans="1:30" ht="24.75" customHeight="1">
      <c r="A120" s="298" t="s">
        <v>736</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737</v>
      </c>
      <c r="AD120" s="749"/>
    </row>
    <row r="121" spans="1:30" ht="24.75" customHeight="1">
      <c r="A121" s="298" t="s">
        <v>738</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737</v>
      </c>
      <c r="AD121" s="749"/>
    </row>
    <row r="122" spans="1:30" ht="24.75" customHeight="1">
      <c r="A122" s="298" t="s">
        <v>739</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737</v>
      </c>
      <c r="AD122" s="749"/>
    </row>
    <row r="123" spans="1:30" ht="24.75" customHeight="1">
      <c r="A123" s="298" t="s">
        <v>740</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737</v>
      </c>
      <c r="AD123" s="749"/>
    </row>
    <row r="124" spans="1:30" ht="24.75" customHeight="1">
      <c r="A124" s="298" t="s">
        <v>741</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737</v>
      </c>
      <c r="AD124" s="749"/>
    </row>
    <row r="125" spans="1:30" ht="24.75" customHeight="1">
      <c r="A125" s="298" t="s">
        <v>742</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737</v>
      </c>
      <c r="AD125" s="749"/>
    </row>
    <row r="126" spans="1:30" ht="24.75" customHeight="1">
      <c r="A126" s="298" t="s">
        <v>743</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737</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744</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745</v>
      </c>
      <c r="B130" s="355" t="s">
        <v>43</v>
      </c>
      <c r="C130" s="766">
        <v>46171</v>
      </c>
      <c r="D130" s="457" t="s">
        <v>60</v>
      </c>
      <c r="E130" s="766">
        <v>46029</v>
      </c>
      <c r="F130" s="767" t="s">
        <v>746</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747</v>
      </c>
      <c r="AD130" s="749"/>
    </row>
    <row r="131" spans="1:31" ht="24.75" customHeight="1">
      <c r="A131" s="767" t="s">
        <v>748</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749</v>
      </c>
      <c r="AD131" s="749"/>
    </row>
    <row r="132" spans="1:31" ht="24.75" customHeight="1">
      <c r="A132" s="767" t="s">
        <v>750</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749</v>
      </c>
      <c r="AD132" s="749"/>
    </row>
    <row r="133" spans="1:31" ht="24.75" customHeight="1">
      <c r="A133" s="767" t="s">
        <v>751</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749</v>
      </c>
      <c r="AD133" s="749"/>
    </row>
    <row r="134" spans="1:31" ht="24.75" customHeight="1">
      <c r="A134" s="1297" t="s">
        <v>752</v>
      </c>
      <c r="B134" s="355" t="s">
        <v>43</v>
      </c>
      <c r="C134" s="766">
        <v>46520</v>
      </c>
      <c r="D134" s="457" t="s">
        <v>60</v>
      </c>
      <c r="E134" s="766">
        <v>46029</v>
      </c>
      <c r="F134" s="767" t="s">
        <v>746</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747</v>
      </c>
      <c r="AD134" s="749"/>
    </row>
    <row r="135" spans="1:31" ht="24.75" customHeight="1">
      <c r="A135" s="767" t="s">
        <v>753</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747</v>
      </c>
      <c r="AD135" s="749"/>
    </row>
    <row r="136" spans="1:31" ht="24.75" customHeight="1">
      <c r="A136" s="767" t="s">
        <v>754</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755</v>
      </c>
      <c r="AD136" s="749"/>
    </row>
    <row r="137" spans="1:31" ht="24.75" customHeight="1">
      <c r="A137" s="767" t="s">
        <v>756</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755</v>
      </c>
      <c r="AD137" s="749"/>
    </row>
    <row r="138" spans="1:31" ht="24.75" customHeight="1">
      <c r="A138" s="767" t="s">
        <v>757</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749</v>
      </c>
      <c r="AD138" s="749"/>
    </row>
    <row r="139" spans="1:31" ht="24.75" customHeight="1">
      <c r="A139" s="298" t="s">
        <v>758</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749</v>
      </c>
      <c r="AD139" s="749"/>
    </row>
    <row r="140" spans="1:31" ht="24.75" customHeight="1">
      <c r="A140" s="298" t="s">
        <v>759</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749</v>
      </c>
      <c r="AD140" s="749"/>
    </row>
    <row r="141" spans="1:31" ht="24.75" customHeight="1">
      <c r="A141" s="1368" t="s">
        <v>760</v>
      </c>
      <c r="B141" s="355" t="s">
        <v>43</v>
      </c>
      <c r="C141" s="766">
        <v>46356</v>
      </c>
      <c r="D141" s="457" t="s">
        <v>60</v>
      </c>
      <c r="E141" s="766">
        <v>46029</v>
      </c>
      <c r="F141" s="298" t="s">
        <v>746</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761</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762</v>
      </c>
      <c r="B2" s="377" t="s">
        <v>34</v>
      </c>
      <c r="C2" s="360">
        <v>45960</v>
      </c>
      <c r="D2" s="360" t="s">
        <v>50</v>
      </c>
      <c r="E2" s="360">
        <v>45905</v>
      </c>
      <c r="F2" s="360" t="s">
        <v>55</v>
      </c>
      <c r="G2" s="361"/>
      <c r="H2" s="362">
        <v>0</v>
      </c>
      <c r="I2" s="1144" t="s">
        <v>763</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763</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763</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763</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763</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763</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763</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763</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763</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763</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763</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763</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763</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763</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763</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763</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763</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763</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763</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763</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664</v>
      </c>
    </row>
    <row r="23" spans="1:29" ht="39.75" customHeight="1">
      <c r="A23" s="626" t="s">
        <v>826</v>
      </c>
      <c r="B23" s="1153" t="s">
        <v>40</v>
      </c>
      <c r="C23" s="360">
        <v>46111</v>
      </c>
      <c r="D23" s="366" t="s">
        <v>50</v>
      </c>
      <c r="E23" s="367">
        <v>46087</v>
      </c>
      <c r="F23" s="716" t="s">
        <v>51</v>
      </c>
      <c r="G23" s="716" t="s">
        <v>680</v>
      </c>
      <c r="H23" s="1067">
        <v>0</v>
      </c>
      <c r="I23" s="304" t="s">
        <v>763</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678</v>
      </c>
    </row>
    <row r="24" spans="1:29" ht="39.75" customHeight="1">
      <c r="A24" s="754" t="s">
        <v>431</v>
      </c>
      <c r="B24" s="359" t="s">
        <v>28</v>
      </c>
      <c r="C24" s="704">
        <v>46080</v>
      </c>
      <c r="D24" s="716" t="s">
        <v>464</v>
      </c>
      <c r="E24" s="715">
        <v>45748</v>
      </c>
      <c r="F24" s="366" t="s">
        <v>59</v>
      </c>
      <c r="G24" s="716" t="s">
        <v>432</v>
      </c>
      <c r="H24" s="717">
        <v>0</v>
      </c>
      <c r="I24" s="717" t="s">
        <v>763</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763</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763</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763</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763</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L188" activePane="topRight" state="frozen"/>
      <selection pane="topRight" activeCell="O194" sqref="O19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763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763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763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763</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763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763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763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763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763</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763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763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763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763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763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763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763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763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763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763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763</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763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763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763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763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763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763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763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763</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763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763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763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763</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763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763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763</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763</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763</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763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763</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763</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763</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763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763</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763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763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763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763</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763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763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763</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763</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763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763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763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763</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763</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763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763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763</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763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763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763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763</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763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763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763</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763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763</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763</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763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87</v>
      </c>
      <c r="I163" s="584" t="s">
        <v>763</v>
      </c>
      <c r="J163" s="797" t="s">
        <v>30</v>
      </c>
      <c r="K163" s="765">
        <v>46027</v>
      </c>
      <c r="L163" s="717" t="s">
        <v>110</v>
      </c>
      <c r="M163" s="856">
        <v>78025</v>
      </c>
      <c r="N163" s="981">
        <v>77855</v>
      </c>
      <c r="O163" s="582"/>
      <c r="P163" s="797" t="s">
        <v>110</v>
      </c>
      <c r="Q163" s="1327" t="s">
        <v>38</v>
      </c>
      <c r="R163" s="740">
        <v>46027</v>
      </c>
      <c r="S163" s="5">
        <v>6432</v>
      </c>
      <c r="T163" s="748">
        <v>6309</v>
      </c>
      <c r="U163" s="79">
        <v>0.98</v>
      </c>
      <c r="V163" s="740">
        <v>46035</v>
      </c>
      <c r="W163" s="761">
        <v>1</v>
      </c>
      <c r="X163" s="761">
        <v>1</v>
      </c>
      <c r="Y163" s="280">
        <v>1</v>
      </c>
      <c r="Z163" s="740">
        <v>46052</v>
      </c>
      <c r="AA163" s="373" t="s">
        <v>913</v>
      </c>
      <c r="AB163" s="1025" t="s">
        <v>1040</v>
      </c>
    </row>
    <row r="164" spans="1:31" ht="39.75" customHeight="1">
      <c r="A164" s="297" t="s">
        <v>1041</v>
      </c>
      <c r="B164" s="311" t="s">
        <v>1039</v>
      </c>
      <c r="C164" s="19">
        <v>46052</v>
      </c>
      <c r="D164" s="305" t="s">
        <v>56</v>
      </c>
      <c r="E164" s="19">
        <v>46027</v>
      </c>
      <c r="F164" s="848" t="s">
        <v>854</v>
      </c>
      <c r="G164" s="848"/>
      <c r="H164" s="772">
        <v>0</v>
      </c>
      <c r="I164" s="304" t="s">
        <v>763</v>
      </c>
      <c r="J164" s="772" t="s">
        <v>30</v>
      </c>
      <c r="K164" s="765">
        <v>46027</v>
      </c>
      <c r="L164" s="717" t="s">
        <v>110</v>
      </c>
      <c r="M164" s="833">
        <v>54261.05</v>
      </c>
      <c r="N164" s="343">
        <v>45087.05</v>
      </c>
      <c r="O164" s="582"/>
      <c r="P164" s="797" t="s">
        <v>110</v>
      </c>
      <c r="Q164" s="1327" t="s">
        <v>38</v>
      </c>
      <c r="R164" s="740">
        <v>46027</v>
      </c>
      <c r="S164" s="5">
        <v>4022</v>
      </c>
      <c r="T164" s="748">
        <v>4019</v>
      </c>
      <c r="U164" s="3">
        <v>1</v>
      </c>
      <c r="V164" s="839">
        <v>46037</v>
      </c>
      <c r="W164" s="761">
        <v>1</v>
      </c>
      <c r="X164" s="761">
        <v>1</v>
      </c>
      <c r="Y164" s="280">
        <v>1</v>
      </c>
      <c r="Z164" s="780">
        <v>46059</v>
      </c>
      <c r="AA164" s="373" t="s">
        <v>913</v>
      </c>
      <c r="AB164" s="1025" t="s">
        <v>1042</v>
      </c>
    </row>
    <row r="165" spans="1:31" ht="39.75" customHeight="1">
      <c r="A165" s="573" t="s">
        <v>1043</v>
      </c>
      <c r="B165" s="1275" t="s">
        <v>1039</v>
      </c>
      <c r="C165" s="24">
        <v>46052</v>
      </c>
      <c r="D165" s="1276" t="s">
        <v>56</v>
      </c>
      <c r="E165" s="1277">
        <v>46027</v>
      </c>
      <c r="F165" s="1278" t="s">
        <v>854</v>
      </c>
      <c r="G165" s="1278"/>
      <c r="H165" s="1279">
        <v>0</v>
      </c>
      <c r="I165" s="1280" t="s">
        <v>763</v>
      </c>
      <c r="J165" s="1279" t="s">
        <v>30</v>
      </c>
      <c r="K165" s="1281">
        <v>46027</v>
      </c>
      <c r="L165" s="1273" t="s">
        <v>110</v>
      </c>
      <c r="M165" s="1282">
        <v>18078.28</v>
      </c>
      <c r="N165" s="981">
        <v>19162.75</v>
      </c>
      <c r="O165" s="582"/>
      <c r="P165" s="1279" t="s">
        <v>110</v>
      </c>
      <c r="Q165" s="1284" t="s">
        <v>38</v>
      </c>
      <c r="R165" s="1283">
        <v>46027</v>
      </c>
      <c r="S165" s="5">
        <v>1284</v>
      </c>
      <c r="T165" s="380">
        <v>1277</v>
      </c>
      <c r="U165" s="1285">
        <v>0.99</v>
      </c>
      <c r="V165" s="59">
        <v>46042</v>
      </c>
      <c r="W165" s="1286">
        <v>1</v>
      </c>
      <c r="X165" s="1287">
        <v>1</v>
      </c>
      <c r="Y165" s="280">
        <v>1</v>
      </c>
      <c r="Z165" s="1288">
        <v>46059</v>
      </c>
      <c r="AA165" s="373" t="s">
        <v>913</v>
      </c>
      <c r="AB165" s="1289" t="s">
        <v>1044</v>
      </c>
    </row>
    <row r="166" spans="1:31" ht="39.75" customHeight="1">
      <c r="A166" s="297" t="s">
        <v>1045</v>
      </c>
      <c r="B166" s="311" t="s">
        <v>1039</v>
      </c>
      <c r="C166" s="19">
        <v>46045</v>
      </c>
      <c r="D166" s="305" t="s">
        <v>56</v>
      </c>
      <c r="E166" s="19"/>
      <c r="F166" s="18" t="s">
        <v>1046</v>
      </c>
      <c r="G166" s="303"/>
      <c r="H166" s="784">
        <v>80</v>
      </c>
      <c r="I166" s="304" t="s">
        <v>763</v>
      </c>
      <c r="J166" s="20" t="s">
        <v>30</v>
      </c>
      <c r="K166" s="19" t="s">
        <v>260</v>
      </c>
      <c r="L166" s="20" t="s">
        <v>110</v>
      </c>
      <c r="M166" s="822">
        <v>170</v>
      </c>
      <c r="N166" s="423">
        <v>588.79999999999995</v>
      </c>
      <c r="O166" s="423"/>
      <c r="P166" s="20" t="s">
        <v>110</v>
      </c>
      <c r="Q166" s="300" t="s">
        <v>38</v>
      </c>
      <c r="R166" s="500" t="s">
        <v>260</v>
      </c>
      <c r="S166" s="687">
        <v>7137</v>
      </c>
      <c r="T166" s="364">
        <v>7141</v>
      </c>
      <c r="U166" s="29">
        <v>1</v>
      </c>
      <c r="V166" s="59">
        <v>45964</v>
      </c>
      <c r="W166" s="7">
        <v>1</v>
      </c>
      <c r="X166" s="7">
        <v>1</v>
      </c>
      <c r="Y166" s="7">
        <v>1</v>
      </c>
      <c r="Z166" s="379">
        <v>45999</v>
      </c>
      <c r="AA166" s="373" t="s">
        <v>765</v>
      </c>
      <c r="AB166" s="352" t="s">
        <v>1047</v>
      </c>
      <c r="AC166" s="821"/>
      <c r="AD166" s="821"/>
      <c r="AE166" s="1018"/>
    </row>
    <row r="167" spans="1:31" ht="39.75" customHeight="1">
      <c r="A167" s="297" t="s">
        <v>1048</v>
      </c>
      <c r="B167" s="311" t="s">
        <v>1039</v>
      </c>
      <c r="C167" s="19">
        <v>46045</v>
      </c>
      <c r="D167" s="305" t="s">
        <v>56</v>
      </c>
      <c r="E167" s="19"/>
      <c r="F167" s="18" t="s">
        <v>1046</v>
      </c>
      <c r="G167" s="303"/>
      <c r="H167" s="784">
        <v>89</v>
      </c>
      <c r="I167" s="304" t="s">
        <v>763</v>
      </c>
      <c r="J167" s="20" t="s">
        <v>30</v>
      </c>
      <c r="K167" s="19" t="s">
        <v>260</v>
      </c>
      <c r="L167" s="20" t="s">
        <v>110</v>
      </c>
      <c r="M167" s="822">
        <v>26696</v>
      </c>
      <c r="N167" s="423">
        <v>499.4</v>
      </c>
      <c r="O167" s="423"/>
      <c r="P167" s="20" t="s">
        <v>110</v>
      </c>
      <c r="Q167" s="300" t="s">
        <v>38</v>
      </c>
      <c r="R167" s="127" t="s">
        <v>260</v>
      </c>
      <c r="S167" s="952">
        <v>8153</v>
      </c>
      <c r="T167" s="44">
        <v>8114</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55" t="s">
        <v>1039</v>
      </c>
      <c r="C168" s="299">
        <v>46045</v>
      </c>
      <c r="D168" s="457" t="s">
        <v>56</v>
      </c>
      <c r="E168" s="299">
        <v>45959</v>
      </c>
      <c r="F168" s="298" t="s">
        <v>1046</v>
      </c>
      <c r="G168" s="495"/>
      <c r="H168" s="679">
        <v>77</v>
      </c>
      <c r="I168" s="304" t="s">
        <v>763</v>
      </c>
      <c r="J168" s="20" t="s">
        <v>30</v>
      </c>
      <c r="K168" s="19" t="s">
        <v>260</v>
      </c>
      <c r="L168" s="20" t="s">
        <v>110</v>
      </c>
      <c r="M168" s="822">
        <v>4046.5</v>
      </c>
      <c r="N168" s="423">
        <v>7377.15</v>
      </c>
      <c r="O168" s="423"/>
      <c r="P168" s="20" t="s">
        <v>110</v>
      </c>
      <c r="Q168" s="300" t="s">
        <v>38</v>
      </c>
      <c r="R168" s="630" t="s">
        <v>260</v>
      </c>
      <c r="S168" s="946">
        <v>5136</v>
      </c>
      <c r="T168" s="611">
        <v>5136</v>
      </c>
      <c r="U168" s="29">
        <v>1</v>
      </c>
      <c r="V168" s="59">
        <v>45964</v>
      </c>
      <c r="W168" s="7">
        <v>1</v>
      </c>
      <c r="X168" s="7">
        <v>1</v>
      </c>
      <c r="Y168" s="7">
        <v>1</v>
      </c>
      <c r="Z168" s="379">
        <v>45999</v>
      </c>
      <c r="AA168" s="363">
        <v>46106</v>
      </c>
      <c r="AB168" s="1367" t="s">
        <v>1051</v>
      </c>
      <c r="AC168" s="821"/>
      <c r="AD168" s="821"/>
      <c r="AE168" s="1018"/>
    </row>
    <row r="169" spans="1:31" ht="39.75" customHeight="1">
      <c r="A169" s="297" t="s">
        <v>1052</v>
      </c>
      <c r="B169" s="355" t="s">
        <v>1039</v>
      </c>
      <c r="C169" s="299">
        <v>46045</v>
      </c>
      <c r="D169" s="457" t="s">
        <v>56</v>
      </c>
      <c r="E169" s="299"/>
      <c r="F169" s="18" t="s">
        <v>1046</v>
      </c>
      <c r="G169" s="495"/>
      <c r="H169" s="679">
        <v>62</v>
      </c>
      <c r="I169" s="304" t="s">
        <v>763</v>
      </c>
      <c r="J169" s="20" t="s">
        <v>30</v>
      </c>
      <c r="K169" s="19" t="s">
        <v>260</v>
      </c>
      <c r="L169" s="20" t="s">
        <v>110</v>
      </c>
      <c r="M169" s="822">
        <v>170</v>
      </c>
      <c r="N169" s="423">
        <v>948</v>
      </c>
      <c r="O169" s="423"/>
      <c r="P169" s="20" t="s">
        <v>110</v>
      </c>
      <c r="Q169" s="300" t="s">
        <v>38</v>
      </c>
      <c r="R169" s="127" t="s">
        <v>260</v>
      </c>
      <c r="S169" s="952">
        <v>4095</v>
      </c>
      <c r="T169" s="44">
        <v>4088</v>
      </c>
      <c r="U169" s="3">
        <v>1</v>
      </c>
      <c r="V169" s="59">
        <v>45964</v>
      </c>
      <c r="W169" s="7">
        <v>1</v>
      </c>
      <c r="X169" s="7">
        <v>1</v>
      </c>
      <c r="Y169" s="7">
        <v>1</v>
      </c>
      <c r="Z169" s="379">
        <v>46002</v>
      </c>
      <c r="AA169" s="373" t="s">
        <v>765</v>
      </c>
      <c r="AB169" s="352" t="s">
        <v>1053</v>
      </c>
      <c r="AC169" s="821"/>
      <c r="AD169" s="821"/>
      <c r="AE169" s="1018"/>
    </row>
    <row r="170" spans="1:31" ht="39.75" customHeight="1">
      <c r="A170" s="297" t="s">
        <v>1054</v>
      </c>
      <c r="B170" s="355" t="s">
        <v>1039</v>
      </c>
      <c r="C170" s="299">
        <v>46045</v>
      </c>
      <c r="D170" s="457" t="s">
        <v>56</v>
      </c>
      <c r="E170" s="299"/>
      <c r="F170" s="18" t="s">
        <v>1046</v>
      </c>
      <c r="G170" s="495"/>
      <c r="H170" s="679">
        <v>80</v>
      </c>
      <c r="I170" s="304" t="s">
        <v>763</v>
      </c>
      <c r="J170" s="20" t="s">
        <v>30</v>
      </c>
      <c r="K170" s="19" t="s">
        <v>260</v>
      </c>
      <c r="L170" s="20" t="s">
        <v>110</v>
      </c>
      <c r="M170" s="822">
        <v>25891</v>
      </c>
      <c r="N170" s="423">
        <v>618.6</v>
      </c>
      <c r="O170" s="423"/>
      <c r="P170" s="20" t="s">
        <v>110</v>
      </c>
      <c r="Q170" s="300" t="s">
        <v>38</v>
      </c>
      <c r="R170" s="59" t="s">
        <v>260</v>
      </c>
      <c r="S170" s="952">
        <v>5254</v>
      </c>
      <c r="T170" s="44">
        <v>5254</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11" t="s">
        <v>1039</v>
      </c>
      <c r="C171" s="19">
        <v>46045</v>
      </c>
      <c r="D171" s="305" t="s">
        <v>56</v>
      </c>
      <c r="E171" s="19"/>
      <c r="F171" s="18" t="s">
        <v>1046</v>
      </c>
      <c r="G171" s="303"/>
      <c r="H171" s="784">
        <v>83</v>
      </c>
      <c r="I171" s="304" t="s">
        <v>763</v>
      </c>
      <c r="J171" s="20" t="s">
        <v>30</v>
      </c>
      <c r="K171" s="19" t="s">
        <v>260</v>
      </c>
      <c r="L171" s="20" t="s">
        <v>110</v>
      </c>
      <c r="M171" s="822">
        <v>170</v>
      </c>
      <c r="N171" s="423">
        <v>499.4</v>
      </c>
      <c r="O171" s="423"/>
      <c r="P171" s="20" t="s">
        <v>110</v>
      </c>
      <c r="Q171" s="300" t="s">
        <v>38</v>
      </c>
      <c r="R171" s="982" t="s">
        <v>260</v>
      </c>
      <c r="S171" s="1001">
        <v>5947</v>
      </c>
      <c r="T171" s="44">
        <v>5947</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1046</v>
      </c>
      <c r="G172" s="303"/>
      <c r="H172" s="784">
        <v>85</v>
      </c>
      <c r="I172" s="304" t="s">
        <v>763</v>
      </c>
      <c r="J172" s="20" t="s">
        <v>30</v>
      </c>
      <c r="K172" s="19" t="s">
        <v>260</v>
      </c>
      <c r="L172" s="20" t="s">
        <v>110</v>
      </c>
      <c r="M172" s="822">
        <v>30788</v>
      </c>
      <c r="N172" s="423">
        <v>678.2</v>
      </c>
      <c r="O172" s="423"/>
      <c r="P172" s="20" t="s">
        <v>110</v>
      </c>
      <c r="Q172" s="300" t="s">
        <v>38</v>
      </c>
      <c r="R172" s="363" t="s">
        <v>260</v>
      </c>
      <c r="S172" s="655">
        <v>5599</v>
      </c>
      <c r="T172" s="644">
        <v>5599</v>
      </c>
      <c r="U172" s="3">
        <v>1</v>
      </c>
      <c r="V172" s="59">
        <v>45964</v>
      </c>
      <c r="W172" s="7">
        <v>1</v>
      </c>
      <c r="X172" s="7">
        <v>1</v>
      </c>
      <c r="Y172" s="7">
        <v>1</v>
      </c>
      <c r="Z172" s="379">
        <v>45999</v>
      </c>
      <c r="AA172" s="373" t="s">
        <v>765</v>
      </c>
      <c r="AB172" s="352" t="s">
        <v>1059</v>
      </c>
      <c r="AC172" s="821"/>
      <c r="AD172" s="821"/>
      <c r="AE172" s="1018"/>
    </row>
    <row r="173" spans="1:31" ht="39.75" customHeight="1">
      <c r="A173" s="297" t="s">
        <v>1060</v>
      </c>
      <c r="B173" s="355" t="s">
        <v>1039</v>
      </c>
      <c r="C173" s="299">
        <v>46045</v>
      </c>
      <c r="D173" s="457" t="s">
        <v>56</v>
      </c>
      <c r="E173" s="299">
        <v>45959</v>
      </c>
      <c r="F173" s="298" t="s">
        <v>1046</v>
      </c>
      <c r="G173" s="495"/>
      <c r="H173" s="679">
        <v>88</v>
      </c>
      <c r="I173" s="304" t="s">
        <v>763</v>
      </c>
      <c r="J173" s="20" t="s">
        <v>30</v>
      </c>
      <c r="K173" s="19" t="s">
        <v>260</v>
      </c>
      <c r="L173" s="20" t="s">
        <v>110</v>
      </c>
      <c r="M173" s="822">
        <v>5668</v>
      </c>
      <c r="N173" s="423">
        <v>588.79999999999995</v>
      </c>
      <c r="O173" s="423"/>
      <c r="P173" s="20" t="s">
        <v>110</v>
      </c>
      <c r="Q173" s="300" t="s">
        <v>38</v>
      </c>
      <c r="R173" s="363" t="s">
        <v>260</v>
      </c>
      <c r="S173" s="655">
        <v>6646</v>
      </c>
      <c r="T173" s="44">
        <v>6623</v>
      </c>
      <c r="U173" s="3">
        <v>1</v>
      </c>
      <c r="V173" s="59">
        <v>45964</v>
      </c>
      <c r="W173" s="7">
        <v>1</v>
      </c>
      <c r="X173" s="7">
        <v>1</v>
      </c>
      <c r="Y173" s="7">
        <v>1</v>
      </c>
      <c r="Z173" s="379">
        <v>45999</v>
      </c>
      <c r="AA173" s="373" t="s">
        <v>765</v>
      </c>
      <c r="AB173" s="830" t="s">
        <v>1061</v>
      </c>
      <c r="AC173" s="821"/>
      <c r="AD173" s="821"/>
      <c r="AE173" s="1018"/>
    </row>
    <row r="174" spans="1:31" ht="39.75" customHeight="1">
      <c r="A174" s="297" t="s">
        <v>1062</v>
      </c>
      <c r="B174" s="355" t="s">
        <v>1039</v>
      </c>
      <c r="C174" s="299">
        <v>46045</v>
      </c>
      <c r="D174" s="457" t="s">
        <v>56</v>
      </c>
      <c r="E174" s="299">
        <v>45959</v>
      </c>
      <c r="F174" s="298" t="s">
        <v>1046</v>
      </c>
      <c r="G174" s="495"/>
      <c r="H174" s="679">
        <v>30</v>
      </c>
      <c r="I174" s="304" t="s">
        <v>763</v>
      </c>
      <c r="J174" s="20" t="s">
        <v>30</v>
      </c>
      <c r="K174" s="19" t="s">
        <v>260</v>
      </c>
      <c r="L174" s="20" t="s">
        <v>110</v>
      </c>
      <c r="M174" s="822">
        <v>170</v>
      </c>
      <c r="N174" s="423">
        <v>499.4</v>
      </c>
      <c r="O174" s="423"/>
      <c r="P174" s="20" t="s">
        <v>110</v>
      </c>
      <c r="Q174" s="300" t="s">
        <v>38</v>
      </c>
      <c r="R174" s="363" t="s">
        <v>260</v>
      </c>
      <c r="S174" s="655">
        <v>2136</v>
      </c>
      <c r="T174" s="44">
        <v>2136</v>
      </c>
      <c r="U174" s="3">
        <v>1</v>
      </c>
      <c r="V174" s="59">
        <v>45973</v>
      </c>
      <c r="W174" s="7">
        <v>1</v>
      </c>
      <c r="X174" s="7">
        <v>1</v>
      </c>
      <c r="Y174" s="7">
        <v>1</v>
      </c>
      <c r="Z174" s="379">
        <v>46002</v>
      </c>
      <c r="AA174" s="373" t="s">
        <v>765</v>
      </c>
      <c r="AB174" s="830" t="s">
        <v>1063</v>
      </c>
      <c r="AC174" s="821"/>
      <c r="AD174" s="821"/>
      <c r="AE174" s="1018"/>
    </row>
    <row r="175" spans="1:31" ht="39.75" customHeight="1">
      <c r="A175" s="953" t="s">
        <v>1064</v>
      </c>
      <c r="B175" s="355" t="s">
        <v>1039</v>
      </c>
      <c r="C175" s="299">
        <v>45989</v>
      </c>
      <c r="D175" s="1244" t="s">
        <v>56</v>
      </c>
      <c r="E175" s="299">
        <v>45959</v>
      </c>
      <c r="F175" s="298" t="s">
        <v>854</v>
      </c>
      <c r="G175" s="495" t="s">
        <v>1065</v>
      </c>
      <c r="H175" s="300">
        <v>59</v>
      </c>
      <c r="I175" s="1241" t="s">
        <v>763</v>
      </c>
      <c r="J175" s="641" t="s">
        <v>30</v>
      </c>
      <c r="K175" s="19">
        <v>45964</v>
      </c>
      <c r="L175" s="641" t="s">
        <v>110</v>
      </c>
      <c r="M175" s="931">
        <v>65066.5</v>
      </c>
      <c r="N175" s="343">
        <v>54887.5</v>
      </c>
      <c r="O175" s="558"/>
      <c r="P175" s="20" t="s">
        <v>110</v>
      </c>
      <c r="Q175" s="279" t="s">
        <v>38</v>
      </c>
      <c r="R175" s="21">
        <v>45964</v>
      </c>
      <c r="S175" s="44">
        <v>5421</v>
      </c>
      <c r="T175" s="44">
        <v>5466</v>
      </c>
      <c r="U175" s="3">
        <v>1.01</v>
      </c>
      <c r="V175" s="59">
        <v>45985</v>
      </c>
      <c r="W175" s="280">
        <v>1</v>
      </c>
      <c r="X175" s="280">
        <v>1</v>
      </c>
      <c r="Y175" s="280">
        <v>1</v>
      </c>
      <c r="Z175" s="59">
        <v>46034</v>
      </c>
      <c r="AA175" s="363">
        <v>46100</v>
      </c>
      <c r="AB175" s="1331" t="s">
        <v>1066</v>
      </c>
      <c r="AC175" s="821"/>
      <c r="AD175" s="821"/>
      <c r="AE175" s="1018"/>
    </row>
    <row r="176" spans="1:31" ht="39.75" customHeight="1">
      <c r="A176" s="953" t="s">
        <v>1067</v>
      </c>
      <c r="B176" s="355" t="s">
        <v>1039</v>
      </c>
      <c r="C176" s="299">
        <v>46010</v>
      </c>
      <c r="D176" s="1244" t="s">
        <v>56</v>
      </c>
      <c r="E176" s="299">
        <v>45959</v>
      </c>
      <c r="F176" s="298" t="s">
        <v>854</v>
      </c>
      <c r="G176" s="495" t="s">
        <v>1068</v>
      </c>
      <c r="H176" s="300">
        <v>89</v>
      </c>
      <c r="I176" s="1241" t="s">
        <v>763</v>
      </c>
      <c r="J176" s="641" t="s">
        <v>30</v>
      </c>
      <c r="K176" s="19">
        <v>45964</v>
      </c>
      <c r="L176" s="641" t="s">
        <v>110</v>
      </c>
      <c r="M176" s="931">
        <v>81602</v>
      </c>
      <c r="N176" s="343">
        <v>67737</v>
      </c>
      <c r="O176" s="558"/>
      <c r="P176" s="20" t="s">
        <v>110</v>
      </c>
      <c r="Q176" s="279" t="s">
        <v>38</v>
      </c>
      <c r="R176" s="21">
        <v>45964</v>
      </c>
      <c r="S176" s="44">
        <v>6752</v>
      </c>
      <c r="T176" s="44">
        <v>6752</v>
      </c>
      <c r="U176" s="3">
        <v>1</v>
      </c>
      <c r="V176" s="59">
        <v>45992</v>
      </c>
      <c r="W176" s="280">
        <v>1</v>
      </c>
      <c r="X176" s="280">
        <v>1</v>
      </c>
      <c r="Y176" s="280">
        <v>1</v>
      </c>
      <c r="Z176" s="59">
        <v>46034</v>
      </c>
      <c r="AA176" s="373" t="s">
        <v>913</v>
      </c>
      <c r="AB176" s="1024" t="s">
        <v>1069</v>
      </c>
      <c r="AC176" s="821"/>
      <c r="AD176" s="821"/>
      <c r="AE176" s="1018"/>
    </row>
    <row r="177" spans="1:31" ht="39.75" customHeight="1">
      <c r="A177" s="953" t="s">
        <v>1070</v>
      </c>
      <c r="B177" s="355" t="s">
        <v>1039</v>
      </c>
      <c r="C177" s="299">
        <v>46045</v>
      </c>
      <c r="D177" s="1244" t="s">
        <v>56</v>
      </c>
      <c r="E177" s="299">
        <v>45959</v>
      </c>
      <c r="F177" s="298" t="s">
        <v>854</v>
      </c>
      <c r="G177" s="495"/>
      <c r="H177" s="300">
        <v>88</v>
      </c>
      <c r="I177" s="1241" t="s">
        <v>763</v>
      </c>
      <c r="J177" s="641" t="s">
        <v>30</v>
      </c>
      <c r="K177" s="19">
        <v>45961</v>
      </c>
      <c r="L177" s="20" t="s">
        <v>110</v>
      </c>
      <c r="M177" s="931">
        <v>88231.9</v>
      </c>
      <c r="N177" s="343">
        <v>75168.899999999994</v>
      </c>
      <c r="O177" s="558"/>
      <c r="P177" s="20" t="s">
        <v>110</v>
      </c>
      <c r="Q177" s="279" t="s">
        <v>38</v>
      </c>
      <c r="R177" s="21">
        <v>45961</v>
      </c>
      <c r="S177" s="44">
        <v>7274</v>
      </c>
      <c r="T177" s="44">
        <v>7274</v>
      </c>
      <c r="U177" s="3">
        <v>1</v>
      </c>
      <c r="V177" s="59">
        <v>45968</v>
      </c>
      <c r="W177" s="280">
        <v>1</v>
      </c>
      <c r="X177" s="280">
        <v>1</v>
      </c>
      <c r="Y177" s="280">
        <v>1</v>
      </c>
      <c r="Z177" s="59">
        <v>46024</v>
      </c>
      <c r="AA177" s="373" t="s">
        <v>913</v>
      </c>
      <c r="AB177" s="1024" t="s">
        <v>1071</v>
      </c>
      <c r="AC177" s="821"/>
      <c r="AD177" s="821"/>
      <c r="AE177" s="1018"/>
    </row>
    <row r="178" spans="1:31" ht="39.75" customHeight="1">
      <c r="A178" s="953" t="s">
        <v>1072</v>
      </c>
      <c r="B178" s="355" t="s">
        <v>1039</v>
      </c>
      <c r="C178" s="299">
        <v>45989</v>
      </c>
      <c r="D178" s="1244" t="s">
        <v>56</v>
      </c>
      <c r="E178" s="299">
        <v>45959</v>
      </c>
      <c r="F178" s="298" t="s">
        <v>854</v>
      </c>
      <c r="G178" s="495" t="s">
        <v>1073</v>
      </c>
      <c r="H178" s="300">
        <v>87</v>
      </c>
      <c r="I178" s="1241" t="s">
        <v>763</v>
      </c>
      <c r="J178" s="641" t="s">
        <v>30</v>
      </c>
      <c r="K178" s="19">
        <v>45964</v>
      </c>
      <c r="L178" s="641" t="s">
        <v>110</v>
      </c>
      <c r="M178" s="931">
        <v>93578</v>
      </c>
      <c r="N178" s="343">
        <v>78339</v>
      </c>
      <c r="O178" s="558"/>
      <c r="P178" s="20" t="s">
        <v>110</v>
      </c>
      <c r="Q178" s="279" t="s">
        <v>38</v>
      </c>
      <c r="R178" s="21">
        <v>45964</v>
      </c>
      <c r="S178" s="44">
        <v>7782</v>
      </c>
      <c r="T178" s="44">
        <v>7782</v>
      </c>
      <c r="U178" s="3">
        <v>1</v>
      </c>
      <c r="V178" s="59">
        <v>45975</v>
      </c>
      <c r="W178" s="280">
        <v>1</v>
      </c>
      <c r="X178" s="280">
        <v>1</v>
      </c>
      <c r="Y178" s="280">
        <v>1</v>
      </c>
      <c r="Z178" s="59">
        <v>46024</v>
      </c>
      <c r="AA178" s="373" t="s">
        <v>913</v>
      </c>
      <c r="AB178" s="1134" t="s">
        <v>1074</v>
      </c>
      <c r="AC178" s="821"/>
      <c r="AD178" s="821"/>
      <c r="AE178" s="1018"/>
    </row>
    <row r="179" spans="1:31" ht="39.75" customHeight="1">
      <c r="A179" s="953" t="s">
        <v>1075</v>
      </c>
      <c r="B179" s="355" t="s">
        <v>1039</v>
      </c>
      <c r="C179" s="299">
        <v>46045</v>
      </c>
      <c r="D179" s="1244" t="s">
        <v>56</v>
      </c>
      <c r="E179" s="299">
        <v>45959</v>
      </c>
      <c r="F179" s="298" t="s">
        <v>854</v>
      </c>
      <c r="G179" s="495"/>
      <c r="H179" s="300">
        <v>90</v>
      </c>
      <c r="I179" s="1241" t="s">
        <v>763</v>
      </c>
      <c r="J179" s="641" t="s">
        <v>30</v>
      </c>
      <c r="K179" s="19">
        <v>45964</v>
      </c>
      <c r="L179" s="20" t="s">
        <v>110</v>
      </c>
      <c r="M179" s="931">
        <v>84896</v>
      </c>
      <c r="N179" s="343">
        <v>70895</v>
      </c>
      <c r="O179" s="558"/>
      <c r="P179" s="20" t="s">
        <v>110</v>
      </c>
      <c r="Q179" s="279" t="s">
        <v>38</v>
      </c>
      <c r="R179" s="21">
        <v>45964</v>
      </c>
      <c r="S179" s="44">
        <v>7060</v>
      </c>
      <c r="T179" s="44">
        <v>7060</v>
      </c>
      <c r="U179" s="3">
        <v>1</v>
      </c>
      <c r="V179" s="59">
        <v>45973</v>
      </c>
      <c r="W179" s="280">
        <v>1</v>
      </c>
      <c r="X179" s="280">
        <v>1</v>
      </c>
      <c r="Y179" s="280">
        <v>1</v>
      </c>
      <c r="Z179" s="59">
        <v>46024</v>
      </c>
      <c r="AA179" s="373" t="s">
        <v>913</v>
      </c>
      <c r="AB179" s="1024" t="s">
        <v>1076</v>
      </c>
      <c r="AC179" s="821"/>
      <c r="AD179" s="821"/>
      <c r="AE179" s="1018"/>
    </row>
    <row r="180" spans="1:31" ht="39.75" customHeight="1">
      <c r="A180" s="942" t="s">
        <v>1077</v>
      </c>
      <c r="B180" s="355" t="s">
        <v>1039</v>
      </c>
      <c r="C180" s="766">
        <v>46019</v>
      </c>
      <c r="D180" s="1244" t="s">
        <v>56</v>
      </c>
      <c r="E180" s="766">
        <v>45959</v>
      </c>
      <c r="F180" s="767" t="s">
        <v>854</v>
      </c>
      <c r="G180" s="767" t="s">
        <v>1078</v>
      </c>
      <c r="H180" s="768">
        <v>90</v>
      </c>
      <c r="I180" s="1241" t="s">
        <v>763</v>
      </c>
      <c r="J180" s="757" t="s">
        <v>30</v>
      </c>
      <c r="K180" s="770">
        <v>45961</v>
      </c>
      <c r="L180" s="757" t="s">
        <v>110</v>
      </c>
      <c r="M180" s="856">
        <v>91897</v>
      </c>
      <c r="N180" s="343">
        <v>76050</v>
      </c>
      <c r="O180" s="558"/>
      <c r="P180" s="772" t="s">
        <v>110</v>
      </c>
      <c r="Q180" s="1327" t="s">
        <v>38</v>
      </c>
      <c r="R180" s="780">
        <v>45961</v>
      </c>
      <c r="S180" s="748">
        <v>7457</v>
      </c>
      <c r="T180" s="748">
        <v>7468</v>
      </c>
      <c r="U180" s="3">
        <v>1</v>
      </c>
      <c r="V180" s="740">
        <v>45974</v>
      </c>
      <c r="W180" s="280">
        <v>1</v>
      </c>
      <c r="X180" s="280">
        <v>1</v>
      </c>
      <c r="Y180" s="280">
        <v>1</v>
      </c>
      <c r="Z180" s="59">
        <v>46034</v>
      </c>
      <c r="AA180" s="373" t="s">
        <v>913</v>
      </c>
      <c r="AB180" s="1024" t="s">
        <v>1079</v>
      </c>
      <c r="AC180" s="821"/>
      <c r="AD180" s="821"/>
      <c r="AE180" s="1018"/>
    </row>
    <row r="181" spans="1:31" ht="39.75" customHeight="1">
      <c r="A181" s="953" t="s">
        <v>1080</v>
      </c>
      <c r="B181" s="355" t="s">
        <v>1039</v>
      </c>
      <c r="C181" s="299">
        <v>45989</v>
      </c>
      <c r="D181" s="1244" t="s">
        <v>56</v>
      </c>
      <c r="E181" s="299">
        <v>45959</v>
      </c>
      <c r="F181" s="298" t="s">
        <v>854</v>
      </c>
      <c r="G181" s="495" t="s">
        <v>1081</v>
      </c>
      <c r="H181" s="300">
        <v>90</v>
      </c>
      <c r="I181" s="1241" t="s">
        <v>763</v>
      </c>
      <c r="J181" s="641" t="s">
        <v>30</v>
      </c>
      <c r="K181" s="19">
        <v>45964</v>
      </c>
      <c r="L181" s="641" t="s">
        <v>110</v>
      </c>
      <c r="M181" s="931">
        <v>96685</v>
      </c>
      <c r="N181" s="343">
        <v>80682</v>
      </c>
      <c r="O181" s="558"/>
      <c r="P181" s="20" t="s">
        <v>110</v>
      </c>
      <c r="Q181" s="279" t="s">
        <v>38</v>
      </c>
      <c r="R181" s="21">
        <v>45964</v>
      </c>
      <c r="S181" s="44">
        <v>7926</v>
      </c>
      <c r="T181" s="44">
        <v>8042</v>
      </c>
      <c r="U181" s="3">
        <v>1.01</v>
      </c>
      <c r="V181" s="59">
        <v>45981</v>
      </c>
      <c r="W181" s="280">
        <v>1</v>
      </c>
      <c r="X181" s="280">
        <v>1</v>
      </c>
      <c r="Y181" s="280">
        <v>1</v>
      </c>
      <c r="Z181" s="59">
        <v>46024</v>
      </c>
      <c r="AA181" s="373" t="s">
        <v>913</v>
      </c>
      <c r="AB181" s="1024" t="s">
        <v>1082</v>
      </c>
      <c r="AC181" s="821"/>
      <c r="AD181" s="821"/>
      <c r="AE181" s="1018"/>
    </row>
    <row r="182" spans="1:31" ht="39.75" customHeight="1">
      <c r="A182" s="942" t="s">
        <v>1083</v>
      </c>
      <c r="B182" s="355" t="s">
        <v>1039</v>
      </c>
      <c r="C182" s="766">
        <v>46019</v>
      </c>
      <c r="D182" s="1244" t="s">
        <v>56</v>
      </c>
      <c r="E182" s="766">
        <v>45959</v>
      </c>
      <c r="F182" s="767" t="s">
        <v>854</v>
      </c>
      <c r="G182" s="767" t="s">
        <v>1084</v>
      </c>
      <c r="H182" s="768">
        <v>90</v>
      </c>
      <c r="I182" s="1241" t="s">
        <v>763</v>
      </c>
      <c r="J182" s="757" t="s">
        <v>30</v>
      </c>
      <c r="K182" s="770">
        <v>45964</v>
      </c>
      <c r="L182" s="757" t="s">
        <v>110</v>
      </c>
      <c r="M182" s="856">
        <v>85815</v>
      </c>
      <c r="N182" s="343">
        <v>71126</v>
      </c>
      <c r="O182" s="558"/>
      <c r="P182" s="772" t="s">
        <v>110</v>
      </c>
      <c r="Q182" s="1327" t="s">
        <v>38</v>
      </c>
      <c r="R182" s="780">
        <v>45964</v>
      </c>
      <c r="S182" s="748">
        <v>6981</v>
      </c>
      <c r="T182" s="748">
        <v>6963</v>
      </c>
      <c r="U182" s="3">
        <v>1</v>
      </c>
      <c r="V182" s="740">
        <v>45981</v>
      </c>
      <c r="W182" s="280">
        <v>1</v>
      </c>
      <c r="X182" s="280">
        <v>1</v>
      </c>
      <c r="Y182" s="280">
        <v>1</v>
      </c>
      <c r="Z182" s="59">
        <v>46024</v>
      </c>
      <c r="AA182" s="373" t="s">
        <v>913</v>
      </c>
      <c r="AB182" s="1024" t="s">
        <v>1085</v>
      </c>
      <c r="AC182" s="821"/>
      <c r="AD182" s="821"/>
      <c r="AE182" s="1018"/>
    </row>
    <row r="183" spans="1:31" ht="39.75" customHeight="1">
      <c r="A183" s="953" t="s">
        <v>1086</v>
      </c>
      <c r="B183" s="355" t="s">
        <v>1039</v>
      </c>
      <c r="C183" s="299">
        <v>46021</v>
      </c>
      <c r="D183" s="1244" t="s">
        <v>56</v>
      </c>
      <c r="E183" s="299">
        <v>45959</v>
      </c>
      <c r="F183" s="298" t="s">
        <v>854</v>
      </c>
      <c r="G183" s="495" t="s">
        <v>1087</v>
      </c>
      <c r="H183" s="300">
        <v>89</v>
      </c>
      <c r="I183" s="1241" t="s">
        <v>763</v>
      </c>
      <c r="J183" s="641" t="s">
        <v>30</v>
      </c>
      <c r="K183" s="19">
        <v>45961</v>
      </c>
      <c r="L183" s="641" t="s">
        <v>110</v>
      </c>
      <c r="M183" s="931">
        <v>83615</v>
      </c>
      <c r="N183" s="343">
        <v>70350</v>
      </c>
      <c r="O183" s="558"/>
      <c r="P183" s="20" t="s">
        <v>110</v>
      </c>
      <c r="Q183" s="279" t="s">
        <v>38</v>
      </c>
      <c r="R183" s="21">
        <v>45961</v>
      </c>
      <c r="S183" s="44">
        <v>7010</v>
      </c>
      <c r="T183" s="44">
        <v>6748</v>
      </c>
      <c r="U183" s="3">
        <v>0.96</v>
      </c>
      <c r="V183" s="59">
        <v>45986</v>
      </c>
      <c r="W183" s="280">
        <v>1</v>
      </c>
      <c r="X183" s="280">
        <v>1</v>
      </c>
      <c r="Y183" s="280">
        <v>1</v>
      </c>
      <c r="Z183" s="740">
        <v>46048</v>
      </c>
      <c r="AA183" s="373" t="s">
        <v>913</v>
      </c>
      <c r="AB183" s="1024" t="s">
        <v>1088</v>
      </c>
      <c r="AC183" s="821"/>
      <c r="AD183" s="821"/>
      <c r="AE183" s="1018"/>
    </row>
    <row r="184" spans="1:31" ht="39.75" customHeight="1">
      <c r="A184" s="942" t="s">
        <v>1089</v>
      </c>
      <c r="B184" s="355" t="s">
        <v>1039</v>
      </c>
      <c r="C184" s="766">
        <v>46021</v>
      </c>
      <c r="D184" s="1244" t="s">
        <v>56</v>
      </c>
      <c r="E184" s="766">
        <v>45959</v>
      </c>
      <c r="F184" s="767" t="s">
        <v>854</v>
      </c>
      <c r="G184" s="767" t="s">
        <v>1090</v>
      </c>
      <c r="H184" s="768">
        <v>88</v>
      </c>
      <c r="I184" s="1241" t="s">
        <v>763</v>
      </c>
      <c r="J184" s="757" t="s">
        <v>30</v>
      </c>
      <c r="K184" s="770">
        <v>45964</v>
      </c>
      <c r="L184" s="757" t="s">
        <v>110</v>
      </c>
      <c r="M184" s="856">
        <v>78736.5</v>
      </c>
      <c r="N184" s="343">
        <v>65465.5</v>
      </c>
      <c r="O184" s="558"/>
      <c r="P184" s="772" t="s">
        <v>110</v>
      </c>
      <c r="Q184" s="1327" t="s">
        <v>38</v>
      </c>
      <c r="R184" s="780">
        <v>45964</v>
      </c>
      <c r="S184" s="748">
        <v>6403</v>
      </c>
      <c r="T184" s="748">
        <v>6403</v>
      </c>
      <c r="U184" s="3">
        <v>1</v>
      </c>
      <c r="V184" s="740">
        <v>46000</v>
      </c>
      <c r="W184" s="280">
        <v>1</v>
      </c>
      <c r="X184" s="280">
        <v>1</v>
      </c>
      <c r="Y184" s="280">
        <v>1</v>
      </c>
      <c r="Z184" s="740">
        <v>46048</v>
      </c>
      <c r="AA184" s="373" t="s">
        <v>913</v>
      </c>
      <c r="AB184" s="1024" t="s">
        <v>1091</v>
      </c>
      <c r="AC184" s="821"/>
      <c r="AD184" s="821"/>
      <c r="AE184" s="1018"/>
    </row>
    <row r="185" spans="1:31" ht="39.75" customHeight="1">
      <c r="A185" s="942" t="s">
        <v>1092</v>
      </c>
      <c r="B185" s="355" t="s">
        <v>1039</v>
      </c>
      <c r="C185" s="766">
        <v>46021</v>
      </c>
      <c r="D185" s="1244" t="s">
        <v>56</v>
      </c>
      <c r="E185" s="766">
        <v>45959</v>
      </c>
      <c r="F185" s="767" t="s">
        <v>854</v>
      </c>
      <c r="G185" s="767" t="s">
        <v>1093</v>
      </c>
      <c r="H185" s="768">
        <v>86</v>
      </c>
      <c r="I185" s="1241" t="s">
        <v>763</v>
      </c>
      <c r="J185" s="757" t="s">
        <v>30</v>
      </c>
      <c r="K185" s="770">
        <v>45964</v>
      </c>
      <c r="L185" s="757" t="s">
        <v>110</v>
      </c>
      <c r="M185" s="856">
        <v>80698</v>
      </c>
      <c r="N185" s="343">
        <v>67837</v>
      </c>
      <c r="O185" s="558"/>
      <c r="P185" s="772" t="s">
        <v>110</v>
      </c>
      <c r="Q185" s="1327" t="s">
        <v>38</v>
      </c>
      <c r="R185" s="780">
        <v>45964</v>
      </c>
      <c r="S185" s="748">
        <v>6739</v>
      </c>
      <c r="T185" s="748">
        <v>6739</v>
      </c>
      <c r="U185" s="3">
        <v>1</v>
      </c>
      <c r="V185" s="740">
        <v>46008</v>
      </c>
      <c r="W185" s="280">
        <v>1</v>
      </c>
      <c r="X185" s="280">
        <v>1</v>
      </c>
      <c r="Y185" s="280">
        <v>1</v>
      </c>
      <c r="Z185" s="363">
        <v>46053</v>
      </c>
      <c r="AA185" s="373" t="s">
        <v>913</v>
      </c>
      <c r="AB185" s="1024" t="s">
        <v>1094</v>
      </c>
      <c r="AC185" s="821"/>
      <c r="AD185" s="821"/>
      <c r="AE185" s="1018"/>
    </row>
    <row r="186" spans="1:31" ht="39.75" customHeight="1">
      <c r="A186" s="942" t="s">
        <v>1095</v>
      </c>
      <c r="B186" s="355" t="s">
        <v>1039</v>
      </c>
      <c r="C186" s="299">
        <v>46052</v>
      </c>
      <c r="D186" s="1244" t="s">
        <v>56</v>
      </c>
      <c r="E186" s="766">
        <v>45959</v>
      </c>
      <c r="F186" s="767" t="s">
        <v>854</v>
      </c>
      <c r="G186" s="767" t="s">
        <v>1096</v>
      </c>
      <c r="H186" s="768">
        <v>87</v>
      </c>
      <c r="I186" s="1241" t="s">
        <v>763</v>
      </c>
      <c r="J186" s="757" t="s">
        <v>30</v>
      </c>
      <c r="K186" s="770">
        <v>45964</v>
      </c>
      <c r="L186" s="757" t="s">
        <v>110</v>
      </c>
      <c r="M186" s="856">
        <v>79552</v>
      </c>
      <c r="N186" s="343">
        <v>66689</v>
      </c>
      <c r="O186" s="558"/>
      <c r="P186" s="772" t="s">
        <v>110</v>
      </c>
      <c r="Q186" s="1327" t="s">
        <v>38</v>
      </c>
      <c r="R186" s="780">
        <v>45964</v>
      </c>
      <c r="S186" s="748">
        <v>6577</v>
      </c>
      <c r="T186" s="748">
        <v>6577</v>
      </c>
      <c r="U186" s="3">
        <v>1</v>
      </c>
      <c r="V186" s="740">
        <v>46000</v>
      </c>
      <c r="W186" s="761">
        <v>1</v>
      </c>
      <c r="X186" s="761">
        <v>1</v>
      </c>
      <c r="Y186" s="280">
        <v>1</v>
      </c>
      <c r="Z186" s="740">
        <v>46048</v>
      </c>
      <c r="AA186" s="373" t="s">
        <v>913</v>
      </c>
      <c r="AB186" s="1025" t="s">
        <v>1097</v>
      </c>
      <c r="AC186" s="821"/>
      <c r="AD186" s="821"/>
      <c r="AE186" s="1018"/>
    </row>
    <row r="187" spans="1:31" ht="39.75" customHeight="1">
      <c r="A187" s="942" t="s">
        <v>1098</v>
      </c>
      <c r="B187" s="355" t="s">
        <v>1039</v>
      </c>
      <c r="C187" s="766">
        <v>46021</v>
      </c>
      <c r="D187" s="1244" t="s">
        <v>56</v>
      </c>
      <c r="E187" s="766">
        <v>45959</v>
      </c>
      <c r="F187" s="767" t="s">
        <v>854</v>
      </c>
      <c r="G187" s="767" t="s">
        <v>1099</v>
      </c>
      <c r="H187" s="768">
        <v>85</v>
      </c>
      <c r="I187" s="1241" t="s">
        <v>763</v>
      </c>
      <c r="J187" s="757" t="s">
        <v>30</v>
      </c>
      <c r="K187" s="770">
        <v>45964</v>
      </c>
      <c r="L187" s="757" t="s">
        <v>110</v>
      </c>
      <c r="M187" s="856">
        <v>84770</v>
      </c>
      <c r="N187" s="343">
        <v>70169</v>
      </c>
      <c r="O187" s="558"/>
      <c r="P187" s="772" t="s">
        <v>110</v>
      </c>
      <c r="Q187" s="1327" t="s">
        <v>38</v>
      </c>
      <c r="R187" s="780">
        <v>45964</v>
      </c>
      <c r="S187" s="748">
        <v>6965</v>
      </c>
      <c r="T187" s="748">
        <v>6758</v>
      </c>
      <c r="U187" s="3">
        <v>0.97</v>
      </c>
      <c r="V187" s="740">
        <v>45999</v>
      </c>
      <c r="W187" s="280">
        <v>1</v>
      </c>
      <c r="X187" s="280">
        <v>1</v>
      </c>
      <c r="Y187" s="280">
        <v>1</v>
      </c>
      <c r="Z187" s="740">
        <v>46048</v>
      </c>
      <c r="AA187" s="373" t="s">
        <v>913</v>
      </c>
      <c r="AB187" s="1024" t="s">
        <v>1100</v>
      </c>
      <c r="AC187" s="821"/>
      <c r="AD187" s="821"/>
      <c r="AE187" s="1018"/>
    </row>
    <row r="188" spans="1:31" ht="39.75" customHeight="1">
      <c r="A188" s="942" t="s">
        <v>1101</v>
      </c>
      <c r="B188" s="355" t="s">
        <v>1039</v>
      </c>
      <c r="C188" s="766">
        <v>46019</v>
      </c>
      <c r="D188" s="1244" t="s">
        <v>56</v>
      </c>
      <c r="E188" s="766">
        <v>45959</v>
      </c>
      <c r="F188" s="767" t="s">
        <v>854</v>
      </c>
      <c r="G188" s="767" t="s">
        <v>1102</v>
      </c>
      <c r="H188" s="768">
        <v>87</v>
      </c>
      <c r="I188" s="1241" t="s">
        <v>763</v>
      </c>
      <c r="J188" s="757" t="s">
        <v>30</v>
      </c>
      <c r="K188" s="770">
        <v>45964</v>
      </c>
      <c r="L188" s="757" t="s">
        <v>110</v>
      </c>
      <c r="M188" s="856">
        <v>87875</v>
      </c>
      <c r="N188" s="343">
        <v>74526</v>
      </c>
      <c r="O188" s="558"/>
      <c r="P188" s="772" t="s">
        <v>110</v>
      </c>
      <c r="Q188" s="1327" t="s">
        <v>38</v>
      </c>
      <c r="R188" s="780">
        <v>45964</v>
      </c>
      <c r="S188" s="748">
        <v>7319</v>
      </c>
      <c r="T188" s="748">
        <v>7319</v>
      </c>
      <c r="U188" s="3">
        <v>1</v>
      </c>
      <c r="V188" s="740">
        <v>46000</v>
      </c>
      <c r="W188" s="280">
        <v>1</v>
      </c>
      <c r="X188" s="280">
        <v>1</v>
      </c>
      <c r="Y188" s="280">
        <v>1</v>
      </c>
      <c r="Z188" s="59">
        <v>46034</v>
      </c>
      <c r="AA188" s="373" t="s">
        <v>913</v>
      </c>
      <c r="AB188" s="1024" t="s">
        <v>1103</v>
      </c>
      <c r="AC188" s="821"/>
      <c r="AD188" s="821"/>
      <c r="AE188" s="1018"/>
    </row>
    <row r="189" spans="1:31" ht="39.75" customHeight="1">
      <c r="A189" s="942" t="s">
        <v>1104</v>
      </c>
      <c r="B189" s="355" t="s">
        <v>1039</v>
      </c>
      <c r="C189" s="299">
        <v>46052</v>
      </c>
      <c r="D189" s="1244" t="s">
        <v>56</v>
      </c>
      <c r="E189" s="766">
        <v>45987</v>
      </c>
      <c r="F189" s="767" t="s">
        <v>854</v>
      </c>
      <c r="G189" s="767" t="s">
        <v>1105</v>
      </c>
      <c r="H189" s="768">
        <v>76</v>
      </c>
      <c r="I189" s="1241" t="s">
        <v>763</v>
      </c>
      <c r="J189" s="757" t="s">
        <v>30</v>
      </c>
      <c r="K189" s="770">
        <v>45987</v>
      </c>
      <c r="L189" s="757" t="s">
        <v>110</v>
      </c>
      <c r="M189" s="856">
        <v>74892.5</v>
      </c>
      <c r="N189" s="343">
        <v>62257.5</v>
      </c>
      <c r="O189" s="558"/>
      <c r="P189" s="772" t="s">
        <v>110</v>
      </c>
      <c r="Q189" s="752" t="s">
        <v>38</v>
      </c>
      <c r="R189" s="831">
        <v>45987</v>
      </c>
      <c r="S189" s="748">
        <v>6218</v>
      </c>
      <c r="T189" s="748">
        <v>6218</v>
      </c>
      <c r="U189" s="3">
        <v>1</v>
      </c>
      <c r="V189" s="740">
        <v>46386</v>
      </c>
      <c r="W189" s="280">
        <v>1</v>
      </c>
      <c r="X189" s="280">
        <v>1</v>
      </c>
      <c r="Y189" s="280">
        <v>1</v>
      </c>
      <c r="Z189" s="740">
        <v>46052</v>
      </c>
      <c r="AA189" s="373" t="s">
        <v>913</v>
      </c>
      <c r="AB189" s="1025" t="s">
        <v>1106</v>
      </c>
      <c r="AC189" s="821"/>
      <c r="AD189" s="821"/>
      <c r="AE189" s="1018"/>
    </row>
    <row r="190" spans="1:31" ht="39.75" customHeight="1">
      <c r="A190" s="942" t="s">
        <v>1107</v>
      </c>
      <c r="B190" s="355" t="s">
        <v>1039</v>
      </c>
      <c r="C190" s="299">
        <v>46052</v>
      </c>
      <c r="D190" s="1244" t="s">
        <v>56</v>
      </c>
      <c r="E190" s="766">
        <v>45987</v>
      </c>
      <c r="F190" s="767" t="s">
        <v>854</v>
      </c>
      <c r="G190" s="794" t="s">
        <v>1108</v>
      </c>
      <c r="H190" s="795">
        <v>86</v>
      </c>
      <c r="I190" s="372" t="s">
        <v>763</v>
      </c>
      <c r="J190" s="717" t="s">
        <v>30</v>
      </c>
      <c r="K190" s="770">
        <v>45987</v>
      </c>
      <c r="L190" s="757" t="s">
        <v>110</v>
      </c>
      <c r="M190" s="856">
        <v>90841</v>
      </c>
      <c r="N190" s="343">
        <v>75112</v>
      </c>
      <c r="O190" s="558"/>
      <c r="P190" s="772" t="s">
        <v>110</v>
      </c>
      <c r="Q190" s="999" t="s">
        <v>38</v>
      </c>
      <c r="R190" s="780">
        <v>45987</v>
      </c>
      <c r="S190" s="1427">
        <v>7491</v>
      </c>
      <c r="T190" s="793">
        <v>7491</v>
      </c>
      <c r="U190" s="79">
        <v>1</v>
      </c>
      <c r="V190" s="740">
        <v>46009</v>
      </c>
      <c r="W190" s="761">
        <v>1</v>
      </c>
      <c r="X190" s="761">
        <v>1</v>
      </c>
      <c r="Y190" s="280">
        <v>1</v>
      </c>
      <c r="Z190" s="740">
        <v>46052</v>
      </c>
      <c r="AA190" s="373" t="s">
        <v>913</v>
      </c>
      <c r="AB190" s="1025" t="s">
        <v>1109</v>
      </c>
      <c r="AC190" s="821"/>
      <c r="AD190" s="821"/>
      <c r="AE190" s="1018"/>
    </row>
    <row r="191" spans="1:31" ht="39.75" customHeight="1">
      <c r="A191" s="610"/>
      <c r="B191" s="1245"/>
      <c r="C191" s="608"/>
      <c r="D191" s="661"/>
      <c r="E191" s="608"/>
      <c r="F191" s="610"/>
      <c r="G191" s="665"/>
      <c r="H191" s="1424"/>
      <c r="I191" s="584"/>
      <c r="J191" s="579"/>
      <c r="K191" s="24"/>
      <c r="L191" s="579"/>
      <c r="M191" s="1425"/>
      <c r="N191" s="1004"/>
      <c r="O191" s="1004"/>
      <c r="P191" s="579"/>
      <c r="Q191" s="1430"/>
      <c r="R191" s="1428"/>
      <c r="S191" s="655"/>
      <c r="T191" s="44"/>
      <c r="U191" s="1326"/>
      <c r="V191" s="127"/>
      <c r="W191" s="7"/>
      <c r="X191" s="7"/>
      <c r="Y191" s="7"/>
      <c r="Z191" s="379"/>
      <c r="AA191" s="379"/>
      <c r="AB191" s="830"/>
      <c r="AC191" s="821"/>
      <c r="AD191" s="821"/>
      <c r="AE191" s="1018"/>
    </row>
    <row r="192" spans="1:31" ht="39.75" customHeight="1">
      <c r="A192" s="1429"/>
      <c r="B192" s="18"/>
      <c r="C192" s="19"/>
      <c r="D192" s="19"/>
      <c r="E192" s="19"/>
      <c r="F192" s="305"/>
      <c r="G192" s="442"/>
      <c r="H192" s="20"/>
      <c r="I192" s="304"/>
      <c r="J192" s="20"/>
      <c r="K192" s="18"/>
      <c r="L192" s="20"/>
      <c r="M192" s="343"/>
      <c r="N192" s="423"/>
      <c r="O192" s="423"/>
      <c r="P192" s="20"/>
      <c r="Q192" s="1431"/>
      <c r="R192" s="451"/>
      <c r="S192" s="5"/>
      <c r="T192" s="5"/>
      <c r="U192" s="3"/>
      <c r="V192" s="130"/>
      <c r="W192" s="268"/>
      <c r="X192" s="268"/>
      <c r="Y192" s="268"/>
      <c r="Z192" s="370"/>
      <c r="AA192" s="370"/>
      <c r="AB192" s="251"/>
    </row>
    <row r="193" spans="1:28" ht="39.75" customHeight="1">
      <c r="A193" s="596" t="s">
        <v>1110</v>
      </c>
      <c r="B193" s="427"/>
      <c r="C193" s="428"/>
      <c r="D193" s="428"/>
      <c r="E193" s="428"/>
      <c r="F193" s="476"/>
      <c r="G193" s="429"/>
      <c r="H193" s="54"/>
      <c r="I193" s="477"/>
      <c r="J193" s="54"/>
      <c r="K193" s="427"/>
      <c r="L193" s="54"/>
      <c r="M193" s="430"/>
      <c r="N193" s="431">
        <v>31333</v>
      </c>
      <c r="O193" s="54"/>
      <c r="P193" s="54"/>
      <c r="Q193" s="413"/>
      <c r="R193" s="432"/>
      <c r="S193" s="432"/>
      <c r="T193" s="477"/>
      <c r="U193" s="350"/>
      <c r="V193" s="413"/>
      <c r="W193" s="351"/>
      <c r="X193" s="351"/>
      <c r="Y193" s="351"/>
      <c r="Z193" s="413"/>
    </row>
    <row r="194" spans="1:28" ht="39.75" customHeight="1">
      <c r="A194" s="447"/>
      <c r="B194" s="427"/>
      <c r="C194" s="428"/>
      <c r="D194" s="428"/>
      <c r="E194" s="428"/>
      <c r="F194" s="476"/>
      <c r="G194" s="429"/>
      <c r="H194" s="54"/>
      <c r="I194" s="477"/>
      <c r="J194" s="54"/>
      <c r="K194" s="427"/>
      <c r="L194" s="54"/>
      <c r="M194" s="430">
        <v>10439778.550000001</v>
      </c>
      <c r="N194" s="431">
        <v>10267524.1</v>
      </c>
      <c r="O194" s="54"/>
      <c r="P194" s="54"/>
      <c r="Q194" s="413"/>
      <c r="R194" s="432"/>
      <c r="S194" s="432"/>
      <c r="T194" s="477"/>
      <c r="U194" s="350"/>
      <c r="V194" s="413"/>
      <c r="W194" s="351"/>
      <c r="X194" s="351"/>
      <c r="Y194" s="351"/>
      <c r="Z194" s="413"/>
    </row>
    <row r="195" spans="1:28" ht="39.75" customHeight="1">
      <c r="A195" s="185"/>
      <c r="Q195" s="41"/>
    </row>
    <row r="196" spans="1:28" ht="39.75" customHeight="1">
      <c r="A196" s="433" t="s">
        <v>1111</v>
      </c>
      <c r="B196" s="434"/>
    </row>
    <row r="197" spans="1:28" ht="39.75" customHeight="1">
      <c r="A197" s="342" t="s">
        <v>67</v>
      </c>
      <c r="B197" s="436" t="s">
        <v>90</v>
      </c>
      <c r="C197" s="444" t="s">
        <v>91</v>
      </c>
      <c r="D197" s="436" t="s">
        <v>444</v>
      </c>
      <c r="E197" s="436" t="s">
        <v>525</v>
      </c>
      <c r="F197" s="436" t="s">
        <v>526</v>
      </c>
      <c r="G197" s="436" t="s">
        <v>92</v>
      </c>
      <c r="H197" s="436" t="s">
        <v>68</v>
      </c>
      <c r="I197" s="436" t="s">
        <v>93</v>
      </c>
      <c r="J197" s="436" t="s">
        <v>26</v>
      </c>
      <c r="K197" s="436" t="s">
        <v>96</v>
      </c>
      <c r="L197" s="436" t="s">
        <v>95</v>
      </c>
      <c r="M197" s="445" t="s">
        <v>528</v>
      </c>
      <c r="N197" s="445" t="s">
        <v>836</v>
      </c>
      <c r="O197" s="435" t="s">
        <v>837</v>
      </c>
      <c r="P197" s="436" t="s">
        <v>94</v>
      </c>
      <c r="Q197" s="436" t="s">
        <v>97</v>
      </c>
      <c r="R197" s="436" t="s">
        <v>98</v>
      </c>
      <c r="S197" s="436" t="s">
        <v>69</v>
      </c>
      <c r="T197" s="436" t="s">
        <v>532</v>
      </c>
      <c r="U197" s="436" t="s">
        <v>493</v>
      </c>
      <c r="V197" s="436" t="s">
        <v>534</v>
      </c>
      <c r="W197" s="446" t="s">
        <v>535</v>
      </c>
      <c r="X197" s="436" t="s">
        <v>495</v>
      </c>
      <c r="Y197" s="436" t="s">
        <v>496</v>
      </c>
      <c r="Z197" s="356" t="s">
        <v>838</v>
      </c>
      <c r="AA197" s="436" t="s">
        <v>839</v>
      </c>
      <c r="AB197" s="1052" t="s">
        <v>840</v>
      </c>
    </row>
    <row r="198" spans="1:28" ht="39.75" customHeight="1">
      <c r="A198" s="563" t="s">
        <v>108</v>
      </c>
      <c r="B198" s="377" t="s">
        <v>34</v>
      </c>
      <c r="C198" s="360">
        <v>45960</v>
      </c>
      <c r="D198" s="360" t="s">
        <v>54</v>
      </c>
      <c r="E198" s="360">
        <v>45852</v>
      </c>
      <c r="F198" s="375" t="s">
        <v>51</v>
      </c>
      <c r="G198" s="361" t="s">
        <v>109</v>
      </c>
      <c r="H198" s="362">
        <v>0</v>
      </c>
      <c r="I198" s="362" t="s">
        <v>763</v>
      </c>
      <c r="J198" s="362" t="s">
        <v>30</v>
      </c>
      <c r="K198" s="360">
        <v>45852</v>
      </c>
      <c r="L198" s="362" t="s">
        <v>110</v>
      </c>
      <c r="M198" s="651">
        <v>42837.2</v>
      </c>
      <c r="N198" s="415"/>
      <c r="O198" s="415"/>
      <c r="P198" s="362" t="s">
        <v>110</v>
      </c>
      <c r="Q198" s="565" t="s">
        <v>38</v>
      </c>
      <c r="R198" s="363">
        <v>45852</v>
      </c>
      <c r="S198" s="376">
        <v>3432</v>
      </c>
      <c r="T198" s="387">
        <v>3519</v>
      </c>
      <c r="U198" s="3">
        <v>1.03</v>
      </c>
      <c r="V198" s="505">
        <v>45866</v>
      </c>
      <c r="W198" s="280">
        <v>1</v>
      </c>
      <c r="X198" s="280">
        <v>1</v>
      </c>
      <c r="Y198" s="466">
        <v>1</v>
      </c>
      <c r="Z198" s="373" t="s">
        <v>913</v>
      </c>
      <c r="AA198" s="930" t="s">
        <v>913</v>
      </c>
      <c r="AB198" s="1053" t="s">
        <v>1112</v>
      </c>
    </row>
    <row r="199" spans="1:28" ht="39.75" customHeight="1">
      <c r="A199" s="563" t="s">
        <v>1113</v>
      </c>
      <c r="B199" s="377" t="s">
        <v>34</v>
      </c>
      <c r="C199" s="360">
        <v>45960</v>
      </c>
      <c r="D199" s="360" t="s">
        <v>1114</v>
      </c>
      <c r="E199" s="360">
        <v>45897</v>
      </c>
      <c r="F199" s="358" t="s">
        <v>53</v>
      </c>
      <c r="G199" s="361"/>
      <c r="H199" s="362">
        <v>0</v>
      </c>
      <c r="I199" s="1144" t="s">
        <v>763</v>
      </c>
      <c r="J199" s="362" t="s">
        <v>30</v>
      </c>
      <c r="K199" s="360">
        <v>45891</v>
      </c>
      <c r="L199" s="300" t="s">
        <v>110</v>
      </c>
      <c r="M199" s="346">
        <v>184994.5</v>
      </c>
      <c r="N199" s="1047">
        <v>159271.5</v>
      </c>
      <c r="O199" s="1005"/>
      <c r="P199" s="362" t="s">
        <v>110</v>
      </c>
      <c r="Q199" s="565" t="s">
        <v>38</v>
      </c>
      <c r="R199" s="363">
        <v>45891</v>
      </c>
      <c r="S199" s="333">
        <v>14790</v>
      </c>
      <c r="T199" s="387">
        <v>14871</v>
      </c>
      <c r="U199" s="3">
        <v>1.01</v>
      </c>
      <c r="V199" s="505">
        <v>45910</v>
      </c>
      <c r="W199" s="280">
        <v>1</v>
      </c>
      <c r="X199" s="280">
        <v>1</v>
      </c>
      <c r="Y199" s="280">
        <v>1</v>
      </c>
      <c r="Z199" s="363">
        <v>46064</v>
      </c>
      <c r="AA199" s="59">
        <v>46064</v>
      </c>
      <c r="AB199" s="1055" t="s">
        <v>1115</v>
      </c>
    </row>
    <row r="200" spans="1:28" ht="39.75" customHeight="1">
      <c r="A200" s="563" t="s">
        <v>1116</v>
      </c>
      <c r="B200" s="377" t="s">
        <v>34</v>
      </c>
      <c r="C200" s="704">
        <v>46107</v>
      </c>
      <c r="D200" s="358" t="s">
        <v>52</v>
      </c>
      <c r="E200" s="360">
        <v>46077</v>
      </c>
      <c r="F200" s="716" t="s">
        <v>53</v>
      </c>
      <c r="G200" s="705" t="s">
        <v>1117</v>
      </c>
      <c r="H200" s="706">
        <v>0</v>
      </c>
      <c r="I200" s="1144" t="s">
        <v>763</v>
      </c>
      <c r="J200" s="706" t="s">
        <v>30</v>
      </c>
      <c r="K200" s="715" t="s">
        <v>260</v>
      </c>
      <c r="L200" s="706" t="s">
        <v>110</v>
      </c>
      <c r="M200" s="1078">
        <v>12404.9</v>
      </c>
      <c r="N200" s="1349"/>
      <c r="O200" s="1350"/>
      <c r="P200" s="304" t="s">
        <v>110</v>
      </c>
      <c r="Q200" s="1351" t="s">
        <v>38</v>
      </c>
      <c r="R200" s="1058">
        <v>46077</v>
      </c>
      <c r="S200" s="1059">
        <v>1111</v>
      </c>
      <c r="T200" s="1355">
        <v>1163</v>
      </c>
      <c r="U200" s="3">
        <f>IFERROR(Table5[[#This Row],[Actual Redline Completed Footage UG]]/Table5[[#This Row],[Footage UG]], 0)</f>
        <v>1.0468046804680469</v>
      </c>
      <c r="V200" s="1058">
        <v>46097</v>
      </c>
      <c r="W200" s="712">
        <v>1</v>
      </c>
      <c r="X200" s="280">
        <v>1</v>
      </c>
      <c r="Y200" s="280">
        <v>1</v>
      </c>
      <c r="Z200" s="363">
        <v>46104</v>
      </c>
      <c r="AA200" s="363">
        <v>46104</v>
      </c>
      <c r="AB200" s="1354" t="s">
        <v>1118</v>
      </c>
    </row>
    <row r="201" spans="1:28" ht="39.75" customHeight="1">
      <c r="A201" s="563" t="s">
        <v>1119</v>
      </c>
      <c r="B201" s="377" t="s">
        <v>34</v>
      </c>
      <c r="C201" s="360">
        <v>45960</v>
      </c>
      <c r="D201" s="360" t="s">
        <v>1120</v>
      </c>
      <c r="E201" s="360">
        <v>45909</v>
      </c>
      <c r="F201" s="360" t="s">
        <v>55</v>
      </c>
      <c r="G201" s="361" t="s">
        <v>1121</v>
      </c>
      <c r="H201" s="362">
        <v>0</v>
      </c>
      <c r="I201" s="362" t="s">
        <v>763</v>
      </c>
      <c r="J201" s="362" t="s">
        <v>30</v>
      </c>
      <c r="K201" s="360">
        <v>45905</v>
      </c>
      <c r="L201" s="362" t="s">
        <v>110</v>
      </c>
      <c r="M201" s="700">
        <v>98170.1</v>
      </c>
      <c r="N201" s="993"/>
      <c r="O201" s="993"/>
      <c r="P201" s="695" t="s">
        <v>110</v>
      </c>
      <c r="Q201" s="565" t="s">
        <v>38</v>
      </c>
      <c r="R201" s="363">
        <v>45908</v>
      </c>
      <c r="S201" s="333">
        <v>9086</v>
      </c>
      <c r="T201" s="564">
        <v>8945</v>
      </c>
      <c r="U201" s="3">
        <v>0.98</v>
      </c>
      <c r="V201" s="505">
        <v>45922</v>
      </c>
      <c r="W201" s="280">
        <v>1</v>
      </c>
      <c r="X201" s="280">
        <v>0</v>
      </c>
      <c r="Y201" s="280">
        <v>0</v>
      </c>
      <c r="Z201" s="373" t="s">
        <v>913</v>
      </c>
      <c r="AA201" s="37" t="s">
        <v>913</v>
      </c>
      <c r="AB201" s="830" t="s">
        <v>1122</v>
      </c>
    </row>
    <row r="202" spans="1:28" ht="39.75" customHeight="1">
      <c r="A202" s="957" t="s">
        <v>1123</v>
      </c>
      <c r="B202" s="1220" t="s">
        <v>34</v>
      </c>
      <c r="C202" s="616">
        <v>45999</v>
      </c>
      <c r="D202" s="618" t="s">
        <v>50</v>
      </c>
      <c r="E202" s="645">
        <v>45975</v>
      </c>
      <c r="F202" s="618" t="s">
        <v>55</v>
      </c>
      <c r="G202" s="1221" t="s">
        <v>1124</v>
      </c>
      <c r="H202" s="641">
        <v>0</v>
      </c>
      <c r="I202" s="1222" t="s">
        <v>763</v>
      </c>
      <c r="J202" s="617" t="s">
        <v>30</v>
      </c>
      <c r="K202" s="599">
        <v>45960</v>
      </c>
      <c r="L202" s="20" t="s">
        <v>110</v>
      </c>
      <c r="M202" s="943">
        <v>4911.8999999999996</v>
      </c>
      <c r="N202" s="1011"/>
      <c r="O202" s="1011"/>
      <c r="P202" s="1010" t="s">
        <v>110</v>
      </c>
      <c r="Q202" s="959" t="s">
        <v>38</v>
      </c>
      <c r="R202" s="464">
        <v>45960</v>
      </c>
      <c r="S202" s="642">
        <v>294</v>
      </c>
      <c r="T202" s="701">
        <v>321</v>
      </c>
      <c r="U202" s="468">
        <f>IFERROR($T202/$S202, 0)</f>
        <v>1.0918367346938775</v>
      </c>
      <c r="V202" s="464">
        <v>45979</v>
      </c>
      <c r="W202" s="466">
        <v>1</v>
      </c>
      <c r="X202" s="466">
        <v>1</v>
      </c>
      <c r="Y202" s="466">
        <v>1</v>
      </c>
      <c r="Z202" s="373" t="s">
        <v>913</v>
      </c>
      <c r="AA202" s="1352" t="s">
        <v>913</v>
      </c>
      <c r="AB202" s="1353" t="s">
        <v>1125</v>
      </c>
    </row>
    <row r="203" spans="1:28" ht="39.75" customHeight="1">
      <c r="A203" s="650" t="s">
        <v>1126</v>
      </c>
      <c r="B203" s="377" t="s">
        <v>34</v>
      </c>
      <c r="C203" s="360">
        <v>45991</v>
      </c>
      <c r="D203" s="367" t="s">
        <v>54</v>
      </c>
      <c r="E203" s="367">
        <v>45950</v>
      </c>
      <c r="F203" s="366" t="s">
        <v>51</v>
      </c>
      <c r="G203" s="1182"/>
      <c r="H203" s="1149">
        <v>82</v>
      </c>
      <c r="I203" s="372" t="s">
        <v>763</v>
      </c>
      <c r="J203" s="1149" t="s">
        <v>30</v>
      </c>
      <c r="K203" s="19">
        <v>45902</v>
      </c>
      <c r="L203" s="1183" t="s">
        <v>110</v>
      </c>
      <c r="M203" s="1223">
        <v>87830</v>
      </c>
      <c r="N203" s="962"/>
      <c r="O203" s="962"/>
      <c r="P203" s="1183" t="s">
        <v>110</v>
      </c>
      <c r="Q203" s="565" t="s">
        <v>38</v>
      </c>
      <c r="R203" s="370">
        <v>45898</v>
      </c>
      <c r="S203" s="685">
        <v>7022</v>
      </c>
      <c r="T203" s="564">
        <v>7002</v>
      </c>
      <c r="U203" s="3">
        <f>IFERROR(Table5[[#This Row],[Actual Redline Completed Footage UG]]/Table5[[#This Row],[Footage UG]], 0)</f>
        <v>0.99715180860153807</v>
      </c>
      <c r="V203" s="505">
        <v>45958</v>
      </c>
      <c r="W203" s="280">
        <v>1</v>
      </c>
      <c r="X203" s="280">
        <v>1</v>
      </c>
      <c r="Y203" s="280">
        <v>1</v>
      </c>
      <c r="Z203" s="373" t="s">
        <v>913</v>
      </c>
      <c r="AA203" s="373" t="s">
        <v>913</v>
      </c>
      <c r="AB203" s="827" t="s">
        <v>1127</v>
      </c>
    </row>
    <row r="204" spans="1:28" ht="39.75" customHeight="1">
      <c r="A204" s="650" t="s">
        <v>1128</v>
      </c>
      <c r="B204" s="377" t="s">
        <v>34</v>
      </c>
      <c r="C204" s="360">
        <v>45960</v>
      </c>
      <c r="D204" s="367" t="s">
        <v>54</v>
      </c>
      <c r="E204" s="367">
        <v>45930</v>
      </c>
      <c r="F204" s="366" t="s">
        <v>51</v>
      </c>
      <c r="G204" s="1182"/>
      <c r="H204" s="1149">
        <v>80</v>
      </c>
      <c r="I204" s="372" t="s">
        <v>763</v>
      </c>
      <c r="J204" s="1149" t="s">
        <v>30</v>
      </c>
      <c r="K204" s="599">
        <v>45902</v>
      </c>
      <c r="L204" s="304" t="s">
        <v>110</v>
      </c>
      <c r="M204" s="1224">
        <v>90173</v>
      </c>
      <c r="N204" s="962"/>
      <c r="O204" s="962"/>
      <c r="P204" s="1183" t="s">
        <v>110</v>
      </c>
      <c r="Q204" s="565" t="s">
        <v>38</v>
      </c>
      <c r="R204" s="370">
        <v>45898</v>
      </c>
      <c r="S204" s="685">
        <v>7009</v>
      </c>
      <c r="T204" s="564">
        <v>6948</v>
      </c>
      <c r="U204" s="3">
        <f>IFERROR(Table5[[#This Row],[Actual Redline Completed Footage UG]]/Table5[[#This Row],[Footage UG]], 0)</f>
        <v>0.99129690398059633</v>
      </c>
      <c r="V204" s="505">
        <v>45944</v>
      </c>
      <c r="W204" s="466">
        <v>1</v>
      </c>
      <c r="X204" s="466">
        <v>1</v>
      </c>
      <c r="Y204" s="466">
        <v>1</v>
      </c>
      <c r="Z204" s="373" t="s">
        <v>913</v>
      </c>
      <c r="AA204" s="373" t="s">
        <v>913</v>
      </c>
      <c r="AB204" s="827" t="s">
        <v>1127</v>
      </c>
    </row>
    <row r="205" spans="1:28" ht="39.75" customHeight="1">
      <c r="A205" s="832" t="s">
        <v>1129</v>
      </c>
      <c r="B205" s="377" t="s">
        <v>34</v>
      </c>
      <c r="C205" s="704">
        <v>45999</v>
      </c>
      <c r="D205" s="715" t="s">
        <v>52</v>
      </c>
      <c r="E205" s="715">
        <v>45964</v>
      </c>
      <c r="F205" s="716" t="s">
        <v>53</v>
      </c>
      <c r="G205" s="715" t="s">
        <v>1130</v>
      </c>
      <c r="H205" s="1149">
        <v>81</v>
      </c>
      <c r="I205" s="706" t="s">
        <v>763</v>
      </c>
      <c r="J205" s="706" t="s">
        <v>30</v>
      </c>
      <c r="K205" s="715" t="s">
        <v>260</v>
      </c>
      <c r="L205" s="304" t="s">
        <v>110</v>
      </c>
      <c r="M205" s="1371">
        <v>68962</v>
      </c>
      <c r="N205" s="962"/>
      <c r="O205" s="981"/>
      <c r="P205" s="1183" t="s">
        <v>110</v>
      </c>
      <c r="Q205" s="834" t="s">
        <v>38</v>
      </c>
      <c r="R205" s="720">
        <v>45932</v>
      </c>
      <c r="S205" s="685">
        <v>5333</v>
      </c>
      <c r="T205" s="564">
        <v>5339</v>
      </c>
      <c r="U205" s="3">
        <f>IFERROR(Table5[[#This Row],[Actual Redline Completed Footage UG]]/Table5[[#This Row],[Footage UG]], 0)</f>
        <v>1.0011250703168948</v>
      </c>
      <c r="V205" s="720">
        <v>46044</v>
      </c>
      <c r="W205" s="712">
        <v>0</v>
      </c>
      <c r="X205" s="712">
        <v>0</v>
      </c>
      <c r="Y205" s="1145">
        <v>0</v>
      </c>
      <c r="Z205" s="373" t="s">
        <v>913</v>
      </c>
      <c r="AA205" s="373" t="s">
        <v>913</v>
      </c>
      <c r="AB205" s="713" t="s">
        <v>1131</v>
      </c>
    </row>
    <row r="206" spans="1:28" ht="39.75" customHeight="1">
      <c r="A206" s="563" t="s">
        <v>1132</v>
      </c>
      <c r="B206" s="377" t="s">
        <v>34</v>
      </c>
      <c r="C206" s="360">
        <v>45960</v>
      </c>
      <c r="D206" s="367" t="s">
        <v>52</v>
      </c>
      <c r="E206" s="367">
        <v>45950</v>
      </c>
      <c r="F206" s="366" t="s">
        <v>53</v>
      </c>
      <c r="G206" s="1182"/>
      <c r="H206" s="1149">
        <v>80</v>
      </c>
      <c r="I206" s="372" t="s">
        <v>763</v>
      </c>
      <c r="J206" s="1149" t="s">
        <v>30</v>
      </c>
      <c r="K206" s="696">
        <v>45905</v>
      </c>
      <c r="L206" s="304" t="s">
        <v>110</v>
      </c>
      <c r="M206" s="1225">
        <v>66674.3</v>
      </c>
      <c r="N206" s="1048">
        <v>50364.3</v>
      </c>
      <c r="O206" s="1012"/>
      <c r="P206" s="372" t="s">
        <v>110</v>
      </c>
      <c r="Q206" s="565" t="s">
        <v>38</v>
      </c>
      <c r="R206" s="370">
        <v>45922</v>
      </c>
      <c r="S206" s="685">
        <v>5285</v>
      </c>
      <c r="T206" s="564">
        <v>5305</v>
      </c>
      <c r="U206" s="3">
        <f>IFERROR(Table5[[#This Row],[Actual Redline Completed Footage UG]]/Table5[[#This Row],[Footage UG]], 0)</f>
        <v>1.0037842951750235</v>
      </c>
      <c r="V206" s="505">
        <v>45954</v>
      </c>
      <c r="W206" s="466">
        <v>1</v>
      </c>
      <c r="X206" s="466">
        <v>1</v>
      </c>
      <c r="Y206" s="466">
        <v>1</v>
      </c>
      <c r="Z206" s="363">
        <v>45982</v>
      </c>
      <c r="AA206" s="363">
        <v>45982</v>
      </c>
      <c r="AB206" s="828" t="s">
        <v>1133</v>
      </c>
    </row>
    <row r="207" spans="1:28" ht="39.75" customHeight="1">
      <c r="A207" s="563" t="s">
        <v>1134</v>
      </c>
      <c r="B207" s="377" t="s">
        <v>34</v>
      </c>
      <c r="C207" s="360">
        <v>45960</v>
      </c>
      <c r="D207" s="367" t="s">
        <v>52</v>
      </c>
      <c r="E207" s="367">
        <v>45937</v>
      </c>
      <c r="F207" s="366" t="s">
        <v>53</v>
      </c>
      <c r="G207" s="1182"/>
      <c r="H207" s="1149">
        <v>82</v>
      </c>
      <c r="I207" s="372" t="s">
        <v>763</v>
      </c>
      <c r="J207" s="1149" t="s">
        <v>30</v>
      </c>
      <c r="K207" s="367">
        <v>45903</v>
      </c>
      <c r="L207" s="372" t="s">
        <v>110</v>
      </c>
      <c r="M207" s="1223">
        <v>93666.75</v>
      </c>
      <c r="N207" s="962"/>
      <c r="O207" s="416"/>
      <c r="P207" s="372" t="s">
        <v>110</v>
      </c>
      <c r="Q207" s="565" t="s">
        <v>38</v>
      </c>
      <c r="R207" s="370">
        <v>45897</v>
      </c>
      <c r="S207" s="685">
        <v>7883</v>
      </c>
      <c r="T207" s="564">
        <v>7909</v>
      </c>
      <c r="U207" s="3">
        <f>IFERROR(Table5[[#This Row],[Actual Redline Completed Footage UG]]/Table5[[#This Row],[Footage UG]], 0)</f>
        <v>1.0032982367119117</v>
      </c>
      <c r="V207" s="505">
        <v>45945</v>
      </c>
      <c r="W207" s="466">
        <v>1</v>
      </c>
      <c r="X207" s="466">
        <v>1</v>
      </c>
      <c r="Y207" s="466">
        <v>1</v>
      </c>
      <c r="Z207" s="363">
        <v>46079</v>
      </c>
      <c r="AA207" s="363">
        <v>46079</v>
      </c>
      <c r="AB207" s="828" t="s">
        <v>1127</v>
      </c>
    </row>
    <row r="208" spans="1:28" ht="39.75" customHeight="1">
      <c r="A208" s="660" t="s">
        <v>122</v>
      </c>
      <c r="B208" s="377" t="s">
        <v>34</v>
      </c>
      <c r="C208" s="367">
        <v>45807</v>
      </c>
      <c r="D208" s="358" t="s">
        <v>841</v>
      </c>
      <c r="E208" s="366" t="s">
        <v>260</v>
      </c>
      <c r="F208" s="358" t="s">
        <v>51</v>
      </c>
      <c r="G208" s="368" t="s">
        <v>125</v>
      </c>
      <c r="H208" s="362">
        <v>84</v>
      </c>
      <c r="I208" s="372" t="s">
        <v>763</v>
      </c>
      <c r="J208" s="369" t="s">
        <v>30</v>
      </c>
      <c r="K208" s="360">
        <v>45716</v>
      </c>
      <c r="L208" s="963" t="s">
        <v>110</v>
      </c>
      <c r="M208" s="964">
        <v>2812.95</v>
      </c>
      <c r="N208" s="415"/>
      <c r="O208" s="415"/>
      <c r="P208" s="369" t="s">
        <v>110</v>
      </c>
      <c r="Q208" s="565" t="s">
        <v>38</v>
      </c>
      <c r="R208" s="370">
        <v>45792</v>
      </c>
      <c r="S208" s="9">
        <v>285</v>
      </c>
      <c r="T208" s="659">
        <v>285</v>
      </c>
      <c r="U208" s="365">
        <f>IFERROR($T208/$S208, 0)</f>
        <v>1</v>
      </c>
      <c r="V208" s="370">
        <v>45798</v>
      </c>
      <c r="W208" s="365">
        <v>1</v>
      </c>
      <c r="X208" s="365">
        <v>1</v>
      </c>
      <c r="Y208" s="466">
        <v>1</v>
      </c>
      <c r="Z208" s="373" t="s">
        <v>913</v>
      </c>
      <c r="AA208" s="373" t="s">
        <v>913</v>
      </c>
      <c r="AB208" s="1053" t="s">
        <v>1135</v>
      </c>
    </row>
    <row r="209" spans="1:28" ht="39.75" customHeight="1">
      <c r="A209" s="563" t="s">
        <v>129</v>
      </c>
      <c r="B209" s="377" t="s">
        <v>34</v>
      </c>
      <c r="C209" s="360">
        <v>45991</v>
      </c>
      <c r="D209" s="366" t="s">
        <v>843</v>
      </c>
      <c r="E209" s="367">
        <v>45716</v>
      </c>
      <c r="F209" s="366" t="s">
        <v>51</v>
      </c>
      <c r="G209" s="368" t="s">
        <v>164</v>
      </c>
      <c r="H209" s="369">
        <v>44</v>
      </c>
      <c r="I209" s="372" t="s">
        <v>763</v>
      </c>
      <c r="J209" s="369" t="s">
        <v>30</v>
      </c>
      <c r="K209" s="367">
        <v>45716</v>
      </c>
      <c r="L209" s="369" t="s">
        <v>110</v>
      </c>
      <c r="M209" s="936">
        <v>57973.5</v>
      </c>
      <c r="N209" s="962"/>
      <c r="O209" s="1363"/>
      <c r="P209" s="369" t="s">
        <v>110</v>
      </c>
      <c r="Q209" s="565" t="s">
        <v>38</v>
      </c>
      <c r="R209" s="370">
        <v>45716</v>
      </c>
      <c r="S209" s="9">
        <v>4885</v>
      </c>
      <c r="T209" s="382">
        <v>4650</v>
      </c>
      <c r="U209" s="3">
        <f>IFERROR(Table5[[#This Row],[Actual Redline Completed Footage UG]]/Table5[[#This Row],[Footage UG]], 0)</f>
        <v>0.95189355168884338</v>
      </c>
      <c r="V209" s="370">
        <v>45741</v>
      </c>
      <c r="W209" s="280">
        <v>1</v>
      </c>
      <c r="X209" s="280">
        <v>1</v>
      </c>
      <c r="Y209" s="466">
        <v>1</v>
      </c>
      <c r="Z209" s="373" t="s">
        <v>913</v>
      </c>
      <c r="AA209" s="373" t="s">
        <v>913</v>
      </c>
      <c r="AB209" s="1053" t="s">
        <v>1136</v>
      </c>
    </row>
    <row r="210" spans="1:28" ht="39.75" customHeight="1">
      <c r="A210" s="563" t="s">
        <v>132</v>
      </c>
      <c r="B210" s="377" t="s">
        <v>34</v>
      </c>
      <c r="C210" s="360">
        <v>45991</v>
      </c>
      <c r="D210" s="366" t="s">
        <v>54</v>
      </c>
      <c r="E210" s="367">
        <v>45880</v>
      </c>
      <c r="F210" s="366" t="s">
        <v>51</v>
      </c>
      <c r="G210" s="368" t="s">
        <v>133</v>
      </c>
      <c r="H210" s="369">
        <v>57</v>
      </c>
      <c r="I210" s="372" t="s">
        <v>763</v>
      </c>
      <c r="J210" s="369" t="s">
        <v>30</v>
      </c>
      <c r="K210" s="367">
        <v>45863</v>
      </c>
      <c r="L210" s="369" t="s">
        <v>110</v>
      </c>
      <c r="M210" s="936">
        <v>49223.7</v>
      </c>
      <c r="N210" s="962"/>
      <c r="O210" s="416"/>
      <c r="P210" s="369" t="s">
        <v>110</v>
      </c>
      <c r="Q210" s="565" t="s">
        <v>38</v>
      </c>
      <c r="R210" s="370">
        <v>45863</v>
      </c>
      <c r="S210" s="364">
        <v>3649</v>
      </c>
      <c r="T210" s="387">
        <v>3557</v>
      </c>
      <c r="U210" s="3">
        <f>IFERROR(Table5[[#This Row],[Actual Redline Completed Footage UG]]/Table5[[#This Row],[Footage UG]], 0)</f>
        <v>0.97478761304466977</v>
      </c>
      <c r="V210" s="370">
        <v>45916</v>
      </c>
      <c r="W210" s="280">
        <v>1</v>
      </c>
      <c r="X210" s="280">
        <v>1</v>
      </c>
      <c r="Y210" s="466">
        <v>1</v>
      </c>
      <c r="Z210" s="363">
        <v>46055</v>
      </c>
      <c r="AA210" s="373" t="s">
        <v>913</v>
      </c>
      <c r="AB210" s="826" t="s">
        <v>1137</v>
      </c>
    </row>
    <row r="211" spans="1:28" ht="39.75" customHeight="1">
      <c r="A211" s="563" t="s">
        <v>1138</v>
      </c>
      <c r="B211" s="377" t="s">
        <v>34</v>
      </c>
      <c r="C211" s="360">
        <v>45991</v>
      </c>
      <c r="D211" s="366" t="s">
        <v>54</v>
      </c>
      <c r="E211" s="367">
        <v>45880</v>
      </c>
      <c r="F211" s="366" t="s">
        <v>51</v>
      </c>
      <c r="G211" s="368" t="s">
        <v>1139</v>
      </c>
      <c r="H211" s="369">
        <v>75</v>
      </c>
      <c r="I211" s="372" t="s">
        <v>763</v>
      </c>
      <c r="J211" s="369" t="s">
        <v>30</v>
      </c>
      <c r="K211" s="367">
        <v>45879</v>
      </c>
      <c r="L211" s="369" t="s">
        <v>110</v>
      </c>
      <c r="M211" s="936">
        <v>68151.75</v>
      </c>
      <c r="N211" s="962"/>
      <c r="O211" s="416"/>
      <c r="P211" s="369" t="s">
        <v>110</v>
      </c>
      <c r="Q211" s="565" t="s">
        <v>38</v>
      </c>
      <c r="R211" s="370">
        <v>45881</v>
      </c>
      <c r="S211" s="686">
        <v>5362</v>
      </c>
      <c r="T211" s="382">
        <v>5236</v>
      </c>
      <c r="U211" s="3">
        <f>IFERROR(Table5[[#This Row],[Actual Redline Completed Footage UG]]/Table5[[#This Row],[Footage UG]], 0)</f>
        <v>0.97650130548302871</v>
      </c>
      <c r="V211" s="505">
        <v>45926</v>
      </c>
      <c r="W211" s="280">
        <v>1</v>
      </c>
      <c r="X211" s="280">
        <v>1</v>
      </c>
      <c r="Y211" s="466">
        <v>1</v>
      </c>
      <c r="Z211" s="373" t="s">
        <v>913</v>
      </c>
      <c r="AA211" s="373" t="s">
        <v>913</v>
      </c>
      <c r="AB211" s="1053" t="s">
        <v>1136</v>
      </c>
    </row>
    <row r="212" spans="1:28" ht="39.75" customHeight="1">
      <c r="A212" s="832" t="s">
        <v>1140</v>
      </c>
      <c r="B212" s="377" t="s">
        <v>34</v>
      </c>
      <c r="C212" s="704">
        <v>46079</v>
      </c>
      <c r="D212" s="716" t="s">
        <v>52</v>
      </c>
      <c r="E212" s="715">
        <v>46055</v>
      </c>
      <c r="F212" s="716" t="s">
        <v>53</v>
      </c>
      <c r="G212" s="715" t="s">
        <v>1141</v>
      </c>
      <c r="H212" s="717">
        <v>0</v>
      </c>
      <c r="I212" s="706" t="s">
        <v>763</v>
      </c>
      <c r="J212" s="1149" t="s">
        <v>30</v>
      </c>
      <c r="K212" s="715" t="s">
        <v>260</v>
      </c>
      <c r="L212" s="717" t="s">
        <v>110</v>
      </c>
      <c r="M212" s="937">
        <v>11518.95</v>
      </c>
      <c r="N212" s="962"/>
      <c r="O212" s="416"/>
      <c r="P212" s="717" t="s">
        <v>110</v>
      </c>
      <c r="Q212" s="834" t="s">
        <v>38</v>
      </c>
      <c r="R212" s="720">
        <v>46056</v>
      </c>
      <c r="S212" s="1226">
        <v>881</v>
      </c>
      <c r="T212" s="835">
        <v>817</v>
      </c>
      <c r="U212" s="3">
        <f>IFERROR(Table5[[#This Row],[Actual Redline Completed Footage UG]]/Table5[[#This Row],[Footage UG]], 0)</f>
        <v>0.92735527809307605</v>
      </c>
      <c r="V212" s="720">
        <v>46063</v>
      </c>
      <c r="W212" s="712">
        <v>1</v>
      </c>
      <c r="X212" s="280">
        <v>1</v>
      </c>
      <c r="Y212" s="280">
        <v>1</v>
      </c>
      <c r="Z212" s="363">
        <v>46072</v>
      </c>
      <c r="AA212" s="363">
        <v>46072</v>
      </c>
      <c r="AB212" s="713" t="s">
        <v>1142</v>
      </c>
    </row>
    <row r="213" spans="1:28" ht="39.75" customHeight="1">
      <c r="A213" s="832" t="s">
        <v>1143</v>
      </c>
      <c r="B213" s="377" t="s">
        <v>34</v>
      </c>
      <c r="C213" s="715">
        <v>46011</v>
      </c>
      <c r="D213" s="716" t="s">
        <v>52</v>
      </c>
      <c r="E213" s="715">
        <v>45923</v>
      </c>
      <c r="F213" s="716" t="s">
        <v>53</v>
      </c>
      <c r="G213" s="716" t="s">
        <v>1144</v>
      </c>
      <c r="H213" s="717">
        <v>0</v>
      </c>
      <c r="I213" s="372" t="s">
        <v>763</v>
      </c>
      <c r="J213" s="717" t="s">
        <v>30</v>
      </c>
      <c r="K213" s="715" t="s">
        <v>260</v>
      </c>
      <c r="L213" s="717" t="s">
        <v>110</v>
      </c>
      <c r="M213" s="937">
        <v>139581.6</v>
      </c>
      <c r="N213" s="962"/>
      <c r="O213" s="416"/>
      <c r="P213" s="717" t="s">
        <v>110</v>
      </c>
      <c r="Q213" s="834" t="s">
        <v>38</v>
      </c>
      <c r="R213" s="720">
        <v>45918</v>
      </c>
      <c r="S213" s="685">
        <v>11150</v>
      </c>
      <c r="T213" s="835">
        <v>10923</v>
      </c>
      <c r="U213" s="3">
        <f>IFERROR(Table5[[#This Row],[Actual Redline Completed Footage UG]]/Table5[[#This Row],[Footage UG]], 0)</f>
        <v>0.97964125560538118</v>
      </c>
      <c r="V213" s="720">
        <v>46027</v>
      </c>
      <c r="W213" s="280">
        <v>1</v>
      </c>
      <c r="X213" s="280">
        <v>1</v>
      </c>
      <c r="Y213" s="280">
        <v>1</v>
      </c>
      <c r="Z213" s="363">
        <v>46078</v>
      </c>
      <c r="AA213" s="363">
        <v>46078</v>
      </c>
      <c r="AB213" s="732" t="s">
        <v>1145</v>
      </c>
    </row>
    <row r="214" spans="1:28" ht="39.75" customHeight="1">
      <c r="A214" s="297" t="s">
        <v>134</v>
      </c>
      <c r="B214" s="311" t="s">
        <v>34</v>
      </c>
      <c r="C214" s="19">
        <v>45711</v>
      </c>
      <c r="D214" s="18" t="s">
        <v>56</v>
      </c>
      <c r="E214" s="19">
        <v>45707</v>
      </c>
      <c r="F214" s="18" t="s">
        <v>1146</v>
      </c>
      <c r="G214" s="303" t="s">
        <v>135</v>
      </c>
      <c r="H214" s="20">
        <v>0</v>
      </c>
      <c r="I214" s="304" t="s">
        <v>763</v>
      </c>
      <c r="J214" s="20" t="s">
        <v>30</v>
      </c>
      <c r="K214" s="19">
        <v>45701</v>
      </c>
      <c r="L214" s="20" t="s">
        <v>110</v>
      </c>
      <c r="M214" s="343">
        <v>111163</v>
      </c>
      <c r="N214" s="558"/>
      <c r="O214" s="558"/>
      <c r="P214" s="20" t="s">
        <v>110</v>
      </c>
      <c r="Q214" s="454" t="s">
        <v>38</v>
      </c>
      <c r="R214" s="370">
        <v>45718</v>
      </c>
      <c r="S214" s="9">
        <v>7805</v>
      </c>
      <c r="T214" s="387">
        <v>7969</v>
      </c>
      <c r="U214" s="29">
        <f>IFERROR(Table5[[#This Row],[Actual Redline Completed Footage UG]]/Table5[[#This Row],[Footage UG]], 0)</f>
        <v>1.0210121716848175</v>
      </c>
      <c r="V214" s="505">
        <v>45740</v>
      </c>
      <c r="W214" s="383">
        <v>1</v>
      </c>
      <c r="X214" s="280">
        <v>1</v>
      </c>
      <c r="Y214" s="280">
        <v>1</v>
      </c>
      <c r="Z214" s="370">
        <v>45854</v>
      </c>
      <c r="AA214" s="373" t="s">
        <v>913</v>
      </c>
      <c r="AB214" s="11"/>
    </row>
    <row r="215" spans="1:28" ht="39.75" customHeight="1">
      <c r="A215" s="563" t="s">
        <v>1147</v>
      </c>
      <c r="B215" s="377" t="s">
        <v>34</v>
      </c>
      <c r="C215" s="360">
        <v>45960</v>
      </c>
      <c r="D215" s="366" t="s">
        <v>52</v>
      </c>
      <c r="E215" s="367">
        <v>45966</v>
      </c>
      <c r="F215" s="366" t="s">
        <v>53</v>
      </c>
      <c r="G215" s="368"/>
      <c r="H215" s="369">
        <v>0</v>
      </c>
      <c r="I215" s="372" t="s">
        <v>763</v>
      </c>
      <c r="J215" s="369" t="s">
        <v>30</v>
      </c>
      <c r="K215" s="367" t="s">
        <v>260</v>
      </c>
      <c r="L215" s="369" t="s">
        <v>110</v>
      </c>
      <c r="M215" s="936">
        <v>29960</v>
      </c>
      <c r="N215" s="343">
        <v>25458</v>
      </c>
      <c r="O215" s="1006"/>
      <c r="P215" s="369" t="s">
        <v>110</v>
      </c>
      <c r="Q215" s="565" t="s">
        <v>38</v>
      </c>
      <c r="R215" s="370">
        <v>45922</v>
      </c>
      <c r="S215" s="1210">
        <v>2372</v>
      </c>
      <c r="T215" s="382">
        <v>2326</v>
      </c>
      <c r="U215" s="3">
        <f>IFERROR(Table5[[#This Row],[Actual Redline Completed Footage UG]]/Table5[[#This Row],[Footage UG]], 0)</f>
        <v>0.98060708263069141</v>
      </c>
      <c r="V215" s="370">
        <v>45968</v>
      </c>
      <c r="W215" s="280">
        <v>0</v>
      </c>
      <c r="X215" s="280">
        <v>1</v>
      </c>
      <c r="Y215" s="280">
        <v>1</v>
      </c>
      <c r="Z215" s="363">
        <v>46065</v>
      </c>
      <c r="AA215" s="363">
        <v>46065</v>
      </c>
      <c r="AB215" s="826" t="s">
        <v>1148</v>
      </c>
    </row>
    <row r="216" spans="1:28" ht="39.75" customHeight="1">
      <c r="A216" s="563" t="s">
        <v>1149</v>
      </c>
      <c r="B216" s="377" t="s">
        <v>34</v>
      </c>
      <c r="C216" s="360">
        <v>45960</v>
      </c>
      <c r="D216" s="366" t="s">
        <v>52</v>
      </c>
      <c r="E216" s="367">
        <v>45944</v>
      </c>
      <c r="F216" s="366" t="s">
        <v>53</v>
      </c>
      <c r="G216" s="368"/>
      <c r="H216" s="369">
        <v>0</v>
      </c>
      <c r="I216" s="372" t="s">
        <v>763</v>
      </c>
      <c r="J216" s="369" t="s">
        <v>30</v>
      </c>
      <c r="K216" s="367" t="s">
        <v>260</v>
      </c>
      <c r="L216" s="369" t="s">
        <v>110</v>
      </c>
      <c r="M216" s="581">
        <v>50539.6</v>
      </c>
      <c r="N216" s="343">
        <v>44321.599999999999</v>
      </c>
      <c r="O216" s="1006"/>
      <c r="P216" s="369" t="s">
        <v>110</v>
      </c>
      <c r="Q216" s="565" t="s">
        <v>38</v>
      </c>
      <c r="R216" s="370">
        <v>45932</v>
      </c>
      <c r="S216" s="1210">
        <v>4084</v>
      </c>
      <c r="T216" s="382">
        <v>4064</v>
      </c>
      <c r="U216" s="365">
        <v>1</v>
      </c>
      <c r="V216" s="370">
        <v>45952</v>
      </c>
      <c r="W216" s="280">
        <v>1</v>
      </c>
      <c r="X216" s="280">
        <v>1</v>
      </c>
      <c r="Y216" s="280">
        <v>1</v>
      </c>
      <c r="Z216" s="370">
        <v>46008</v>
      </c>
      <c r="AA216" s="370">
        <v>46008</v>
      </c>
      <c r="AB216" s="104" t="s">
        <v>1150</v>
      </c>
    </row>
    <row r="217" spans="1:28" ht="39.75" customHeight="1">
      <c r="A217" s="832" t="s">
        <v>1151</v>
      </c>
      <c r="B217" s="377" t="s">
        <v>34</v>
      </c>
      <c r="C217" s="704">
        <v>46040</v>
      </c>
      <c r="D217" s="366" t="s">
        <v>50</v>
      </c>
      <c r="E217" s="715">
        <v>46077</v>
      </c>
      <c r="F217" s="716"/>
      <c r="G217" s="716" t="s">
        <v>1152</v>
      </c>
      <c r="H217" s="717">
        <v>0</v>
      </c>
      <c r="I217" s="372" t="s">
        <v>763</v>
      </c>
      <c r="J217" s="717" t="s">
        <v>30</v>
      </c>
      <c r="K217" s="715" t="s">
        <v>260</v>
      </c>
      <c r="L217" s="717" t="s">
        <v>110</v>
      </c>
      <c r="M217" s="937">
        <v>1675.2</v>
      </c>
      <c r="N217" s="343"/>
      <c r="O217" s="582"/>
      <c r="P217" s="717" t="s">
        <v>110</v>
      </c>
      <c r="Q217" s="834" t="s">
        <v>38</v>
      </c>
      <c r="R217" s="720">
        <v>46077</v>
      </c>
      <c r="S217" s="721">
        <v>123</v>
      </c>
      <c r="T217" s="835">
        <v>130</v>
      </c>
      <c r="U217" s="3">
        <f>IFERROR(Table5[[#This Row],[Actual Redline Completed Footage UG]]/Table5[[#This Row],[Footage UG]], 0)</f>
        <v>1.056910569105691</v>
      </c>
      <c r="V217" s="720">
        <v>46098</v>
      </c>
      <c r="W217" s="712">
        <v>1</v>
      </c>
      <c r="X217" s="280">
        <v>1</v>
      </c>
      <c r="Y217" s="280">
        <v>1</v>
      </c>
      <c r="Z217" s="370">
        <v>46104</v>
      </c>
      <c r="AA217" s="370">
        <v>46104</v>
      </c>
      <c r="AB217" s="713" t="s">
        <v>1153</v>
      </c>
    </row>
    <row r="218" spans="1:28" ht="39.75" customHeight="1">
      <c r="A218" s="650" t="s">
        <v>142</v>
      </c>
      <c r="B218" s="377" t="s">
        <v>34</v>
      </c>
      <c r="C218" s="360">
        <v>45991</v>
      </c>
      <c r="D218" s="366" t="s">
        <v>50</v>
      </c>
      <c r="E218" s="367">
        <v>45880</v>
      </c>
      <c r="F218" s="366" t="s">
        <v>55</v>
      </c>
      <c r="G218" s="368" t="s">
        <v>143</v>
      </c>
      <c r="H218" s="369">
        <v>0</v>
      </c>
      <c r="I218" s="372" t="s">
        <v>763</v>
      </c>
      <c r="J218" s="369" t="s">
        <v>30</v>
      </c>
      <c r="K218" s="367">
        <v>45881</v>
      </c>
      <c r="L218" s="369" t="s">
        <v>110</v>
      </c>
      <c r="M218" s="581">
        <v>4815.6499999999996</v>
      </c>
      <c r="N218" s="416"/>
      <c r="O218" s="416"/>
      <c r="P218" s="369" t="s">
        <v>110</v>
      </c>
      <c r="Q218" s="565" t="s">
        <v>38</v>
      </c>
      <c r="R218" s="370">
        <v>45881</v>
      </c>
      <c r="S218" s="9">
        <v>321</v>
      </c>
      <c r="T218" s="382">
        <v>367</v>
      </c>
      <c r="U218" s="3">
        <f>IFERROR($T218/$S218, 0)</f>
        <v>1.1433021806853583</v>
      </c>
      <c r="V218" s="505">
        <v>45905</v>
      </c>
      <c r="W218" s="280">
        <v>0</v>
      </c>
      <c r="X218" s="280">
        <v>0</v>
      </c>
      <c r="Y218" s="280">
        <v>0</v>
      </c>
      <c r="Z218" s="373" t="s">
        <v>913</v>
      </c>
      <c r="AA218" s="373" t="s">
        <v>913</v>
      </c>
      <c r="AB218" s="389" t="s">
        <v>1154</v>
      </c>
    </row>
    <row r="219" spans="1:28" ht="39.75" customHeight="1">
      <c r="A219" s="832" t="s">
        <v>1155</v>
      </c>
      <c r="B219" s="377" t="s">
        <v>34</v>
      </c>
      <c r="C219" s="704">
        <v>46040</v>
      </c>
      <c r="D219" s="716" t="s">
        <v>54</v>
      </c>
      <c r="E219" s="715">
        <v>46042</v>
      </c>
      <c r="F219" s="716" t="s">
        <v>53</v>
      </c>
      <c r="G219" s="716"/>
      <c r="H219" s="717">
        <v>0</v>
      </c>
      <c r="I219" s="372" t="s">
        <v>763</v>
      </c>
      <c r="J219" s="717" t="s">
        <v>30</v>
      </c>
      <c r="K219" s="715" t="s">
        <v>260</v>
      </c>
      <c r="L219" s="717" t="s">
        <v>110</v>
      </c>
      <c r="M219" s="937">
        <v>45312.55</v>
      </c>
      <c r="N219" s="962"/>
      <c r="O219" s="416"/>
      <c r="P219" s="717" t="s">
        <v>110</v>
      </c>
      <c r="Q219" s="834" t="s">
        <v>38</v>
      </c>
      <c r="R219" s="720">
        <v>46044</v>
      </c>
      <c r="S219" s="721">
        <v>3683</v>
      </c>
      <c r="T219" s="835">
        <v>3713</v>
      </c>
      <c r="U219" s="3">
        <f>IFERROR(Table5[[#This Row],[Actual Redline Completed Footage UG]]/Table5[[#This Row],[Footage UG]], 0)</f>
        <v>1.0081455335324463</v>
      </c>
      <c r="V219" s="720">
        <v>46050</v>
      </c>
      <c r="W219" s="712">
        <v>1</v>
      </c>
      <c r="X219" s="280">
        <v>1</v>
      </c>
      <c r="Y219" s="280">
        <v>1</v>
      </c>
      <c r="Z219" s="363">
        <v>46073</v>
      </c>
      <c r="AA219" s="363">
        <v>46073</v>
      </c>
      <c r="AB219" s="713" t="s">
        <v>1156</v>
      </c>
    </row>
    <row r="220" spans="1:28" ht="39.75" customHeight="1">
      <c r="A220" s="832" t="s">
        <v>1157</v>
      </c>
      <c r="B220" s="377" t="s">
        <v>34</v>
      </c>
      <c r="C220" s="704">
        <v>46073</v>
      </c>
      <c r="D220" s="716" t="s">
        <v>52</v>
      </c>
      <c r="E220" s="715">
        <v>46055</v>
      </c>
      <c r="F220" s="716" t="s">
        <v>53</v>
      </c>
      <c r="G220" s="716" t="s">
        <v>1158</v>
      </c>
      <c r="H220" s="717">
        <v>0</v>
      </c>
      <c r="I220" s="372" t="s">
        <v>763</v>
      </c>
      <c r="J220" s="717" t="s">
        <v>30</v>
      </c>
      <c r="K220" s="367" t="s">
        <v>260</v>
      </c>
      <c r="L220" s="717" t="s">
        <v>110</v>
      </c>
      <c r="M220" s="937">
        <v>105558.2</v>
      </c>
      <c r="N220" s="962"/>
      <c r="O220" s="416"/>
      <c r="P220" s="717" t="s">
        <v>110</v>
      </c>
      <c r="Q220" s="834" t="s">
        <v>38</v>
      </c>
      <c r="R220" s="720">
        <v>45978</v>
      </c>
      <c r="S220" s="721">
        <v>7753</v>
      </c>
      <c r="T220" s="835">
        <v>7663</v>
      </c>
      <c r="U220" s="3">
        <f>IFERROR(Table5[[#This Row],[Actual Redline Completed Footage UG]]/Table5[[#This Row],[Footage UG]], 0)</f>
        <v>0.98839159035212176</v>
      </c>
      <c r="V220" s="720">
        <v>46070</v>
      </c>
      <c r="W220" s="280">
        <v>1</v>
      </c>
      <c r="X220" s="280">
        <v>1</v>
      </c>
      <c r="Y220" s="280">
        <v>0</v>
      </c>
      <c r="Z220" s="363">
        <v>46090</v>
      </c>
      <c r="AA220" s="373" t="s">
        <v>913</v>
      </c>
      <c r="AB220" s="713" t="s">
        <v>1159</v>
      </c>
    </row>
    <row r="221" spans="1:28" ht="39.75" customHeight="1">
      <c r="A221" s="1054" t="s">
        <v>1160</v>
      </c>
      <c r="B221" s="377" t="s">
        <v>34</v>
      </c>
      <c r="C221" s="360" t="s">
        <v>1161</v>
      </c>
      <c r="D221" s="366" t="s">
        <v>50</v>
      </c>
      <c r="E221" s="367">
        <v>45964</v>
      </c>
      <c r="F221" s="366" t="s">
        <v>55</v>
      </c>
      <c r="G221" s="368"/>
      <c r="H221" s="369">
        <v>0</v>
      </c>
      <c r="I221" s="362" t="s">
        <v>763</v>
      </c>
      <c r="J221" s="369" t="s">
        <v>30</v>
      </c>
      <c r="K221" s="367" t="s">
        <v>260</v>
      </c>
      <c r="L221" s="369" t="s">
        <v>110</v>
      </c>
      <c r="M221" s="936">
        <v>2670.65</v>
      </c>
      <c r="N221" s="962"/>
      <c r="O221" s="981"/>
      <c r="P221" s="369" t="s">
        <v>110</v>
      </c>
      <c r="Q221" s="565" t="s">
        <v>38</v>
      </c>
      <c r="R221" s="370">
        <v>45937</v>
      </c>
      <c r="S221" s="1227">
        <v>209</v>
      </c>
      <c r="T221" s="382">
        <v>207</v>
      </c>
      <c r="U221" s="3">
        <f>IFERROR(Table5[[#This Row],[Actual Redline Completed Footage UG]]/Table5[[#This Row],[Footage UG]], 0)</f>
        <v>0.99043062200956933</v>
      </c>
      <c r="V221" s="370">
        <v>45964</v>
      </c>
      <c r="W221" s="280">
        <v>1</v>
      </c>
      <c r="X221" s="280">
        <v>1</v>
      </c>
      <c r="Y221" s="280">
        <v>1</v>
      </c>
      <c r="Z221" s="363">
        <v>46097</v>
      </c>
      <c r="AA221" s="363">
        <v>46097</v>
      </c>
      <c r="AB221" s="828" t="s">
        <v>1162</v>
      </c>
    </row>
    <row r="222" spans="1:28" ht="39.75" customHeight="1">
      <c r="A222" s="832" t="s">
        <v>1163</v>
      </c>
      <c r="B222" s="377" t="s">
        <v>34</v>
      </c>
      <c r="C222" s="704">
        <v>46040</v>
      </c>
      <c r="D222" s="716" t="s">
        <v>822</v>
      </c>
      <c r="E222" s="715">
        <v>46034</v>
      </c>
      <c r="F222" s="716" t="s">
        <v>53</v>
      </c>
      <c r="G222" s="716"/>
      <c r="H222" s="717">
        <v>76</v>
      </c>
      <c r="I222" s="372" t="s">
        <v>763</v>
      </c>
      <c r="J222" s="1149" t="s">
        <v>30</v>
      </c>
      <c r="K222" s="715">
        <v>46036</v>
      </c>
      <c r="L222" s="717" t="s">
        <v>110</v>
      </c>
      <c r="M222" s="937">
        <v>64325</v>
      </c>
      <c r="N222" s="962"/>
      <c r="O222" s="416"/>
      <c r="P222" s="717" t="s">
        <v>110</v>
      </c>
      <c r="Q222" s="834" t="s">
        <v>38</v>
      </c>
      <c r="R222" s="720">
        <v>46034</v>
      </c>
      <c r="S222" s="721">
        <v>8189</v>
      </c>
      <c r="T222" s="835">
        <v>8349</v>
      </c>
      <c r="U222" s="3">
        <f>IFERROR(Table5[[#This Row],[Actual Redline Completed Footage UG]]/Table5[[#This Row],[Footage UG]], 0)</f>
        <v>1.0195384051776775</v>
      </c>
      <c r="V222" s="720">
        <v>46042</v>
      </c>
      <c r="W222" s="280">
        <v>1</v>
      </c>
      <c r="X222" s="280">
        <v>1</v>
      </c>
      <c r="Y222" s="280">
        <v>1</v>
      </c>
      <c r="Z222" s="373" t="s">
        <v>913</v>
      </c>
      <c r="AA222" s="373" t="s">
        <v>913</v>
      </c>
      <c r="AB222" s="713" t="s">
        <v>1164</v>
      </c>
    </row>
    <row r="223" spans="1:28" ht="39.75" customHeight="1">
      <c r="A223" s="563" t="s">
        <v>1165</v>
      </c>
      <c r="B223" s="377" t="s">
        <v>34</v>
      </c>
      <c r="C223" s="704">
        <v>46040</v>
      </c>
      <c r="D223" s="366" t="s">
        <v>58</v>
      </c>
      <c r="E223" s="367">
        <v>46027</v>
      </c>
      <c r="F223" s="366" t="s">
        <v>53</v>
      </c>
      <c r="G223" s="716"/>
      <c r="H223" s="1062">
        <v>109</v>
      </c>
      <c r="I223" s="372" t="s">
        <v>763</v>
      </c>
      <c r="J223" s="1149" t="s">
        <v>30</v>
      </c>
      <c r="K223" s="367">
        <v>45663</v>
      </c>
      <c r="L223" s="717" t="s">
        <v>110</v>
      </c>
      <c r="M223" s="1361">
        <v>123587.5</v>
      </c>
      <c r="N223" s="962"/>
      <c r="O223" s="981"/>
      <c r="P223" s="1062" t="s">
        <v>110</v>
      </c>
      <c r="Q223" s="1362" t="s">
        <v>38</v>
      </c>
      <c r="R223" s="1064">
        <v>46008</v>
      </c>
      <c r="S223" s="1065">
        <v>5450</v>
      </c>
      <c r="T223" s="1355">
        <v>5628</v>
      </c>
      <c r="U223" s="3">
        <f>IFERROR(Table5[[#This Row],[Actual Redline Completed Footage UG]]/Table5[[#This Row],[Footage UG]], 0)</f>
        <v>1.0326605504587156</v>
      </c>
      <c r="V223" s="1064">
        <v>46034</v>
      </c>
      <c r="W223" s="280">
        <v>1</v>
      </c>
      <c r="X223" s="280">
        <v>1</v>
      </c>
      <c r="Y223" s="280">
        <v>1</v>
      </c>
      <c r="Z223" s="373" t="s">
        <v>913</v>
      </c>
      <c r="AA223" s="373" t="s">
        <v>913</v>
      </c>
      <c r="AB223" s="713" t="s">
        <v>1166</v>
      </c>
    </row>
    <row r="224" spans="1:28" ht="39.75" customHeight="1">
      <c r="A224" s="563" t="s">
        <v>1167</v>
      </c>
      <c r="B224" s="377" t="s">
        <v>37</v>
      </c>
      <c r="C224" s="360">
        <v>46006</v>
      </c>
      <c r="D224" s="366" t="s">
        <v>52</v>
      </c>
      <c r="E224" s="367">
        <v>45987</v>
      </c>
      <c r="F224" s="366" t="s">
        <v>51</v>
      </c>
      <c r="G224" s="368" t="s">
        <v>1168</v>
      </c>
      <c r="H224" s="369">
        <v>35</v>
      </c>
      <c r="I224" s="372" t="s">
        <v>763</v>
      </c>
      <c r="J224" s="369" t="s">
        <v>30</v>
      </c>
      <c r="K224" s="367" t="s">
        <v>260</v>
      </c>
      <c r="L224" s="369" t="s">
        <v>110</v>
      </c>
      <c r="M224" s="936">
        <v>35942</v>
      </c>
      <c r="N224" s="962"/>
      <c r="O224" s="416"/>
      <c r="P224" s="369" t="s">
        <v>110</v>
      </c>
      <c r="Q224" s="565" t="s">
        <v>38</v>
      </c>
      <c r="R224" s="370">
        <v>45992</v>
      </c>
      <c r="S224" s="9">
        <v>2801</v>
      </c>
      <c r="T224" s="382">
        <v>2817</v>
      </c>
      <c r="U224" s="3">
        <f>IFERROR(Table5[[#This Row],[Actual Redline Completed Footage UG]]/Table5[[#This Row],[Footage UG]], 0)</f>
        <v>1.0057122456265619</v>
      </c>
      <c r="V224" s="370">
        <v>46000</v>
      </c>
      <c r="W224" s="280">
        <v>0</v>
      </c>
      <c r="X224" s="280">
        <v>0</v>
      </c>
      <c r="Y224" s="280">
        <v>0</v>
      </c>
      <c r="Z224" s="373" t="s">
        <v>913</v>
      </c>
      <c r="AA224" s="373" t="s">
        <v>913</v>
      </c>
      <c r="AB224" s="828" t="s">
        <v>806</v>
      </c>
    </row>
    <row r="225" spans="1:28" ht="39.75" customHeight="1">
      <c r="A225" s="563" t="s">
        <v>1169</v>
      </c>
      <c r="B225" s="377" t="s">
        <v>37</v>
      </c>
      <c r="C225" s="360">
        <v>46006</v>
      </c>
      <c r="D225" s="366" t="s">
        <v>52</v>
      </c>
      <c r="E225" s="367">
        <v>45975</v>
      </c>
      <c r="F225" s="366" t="s">
        <v>51</v>
      </c>
      <c r="G225" s="368" t="s">
        <v>1170</v>
      </c>
      <c r="H225" s="369">
        <v>86</v>
      </c>
      <c r="I225" s="372" t="s">
        <v>763</v>
      </c>
      <c r="J225" s="1149" t="s">
        <v>30</v>
      </c>
      <c r="K225" s="367" t="s">
        <v>260</v>
      </c>
      <c r="L225" s="369" t="s">
        <v>110</v>
      </c>
      <c r="M225" s="936">
        <v>111432</v>
      </c>
      <c r="N225" s="558"/>
      <c r="O225" s="1006"/>
      <c r="P225" s="369" t="s">
        <v>110</v>
      </c>
      <c r="Q225" s="565" t="s">
        <v>38</v>
      </c>
      <c r="R225" s="370">
        <v>45979</v>
      </c>
      <c r="S225" s="9">
        <v>9272</v>
      </c>
      <c r="T225" s="382">
        <v>9385</v>
      </c>
      <c r="U225" s="3">
        <f>IFERROR(Table5[[#This Row],[Actual Redline Completed Footage UG]]/Table5[[#This Row],[Footage UG]], 0)</f>
        <v>1.0121872303710095</v>
      </c>
      <c r="V225" s="370">
        <v>45985</v>
      </c>
      <c r="W225" s="280">
        <v>0</v>
      </c>
      <c r="X225" s="280">
        <v>0</v>
      </c>
      <c r="Y225" s="280">
        <v>0</v>
      </c>
      <c r="Z225" s="373" t="s">
        <v>913</v>
      </c>
      <c r="AA225" s="373" t="s">
        <v>913</v>
      </c>
      <c r="AB225" s="828" t="s">
        <v>1171</v>
      </c>
    </row>
    <row r="226" spans="1:28" ht="39.75" customHeight="1">
      <c r="A226" s="563" t="s">
        <v>1172</v>
      </c>
      <c r="B226" s="377" t="s">
        <v>37</v>
      </c>
      <c r="C226" s="360">
        <v>46006</v>
      </c>
      <c r="D226" s="366" t="s">
        <v>52</v>
      </c>
      <c r="E226" s="367">
        <v>45980</v>
      </c>
      <c r="F226" s="366" t="s">
        <v>51</v>
      </c>
      <c r="G226" s="368" t="s">
        <v>1173</v>
      </c>
      <c r="H226" s="369">
        <v>75</v>
      </c>
      <c r="I226" s="372" t="s">
        <v>763</v>
      </c>
      <c r="J226" s="369" t="s">
        <v>30</v>
      </c>
      <c r="K226" s="367" t="s">
        <v>260</v>
      </c>
      <c r="L226" s="369" t="s">
        <v>110</v>
      </c>
      <c r="M226" s="936">
        <v>82330</v>
      </c>
      <c r="N226" s="558"/>
      <c r="O226" s="1006"/>
      <c r="P226" s="369" t="s">
        <v>110</v>
      </c>
      <c r="Q226" s="565" t="s">
        <v>38</v>
      </c>
      <c r="R226" s="370">
        <v>45965</v>
      </c>
      <c r="S226" s="9">
        <v>7126</v>
      </c>
      <c r="T226" s="382">
        <v>7033</v>
      </c>
      <c r="U226" s="3">
        <f>IFERROR(Table5[[#This Row],[Actual Redline Completed Footage UG]]/Table5[[#This Row],[Footage UG]], 0)</f>
        <v>0.98694920011226495</v>
      </c>
      <c r="V226" s="370">
        <v>45982</v>
      </c>
      <c r="W226" s="280">
        <v>0</v>
      </c>
      <c r="X226" s="280">
        <v>0</v>
      </c>
      <c r="Y226" s="280">
        <v>0</v>
      </c>
      <c r="Z226" s="373" t="s">
        <v>913</v>
      </c>
      <c r="AA226" s="373" t="s">
        <v>913</v>
      </c>
      <c r="AB226" s="828" t="s">
        <v>1174</v>
      </c>
    </row>
    <row r="227" spans="1:28" ht="39.75" customHeight="1">
      <c r="A227" s="297" t="s">
        <v>144</v>
      </c>
      <c r="B227" s="298" t="s">
        <v>31</v>
      </c>
      <c r="C227" s="19">
        <v>45899</v>
      </c>
      <c r="D227" s="299" t="s">
        <v>56</v>
      </c>
      <c r="E227" s="299">
        <v>45873</v>
      </c>
      <c r="F227" s="457" t="s">
        <v>854</v>
      </c>
      <c r="G227" s="495"/>
      <c r="H227" s="300">
        <v>50</v>
      </c>
      <c r="I227" s="301" t="s">
        <v>763</v>
      </c>
      <c r="J227" s="300" t="s">
        <v>36</v>
      </c>
      <c r="K227" s="299">
        <v>45874</v>
      </c>
      <c r="L227" s="300" t="s">
        <v>110</v>
      </c>
      <c r="M227" s="346">
        <v>11894.25</v>
      </c>
      <c r="N227" s="41"/>
      <c r="O227" s="41"/>
      <c r="P227" s="300" t="s">
        <v>110</v>
      </c>
      <c r="Q227" s="455" t="s">
        <v>38</v>
      </c>
      <c r="R227" s="363">
        <v>45873</v>
      </c>
      <c r="S227" s="333">
        <v>1471</v>
      </c>
      <c r="T227" s="564">
        <v>1437</v>
      </c>
      <c r="U227" s="29">
        <f>IFERROR(Table5[[#This Row],[Actual Redline Completed Footage UG]]/Table5[[#This Row],[Footage UG]], 0)</f>
        <v>0.97688647178789934</v>
      </c>
      <c r="V227" s="505">
        <v>45881</v>
      </c>
      <c r="W227" s="280">
        <v>1</v>
      </c>
      <c r="X227" s="280">
        <v>1</v>
      </c>
      <c r="Y227" s="280">
        <v>1</v>
      </c>
      <c r="Z227" s="363">
        <v>45926</v>
      </c>
      <c r="AA227" s="363">
        <v>45926</v>
      </c>
      <c r="AB227" s="613"/>
    </row>
    <row r="228" spans="1:28" ht="39.75" customHeight="1">
      <c r="A228" s="650" t="s">
        <v>151</v>
      </c>
      <c r="B228" s="358" t="s">
        <v>31</v>
      </c>
      <c r="C228" s="360">
        <v>45868</v>
      </c>
      <c r="D228" s="375" t="s">
        <v>56</v>
      </c>
      <c r="E228" s="360">
        <v>45786</v>
      </c>
      <c r="F228" s="375" t="s">
        <v>57</v>
      </c>
      <c r="G228" s="358" t="s">
        <v>152</v>
      </c>
      <c r="H228" s="362">
        <v>0</v>
      </c>
      <c r="I228" s="362" t="s">
        <v>763</v>
      </c>
      <c r="J228" s="362" t="s">
        <v>30</v>
      </c>
      <c r="K228" s="360">
        <v>45786</v>
      </c>
      <c r="L228" s="362" t="s">
        <v>110</v>
      </c>
      <c r="M228" s="651">
        <v>133172.15</v>
      </c>
      <c r="N228" s="558"/>
      <c r="O228" s="1006"/>
      <c r="P228" s="362" t="s">
        <v>110</v>
      </c>
      <c r="Q228" s="565" t="s">
        <v>38</v>
      </c>
      <c r="R228" s="363">
        <v>45789</v>
      </c>
      <c r="S228" s="364">
        <v>13306</v>
      </c>
      <c r="T228" s="382">
        <v>12936</v>
      </c>
      <c r="U228" s="3">
        <f>IFERROR(Table5[[#This Row],[Actual Redline Completed Footage UG]]/Table5[[#This Row],[Footage UG]], 0)</f>
        <v>0.97219299564106421</v>
      </c>
      <c r="V228" s="500">
        <v>45810</v>
      </c>
      <c r="W228" s="365">
        <v>1</v>
      </c>
      <c r="X228" s="365">
        <v>1</v>
      </c>
      <c r="Y228" s="280">
        <v>1</v>
      </c>
      <c r="Z228" s="363">
        <v>45918</v>
      </c>
      <c r="AA228" s="363">
        <v>45918</v>
      </c>
      <c r="AB228" s="462" t="s">
        <v>1175</v>
      </c>
    </row>
    <row r="229" spans="1:28" ht="39.75" customHeight="1">
      <c r="A229" s="563" t="s">
        <v>1176</v>
      </c>
      <c r="B229" s="358" t="s">
        <v>31</v>
      </c>
      <c r="C229" s="367">
        <v>45960</v>
      </c>
      <c r="D229" s="360" t="s">
        <v>50</v>
      </c>
      <c r="E229" s="367">
        <v>45918</v>
      </c>
      <c r="F229" s="358" t="s">
        <v>57</v>
      </c>
      <c r="G229" s="18" t="s">
        <v>1177</v>
      </c>
      <c r="H229" s="648">
        <v>0</v>
      </c>
      <c r="I229" s="1144" t="s">
        <v>763</v>
      </c>
      <c r="J229" s="362" t="s">
        <v>30</v>
      </c>
      <c r="K229" s="367">
        <v>45918</v>
      </c>
      <c r="L229" s="369" t="s">
        <v>110</v>
      </c>
      <c r="M229" s="581">
        <v>9611.9500000000007</v>
      </c>
      <c r="N229" s="416"/>
      <c r="O229" s="416"/>
      <c r="P229" s="369" t="s">
        <v>110</v>
      </c>
      <c r="Q229" s="565" t="s">
        <v>38</v>
      </c>
      <c r="R229" s="370">
        <v>45918</v>
      </c>
      <c r="S229" s="9">
        <v>807</v>
      </c>
      <c r="T229" s="382">
        <v>896</v>
      </c>
      <c r="U229" s="3">
        <f>IFERROR($T229/$S229, 0)</f>
        <v>1.110285006195787</v>
      </c>
      <c r="V229" s="505">
        <v>45938</v>
      </c>
      <c r="W229" s="365">
        <v>1</v>
      </c>
      <c r="X229" s="365">
        <v>1</v>
      </c>
      <c r="Y229" s="466">
        <v>1</v>
      </c>
      <c r="Z229" s="363">
        <v>46009</v>
      </c>
      <c r="AA229" s="363">
        <v>46009</v>
      </c>
      <c r="AB229" s="1192" t="s">
        <v>1178</v>
      </c>
    </row>
    <row r="230" spans="1:28" ht="39.75" customHeight="1">
      <c r="A230" s="660" t="s">
        <v>161</v>
      </c>
      <c r="B230" s="358" t="s">
        <v>31</v>
      </c>
      <c r="C230" s="360">
        <v>45868</v>
      </c>
      <c r="D230" s="360" t="s">
        <v>50</v>
      </c>
      <c r="E230" s="360">
        <v>45793</v>
      </c>
      <c r="F230" s="375" t="s">
        <v>57</v>
      </c>
      <c r="G230" s="649" t="s">
        <v>162</v>
      </c>
      <c r="H230" s="362">
        <v>0</v>
      </c>
      <c r="I230" s="362" t="s">
        <v>763</v>
      </c>
      <c r="J230" s="362" t="s">
        <v>30</v>
      </c>
      <c r="K230" s="360">
        <v>45793</v>
      </c>
      <c r="L230" s="362" t="s">
        <v>110</v>
      </c>
      <c r="M230" s="651">
        <v>53589.8</v>
      </c>
      <c r="N230" s="343"/>
      <c r="O230" s="581"/>
      <c r="P230" s="362" t="s">
        <v>110</v>
      </c>
      <c r="Q230" s="565" t="s">
        <v>38</v>
      </c>
      <c r="R230" s="363">
        <v>45793</v>
      </c>
      <c r="S230" s="364">
        <v>8305</v>
      </c>
      <c r="T230" s="382">
        <v>8810</v>
      </c>
      <c r="U230" s="3">
        <f>IFERROR(Table5[[#This Row],[Actual Redline Completed Footage UG]]/Table5[[#This Row],[Footage UG]], 0)</f>
        <v>1.0608067429259482</v>
      </c>
      <c r="V230" s="500">
        <v>45810</v>
      </c>
      <c r="W230" s="280">
        <v>1</v>
      </c>
      <c r="X230" s="280">
        <v>1</v>
      </c>
      <c r="Y230" s="466">
        <v>1</v>
      </c>
      <c r="Z230" s="363">
        <v>45917</v>
      </c>
      <c r="AA230" s="363">
        <v>45917</v>
      </c>
      <c r="AB230" s="330" t="s">
        <v>1179</v>
      </c>
    </row>
    <row r="231" spans="1:28" ht="39.75" customHeight="1">
      <c r="A231" s="832" t="s">
        <v>1180</v>
      </c>
      <c r="B231" s="705" t="s">
        <v>31</v>
      </c>
      <c r="C231" s="704">
        <v>46073</v>
      </c>
      <c r="D231" s="704" t="s">
        <v>812</v>
      </c>
      <c r="E231" s="715">
        <v>46041</v>
      </c>
      <c r="F231" s="705" t="s">
        <v>57</v>
      </c>
      <c r="G231" s="716" t="s">
        <v>1181</v>
      </c>
      <c r="H231" s="706">
        <v>67</v>
      </c>
      <c r="I231" s="1144" t="s">
        <v>763</v>
      </c>
      <c r="J231" s="706" t="s">
        <v>30</v>
      </c>
      <c r="K231" s="715">
        <v>46038</v>
      </c>
      <c r="L231" s="717" t="s">
        <v>110</v>
      </c>
      <c r="M231" s="937">
        <v>66854</v>
      </c>
      <c r="N231" s="343"/>
      <c r="O231" s="981"/>
      <c r="P231" s="717" t="s">
        <v>110</v>
      </c>
      <c r="Q231" s="834" t="s">
        <v>38</v>
      </c>
      <c r="R231" s="720">
        <v>46029</v>
      </c>
      <c r="S231" s="721">
        <v>5534</v>
      </c>
      <c r="T231" s="835">
        <v>5407</v>
      </c>
      <c r="U231" s="3">
        <f>IFERROR(Table5[[#This Row],[Actual Redline Completed Footage UG]]/Table5[[#This Row],[Footage UG]], 0)</f>
        <v>0.97705095771593786</v>
      </c>
      <c r="V231" s="720">
        <v>46069</v>
      </c>
      <c r="W231" s="280">
        <v>1</v>
      </c>
      <c r="X231" s="280">
        <v>1</v>
      </c>
      <c r="Y231" s="466">
        <v>1</v>
      </c>
      <c r="Z231" s="363">
        <v>46079</v>
      </c>
      <c r="AA231" s="363">
        <v>46101</v>
      </c>
      <c r="AB231" s="713" t="s">
        <v>1182</v>
      </c>
    </row>
    <row r="232" spans="1:28" ht="39.75" customHeight="1">
      <c r="A232" s="832" t="s">
        <v>1183</v>
      </c>
      <c r="B232" s="705" t="s">
        <v>31</v>
      </c>
      <c r="C232" s="704">
        <v>46101</v>
      </c>
      <c r="D232" s="704" t="s">
        <v>812</v>
      </c>
      <c r="E232" s="704">
        <v>46042</v>
      </c>
      <c r="F232" s="705" t="s">
        <v>57</v>
      </c>
      <c r="G232" s="705" t="s">
        <v>1184</v>
      </c>
      <c r="H232" s="706">
        <v>65</v>
      </c>
      <c r="I232" s="1144" t="s">
        <v>763</v>
      </c>
      <c r="J232" s="706" t="s">
        <v>30</v>
      </c>
      <c r="K232" s="704">
        <v>46028</v>
      </c>
      <c r="L232" s="717" t="s">
        <v>110</v>
      </c>
      <c r="M232" s="833">
        <v>60922</v>
      </c>
      <c r="N232" s="343"/>
      <c r="O232" s="582"/>
      <c r="P232" s="717" t="s">
        <v>110</v>
      </c>
      <c r="Q232" s="834" t="s">
        <v>38</v>
      </c>
      <c r="R232" s="709">
        <v>46029</v>
      </c>
      <c r="S232" s="333">
        <v>4907</v>
      </c>
      <c r="T232" s="835">
        <v>4808</v>
      </c>
      <c r="U232" s="3">
        <f>IFERROR(Table5[[#This Row],[Actual Redline Completed Footage UG]]/Table5[[#This Row],[Footage UG]], 0)</f>
        <v>0.97982474016710819</v>
      </c>
      <c r="V232" s="720">
        <v>46072</v>
      </c>
      <c r="W232" s="712">
        <v>1</v>
      </c>
      <c r="X232" s="712">
        <v>1</v>
      </c>
      <c r="Y232" s="712">
        <v>1</v>
      </c>
      <c r="Z232" s="363">
        <v>46091</v>
      </c>
      <c r="AA232" s="373" t="s">
        <v>913</v>
      </c>
      <c r="AB232" s="713" t="s">
        <v>1185</v>
      </c>
    </row>
    <row r="233" spans="1:28" ht="39.75" customHeight="1">
      <c r="A233" s="832" t="s">
        <v>1186</v>
      </c>
      <c r="B233" s="705" t="s">
        <v>31</v>
      </c>
      <c r="C233" s="704">
        <v>46101</v>
      </c>
      <c r="D233" s="704" t="s">
        <v>56</v>
      </c>
      <c r="E233" s="704">
        <v>46042</v>
      </c>
      <c r="F233" s="705" t="s">
        <v>61</v>
      </c>
      <c r="G233" s="705" t="s">
        <v>1187</v>
      </c>
      <c r="H233" s="706">
        <v>79</v>
      </c>
      <c r="I233" s="1144" t="s">
        <v>763</v>
      </c>
      <c r="J233" s="706" t="s">
        <v>30</v>
      </c>
      <c r="K233" s="367" t="s">
        <v>260</v>
      </c>
      <c r="L233" s="717" t="s">
        <v>110</v>
      </c>
      <c r="M233" s="833">
        <v>59768</v>
      </c>
      <c r="N233" s="343"/>
      <c r="O233" s="582"/>
      <c r="P233" s="717" t="s">
        <v>110</v>
      </c>
      <c r="Q233" s="834" t="s">
        <v>38</v>
      </c>
      <c r="R233" s="709">
        <v>46029</v>
      </c>
      <c r="S233" s="333">
        <v>4862</v>
      </c>
      <c r="T233" s="835">
        <v>4880</v>
      </c>
      <c r="U233" s="3">
        <f>IFERROR(Table5[[#This Row],[Actual Redline Completed Footage UG]]/Table5[[#This Row],[Footage UG]], 0)</f>
        <v>1.0037021801727684</v>
      </c>
      <c r="V233" s="720">
        <v>46091</v>
      </c>
      <c r="W233" s="712">
        <v>1</v>
      </c>
      <c r="X233" s="712">
        <v>1</v>
      </c>
      <c r="Y233" s="712">
        <v>1</v>
      </c>
      <c r="Z233" s="363">
        <v>46101</v>
      </c>
      <c r="AA233" s="363">
        <v>46105</v>
      </c>
      <c r="AB233" s="713" t="s">
        <v>1188</v>
      </c>
    </row>
    <row r="234" spans="1:28" ht="39.75" customHeight="1">
      <c r="A234" s="832" t="s">
        <v>1189</v>
      </c>
      <c r="B234" s="705" t="s">
        <v>31</v>
      </c>
      <c r="C234" s="704">
        <v>46073</v>
      </c>
      <c r="D234" s="704" t="s">
        <v>1190</v>
      </c>
      <c r="E234" s="704">
        <v>46045</v>
      </c>
      <c r="F234" s="705" t="s">
        <v>61</v>
      </c>
      <c r="G234" s="705" t="s">
        <v>1191</v>
      </c>
      <c r="H234" s="706">
        <v>87</v>
      </c>
      <c r="I234" s="1144" t="s">
        <v>763</v>
      </c>
      <c r="J234" s="706" t="s">
        <v>30</v>
      </c>
      <c r="K234" s="704">
        <v>46038</v>
      </c>
      <c r="L234" s="717" t="s">
        <v>110</v>
      </c>
      <c r="M234" s="833">
        <v>82790</v>
      </c>
      <c r="N234" s="41"/>
      <c r="O234" s="374"/>
      <c r="P234" s="717" t="s">
        <v>110</v>
      </c>
      <c r="Q234" s="834" t="s">
        <v>38</v>
      </c>
      <c r="R234" s="709">
        <v>46029</v>
      </c>
      <c r="S234" s="333">
        <v>7108</v>
      </c>
      <c r="T234" s="835">
        <v>7301</v>
      </c>
      <c r="U234" s="3">
        <f>IFERROR(Table5[[#This Row],[Actual Redline Completed Footage UG]]/Table5[[#This Row],[Footage UG]], 0)</f>
        <v>1.0271525042205965</v>
      </c>
      <c r="V234" s="720">
        <v>46057</v>
      </c>
      <c r="W234" s="280">
        <v>1</v>
      </c>
      <c r="X234" s="280">
        <v>1</v>
      </c>
      <c r="Y234" s="466">
        <v>1</v>
      </c>
      <c r="Z234" s="363">
        <v>46079</v>
      </c>
      <c r="AA234" s="363">
        <v>46105</v>
      </c>
      <c r="AB234" s="713" t="s">
        <v>1192</v>
      </c>
    </row>
    <row r="235" spans="1:28" ht="39.75" customHeight="1">
      <c r="A235" s="832" t="s">
        <v>1193</v>
      </c>
      <c r="B235" s="705" t="s">
        <v>31</v>
      </c>
      <c r="C235" s="704">
        <v>46101</v>
      </c>
      <c r="D235" s="704" t="s">
        <v>56</v>
      </c>
      <c r="E235" s="715">
        <v>46042</v>
      </c>
      <c r="F235" s="705" t="s">
        <v>61</v>
      </c>
      <c r="G235" s="716" t="s">
        <v>1194</v>
      </c>
      <c r="H235" s="706">
        <v>55</v>
      </c>
      <c r="I235" s="1144" t="s">
        <v>763</v>
      </c>
      <c r="J235" s="706" t="s">
        <v>30</v>
      </c>
      <c r="K235" s="715">
        <v>46038</v>
      </c>
      <c r="L235" s="717" t="s">
        <v>110</v>
      </c>
      <c r="M235" s="937">
        <v>44782</v>
      </c>
      <c r="N235" s="41"/>
      <c r="O235" s="582"/>
      <c r="P235" s="717" t="s">
        <v>110</v>
      </c>
      <c r="Q235" s="834" t="s">
        <v>38</v>
      </c>
      <c r="R235" s="720">
        <v>46029</v>
      </c>
      <c r="S235" s="721">
        <v>3690</v>
      </c>
      <c r="T235" s="835">
        <v>3784</v>
      </c>
      <c r="U235" s="3">
        <f>IFERROR(Table5[[#This Row],[Actual Redline Completed Footage UG]]/Table5[[#This Row],[Footage UG]], 0)</f>
        <v>1.0254742547425475</v>
      </c>
      <c r="V235" s="720">
        <v>46083</v>
      </c>
      <c r="W235" s="712">
        <v>1</v>
      </c>
      <c r="X235" s="280">
        <v>1</v>
      </c>
      <c r="Y235" s="466">
        <v>1</v>
      </c>
      <c r="Z235" s="363">
        <v>46101</v>
      </c>
      <c r="AA235" s="363">
        <v>46105</v>
      </c>
      <c r="AB235" s="713" t="s">
        <v>1195</v>
      </c>
    </row>
    <row r="236" spans="1:28" ht="39.75" customHeight="1">
      <c r="A236" s="563" t="s">
        <v>1196</v>
      </c>
      <c r="B236" s="358" t="s">
        <v>31</v>
      </c>
      <c r="C236" s="360">
        <v>45991</v>
      </c>
      <c r="D236" s="360" t="s">
        <v>56</v>
      </c>
      <c r="E236" s="360">
        <v>45966</v>
      </c>
      <c r="F236" s="358" t="s">
        <v>57</v>
      </c>
      <c r="G236" s="361" t="s">
        <v>1197</v>
      </c>
      <c r="H236" s="362">
        <v>83</v>
      </c>
      <c r="I236" s="1144" t="s">
        <v>763</v>
      </c>
      <c r="J236" s="362" t="s">
        <v>30</v>
      </c>
      <c r="K236" s="360">
        <v>45969</v>
      </c>
      <c r="L236" s="362" t="s">
        <v>110</v>
      </c>
      <c r="M236" s="700">
        <v>66402</v>
      </c>
      <c r="N236" s="41"/>
      <c r="O236" s="374"/>
      <c r="P236" s="362" t="s">
        <v>110</v>
      </c>
      <c r="Q236" s="565" t="s">
        <v>38</v>
      </c>
      <c r="R236" s="363">
        <v>45969</v>
      </c>
      <c r="S236" s="364">
        <v>5324</v>
      </c>
      <c r="T236" s="382">
        <v>5304</v>
      </c>
      <c r="U236" s="3">
        <f>IFERROR(Table5[[#This Row],[Actual Redline Completed Footage UG]]/Table5[[#This Row],[Footage UG]], 0)</f>
        <v>0.99624342599549209</v>
      </c>
      <c r="V236" s="370">
        <v>45979</v>
      </c>
      <c r="W236" s="7">
        <v>1</v>
      </c>
      <c r="X236" s="7">
        <v>1</v>
      </c>
      <c r="Y236" s="932">
        <v>1</v>
      </c>
      <c r="Z236" s="59">
        <v>45998</v>
      </c>
      <c r="AA236" s="59">
        <v>46063</v>
      </c>
      <c r="AB236" s="830" t="s">
        <v>1198</v>
      </c>
    </row>
    <row r="237" spans="1:28" ht="39.75" customHeight="1">
      <c r="A237" s="832" t="s">
        <v>1199</v>
      </c>
      <c r="B237" s="705" t="s">
        <v>31</v>
      </c>
      <c r="C237" s="704">
        <v>46021</v>
      </c>
      <c r="D237" s="704" t="s">
        <v>56</v>
      </c>
      <c r="E237" s="704">
        <v>46001</v>
      </c>
      <c r="F237" s="705" t="s">
        <v>61</v>
      </c>
      <c r="G237" s="705"/>
      <c r="H237" s="706">
        <v>49</v>
      </c>
      <c r="I237" s="1144" t="s">
        <v>763</v>
      </c>
      <c r="J237" s="706" t="s">
        <v>30</v>
      </c>
      <c r="K237" s="704">
        <v>45994</v>
      </c>
      <c r="L237" s="717" t="s">
        <v>110</v>
      </c>
      <c r="M237" s="833">
        <v>42150</v>
      </c>
      <c r="N237" s="707"/>
      <c r="O237" s="707"/>
      <c r="P237" s="717" t="s">
        <v>110</v>
      </c>
      <c r="Q237" s="834" t="s">
        <v>38</v>
      </c>
      <c r="R237" s="709">
        <v>45994</v>
      </c>
      <c r="S237" s="333">
        <v>3885</v>
      </c>
      <c r="T237" s="835">
        <v>3910</v>
      </c>
      <c r="U237" s="365">
        <f>IFERROR($T237/$S237, 0)</f>
        <v>1.0064350064350065</v>
      </c>
      <c r="V237" s="720">
        <v>46006</v>
      </c>
      <c r="W237" s="712">
        <v>1</v>
      </c>
      <c r="X237" s="280">
        <v>1</v>
      </c>
      <c r="Y237" s="466">
        <v>1</v>
      </c>
      <c r="Z237" s="363">
        <v>46013</v>
      </c>
      <c r="AA237" s="373" t="s">
        <v>913</v>
      </c>
      <c r="AB237" s="713" t="s">
        <v>1200</v>
      </c>
    </row>
    <row r="238" spans="1:28" ht="39.75" customHeight="1">
      <c r="A238" s="650" t="s">
        <v>1201</v>
      </c>
      <c r="B238" s="358" t="s">
        <v>31</v>
      </c>
      <c r="C238" s="367">
        <v>45930</v>
      </c>
      <c r="D238" s="360" t="s">
        <v>56</v>
      </c>
      <c r="E238" s="375">
        <v>45910</v>
      </c>
      <c r="F238" s="358" t="s">
        <v>57</v>
      </c>
      <c r="G238" s="358" t="s">
        <v>1202</v>
      </c>
      <c r="H238" s="362">
        <v>80</v>
      </c>
      <c r="I238" s="362" t="s">
        <v>763</v>
      </c>
      <c r="J238" s="362" t="s">
        <v>30</v>
      </c>
      <c r="K238" s="360">
        <v>45903</v>
      </c>
      <c r="L238" s="362" t="s">
        <v>110</v>
      </c>
      <c r="M238" s="651">
        <v>59116.7</v>
      </c>
      <c r="N238" s="415"/>
      <c r="O238" s="415"/>
      <c r="P238" s="362" t="s">
        <v>110</v>
      </c>
      <c r="Q238" s="565" t="s">
        <v>38</v>
      </c>
      <c r="R238" s="363">
        <v>45903</v>
      </c>
      <c r="S238" s="364">
        <v>4833</v>
      </c>
      <c r="T238" s="382">
        <v>4646</v>
      </c>
      <c r="U238" s="3">
        <f>IFERROR($T238/$S238, 0)</f>
        <v>0.9613076763914753</v>
      </c>
      <c r="V238" s="505">
        <v>45923</v>
      </c>
      <c r="W238" s="280">
        <v>1</v>
      </c>
      <c r="X238" s="280">
        <v>1</v>
      </c>
      <c r="Y238" s="79">
        <v>1</v>
      </c>
      <c r="Z238" s="363">
        <v>46097</v>
      </c>
      <c r="AA238" s="363">
        <v>46097</v>
      </c>
      <c r="AB238" s="330" t="s">
        <v>1203</v>
      </c>
    </row>
    <row r="239" spans="1:28" ht="39.75" customHeight="1">
      <c r="A239" s="832" t="s">
        <v>1204</v>
      </c>
      <c r="B239" s="705" t="s">
        <v>31</v>
      </c>
      <c r="C239" s="704">
        <v>46010</v>
      </c>
      <c r="D239" s="704" t="s">
        <v>871</v>
      </c>
      <c r="E239" s="704">
        <v>45974</v>
      </c>
      <c r="F239" s="705" t="s">
        <v>57</v>
      </c>
      <c r="G239" s="705" t="s">
        <v>1205</v>
      </c>
      <c r="H239" s="706">
        <v>67</v>
      </c>
      <c r="I239" s="1144" t="s">
        <v>763</v>
      </c>
      <c r="J239" s="706" t="s">
        <v>30</v>
      </c>
      <c r="K239" s="704">
        <v>45936</v>
      </c>
      <c r="L239" s="706" t="s">
        <v>110</v>
      </c>
      <c r="M239" s="833">
        <v>38192</v>
      </c>
      <c r="N239" s="707"/>
      <c r="O239" s="707"/>
      <c r="P239" s="706" t="s">
        <v>110</v>
      </c>
      <c r="Q239" s="834" t="s">
        <v>38</v>
      </c>
      <c r="R239" s="709">
        <v>45936</v>
      </c>
      <c r="S239" s="710">
        <v>2845</v>
      </c>
      <c r="T239" s="835">
        <v>2825</v>
      </c>
      <c r="U239" s="365">
        <f>IFERROR($T239/$S239, 0)</f>
        <v>0.99297012302284715</v>
      </c>
      <c r="V239" s="720">
        <v>46002</v>
      </c>
      <c r="W239" s="712">
        <v>1</v>
      </c>
      <c r="X239" s="280">
        <v>1</v>
      </c>
      <c r="Y239" s="79">
        <v>1</v>
      </c>
      <c r="Z239" s="363">
        <v>46013</v>
      </c>
      <c r="AA239" s="363">
        <v>46064</v>
      </c>
      <c r="AB239" s="713" t="s">
        <v>1206</v>
      </c>
    </row>
    <row r="240" spans="1:28" ht="39.75" customHeight="1">
      <c r="A240" s="660" t="s">
        <v>1207</v>
      </c>
      <c r="B240" s="358" t="s">
        <v>31</v>
      </c>
      <c r="C240" s="367">
        <v>45930</v>
      </c>
      <c r="D240" s="360" t="s">
        <v>56</v>
      </c>
      <c r="E240" s="375">
        <v>45910</v>
      </c>
      <c r="F240" s="375" t="s">
        <v>854</v>
      </c>
      <c r="G240" s="361" t="s">
        <v>1208</v>
      </c>
      <c r="H240" s="362">
        <v>67</v>
      </c>
      <c r="I240" s="1144" t="s">
        <v>763</v>
      </c>
      <c r="J240" s="362" t="s">
        <v>30</v>
      </c>
      <c r="K240" s="360">
        <v>45903</v>
      </c>
      <c r="L240" s="362" t="s">
        <v>110</v>
      </c>
      <c r="M240" s="651">
        <v>40406</v>
      </c>
      <c r="N240" s="415"/>
      <c r="O240" s="415"/>
      <c r="P240" s="362" t="s">
        <v>110</v>
      </c>
      <c r="Q240" s="565" t="s">
        <v>38</v>
      </c>
      <c r="R240" s="363">
        <v>45903</v>
      </c>
      <c r="S240" s="364">
        <v>3895</v>
      </c>
      <c r="T240" s="382">
        <v>3809</v>
      </c>
      <c r="U240" s="3">
        <f>IFERROR($T240/$S240, 0)</f>
        <v>0.97792041078305525</v>
      </c>
      <c r="V240" s="505">
        <v>45924</v>
      </c>
      <c r="W240" s="280">
        <v>1</v>
      </c>
      <c r="X240" s="280">
        <v>1</v>
      </c>
      <c r="Y240" s="79">
        <v>1</v>
      </c>
      <c r="Z240" s="363">
        <v>45972</v>
      </c>
      <c r="AA240" s="363">
        <v>45972</v>
      </c>
      <c r="AB240" s="603" t="s">
        <v>1209</v>
      </c>
    </row>
    <row r="241" spans="1:28" ht="39.75" customHeight="1">
      <c r="A241" s="832" t="s">
        <v>1210</v>
      </c>
      <c r="B241" s="705" t="s">
        <v>31</v>
      </c>
      <c r="C241" s="704">
        <v>46010</v>
      </c>
      <c r="D241" s="704" t="s">
        <v>871</v>
      </c>
      <c r="E241" s="704">
        <v>45974</v>
      </c>
      <c r="F241" s="705" t="s">
        <v>57</v>
      </c>
      <c r="G241" s="705" t="s">
        <v>1211</v>
      </c>
      <c r="H241" s="706">
        <v>68</v>
      </c>
      <c r="I241" s="1144" t="s">
        <v>763</v>
      </c>
      <c r="J241" s="706" t="s">
        <v>30</v>
      </c>
      <c r="K241" s="704">
        <v>45936</v>
      </c>
      <c r="L241" s="706" t="s">
        <v>110</v>
      </c>
      <c r="M241" s="833">
        <v>37755.599999999999</v>
      </c>
      <c r="N241" s="707"/>
      <c r="O241" s="707"/>
      <c r="P241" s="706" t="s">
        <v>110</v>
      </c>
      <c r="Q241" s="834" t="s">
        <v>38</v>
      </c>
      <c r="R241" s="709">
        <v>45936</v>
      </c>
      <c r="S241" s="710">
        <v>2584</v>
      </c>
      <c r="T241" s="835">
        <v>2584</v>
      </c>
      <c r="U241" s="365">
        <f>IFERROR($T241/$S241, 0)</f>
        <v>1</v>
      </c>
      <c r="V241" s="720">
        <v>46000</v>
      </c>
      <c r="W241" s="712">
        <v>1</v>
      </c>
      <c r="X241" s="280">
        <v>1</v>
      </c>
      <c r="Y241" s="79">
        <v>1</v>
      </c>
      <c r="Z241" s="363">
        <v>46013</v>
      </c>
      <c r="AA241" s="363">
        <v>46064</v>
      </c>
      <c r="AB241" s="713" t="s">
        <v>1212</v>
      </c>
    </row>
    <row r="242" spans="1:28" ht="39.75" customHeight="1">
      <c r="A242" s="832" t="s">
        <v>1213</v>
      </c>
      <c r="B242" s="705" t="s">
        <v>31</v>
      </c>
      <c r="C242" s="704">
        <v>46010</v>
      </c>
      <c r="D242" s="704" t="s">
        <v>871</v>
      </c>
      <c r="E242" s="704">
        <v>45974</v>
      </c>
      <c r="F242" s="705" t="s">
        <v>57</v>
      </c>
      <c r="G242" s="705" t="s">
        <v>1214</v>
      </c>
      <c r="H242" s="706">
        <v>28</v>
      </c>
      <c r="I242" s="1144" t="s">
        <v>763</v>
      </c>
      <c r="J242" s="706" t="s">
        <v>30</v>
      </c>
      <c r="K242" s="704">
        <v>45972</v>
      </c>
      <c r="L242" s="706" t="s">
        <v>110</v>
      </c>
      <c r="M242" s="833">
        <v>27615.5</v>
      </c>
      <c r="N242" s="707"/>
      <c r="O242" s="707"/>
      <c r="P242" s="706" t="s">
        <v>110</v>
      </c>
      <c r="Q242" s="834" t="s">
        <v>38</v>
      </c>
      <c r="R242" s="740">
        <v>45979</v>
      </c>
      <c r="S242" s="710">
        <v>2027</v>
      </c>
      <c r="T242" s="835">
        <v>2146</v>
      </c>
      <c r="U242" s="383">
        <f>IFERROR($T242/$S242, 0)</f>
        <v>1.0587074494326592</v>
      </c>
      <c r="V242" s="709">
        <v>45994</v>
      </c>
      <c r="W242" s="712">
        <v>1</v>
      </c>
      <c r="X242" s="280">
        <v>1</v>
      </c>
      <c r="Y242" s="79">
        <v>1</v>
      </c>
      <c r="Z242" s="363">
        <v>46013</v>
      </c>
      <c r="AA242" s="363">
        <v>46064</v>
      </c>
      <c r="AB242" s="713" t="s">
        <v>1215</v>
      </c>
    </row>
    <row r="243" spans="1:28" ht="39.75" customHeight="1">
      <c r="A243" s="297" t="s">
        <v>1216</v>
      </c>
      <c r="B243" s="298" t="s">
        <v>31</v>
      </c>
      <c r="C243" s="19">
        <v>45930</v>
      </c>
      <c r="D243" s="299" t="s">
        <v>56</v>
      </c>
      <c r="E243" s="457">
        <v>45910</v>
      </c>
      <c r="F243" s="298" t="s">
        <v>57</v>
      </c>
      <c r="G243" s="495"/>
      <c r="H243" s="300">
        <v>54</v>
      </c>
      <c r="I243" s="301" t="s">
        <v>763</v>
      </c>
      <c r="J243" s="300" t="s">
        <v>30</v>
      </c>
      <c r="K243" s="299">
        <v>45903</v>
      </c>
      <c r="L243" s="300" t="s">
        <v>110</v>
      </c>
      <c r="M243" s="346">
        <v>27186</v>
      </c>
      <c r="N243" s="558"/>
      <c r="O243" s="558"/>
      <c r="P243" s="300" t="s">
        <v>110</v>
      </c>
      <c r="Q243" s="561" t="s">
        <v>38</v>
      </c>
      <c r="R243" s="59">
        <v>45903</v>
      </c>
      <c r="S243" s="44">
        <v>2084</v>
      </c>
      <c r="T243" s="489">
        <v>2039</v>
      </c>
      <c r="U243" s="3">
        <v>0.98</v>
      </c>
      <c r="V243" s="604">
        <v>45918</v>
      </c>
      <c r="W243" s="466">
        <v>1</v>
      </c>
      <c r="X243" s="466">
        <v>1</v>
      </c>
      <c r="Y243" s="468">
        <v>1</v>
      </c>
      <c r="Z243" s="21">
        <v>45972</v>
      </c>
      <c r="AA243" s="21">
        <v>45972</v>
      </c>
      <c r="AB243" s="607" t="s">
        <v>1217</v>
      </c>
    </row>
    <row r="244" spans="1:28" ht="39.75" customHeight="1">
      <c r="A244" s="297" t="s">
        <v>214</v>
      </c>
      <c r="B244" s="18" t="s">
        <v>31</v>
      </c>
      <c r="C244" s="19">
        <v>45899</v>
      </c>
      <c r="D244" s="305" t="s">
        <v>871</v>
      </c>
      <c r="E244" s="19">
        <v>45887</v>
      </c>
      <c r="F244" s="305" t="s">
        <v>854</v>
      </c>
      <c r="G244" s="303" t="s">
        <v>1218</v>
      </c>
      <c r="H244" s="20">
        <v>70</v>
      </c>
      <c r="I244" s="304" t="s">
        <v>763</v>
      </c>
      <c r="J244" s="20" t="s">
        <v>30</v>
      </c>
      <c r="K244" s="299">
        <v>45887</v>
      </c>
      <c r="L244" s="300" t="s">
        <v>110</v>
      </c>
      <c r="M244" s="346">
        <v>69889</v>
      </c>
      <c r="N244" s="41"/>
      <c r="O244" s="41"/>
      <c r="P244" s="300" t="s">
        <v>110</v>
      </c>
      <c r="Q244" s="455" t="s">
        <v>38</v>
      </c>
      <c r="R244" s="363">
        <v>45887</v>
      </c>
      <c r="S244" s="364">
        <v>3836</v>
      </c>
      <c r="T244" s="382">
        <v>3836</v>
      </c>
      <c r="U244" s="3">
        <v>1</v>
      </c>
      <c r="V244" s="505">
        <v>45896</v>
      </c>
      <c r="W244" s="280">
        <v>1</v>
      </c>
      <c r="X244" s="280">
        <v>1</v>
      </c>
      <c r="Y244" s="280">
        <v>1</v>
      </c>
      <c r="Z244" s="21">
        <v>45917</v>
      </c>
      <c r="AA244" s="21">
        <v>45917</v>
      </c>
      <c r="AB244" s="603" t="s">
        <v>1219</v>
      </c>
    </row>
    <row r="245" spans="1:28" ht="39.75" customHeight="1">
      <c r="A245" s="297" t="s">
        <v>1220</v>
      </c>
      <c r="B245" s="18" t="s">
        <v>31</v>
      </c>
      <c r="C245" s="19">
        <v>45930</v>
      </c>
      <c r="D245" s="19" t="s">
        <v>56</v>
      </c>
      <c r="E245" s="19">
        <v>45896</v>
      </c>
      <c r="F245" s="305" t="s">
        <v>854</v>
      </c>
      <c r="G245" s="303"/>
      <c r="H245" s="20">
        <v>87</v>
      </c>
      <c r="I245" s="304" t="s">
        <v>763</v>
      </c>
      <c r="J245" s="20" t="s">
        <v>30</v>
      </c>
      <c r="K245" s="299">
        <v>45897</v>
      </c>
      <c r="L245" s="300" t="s">
        <v>110</v>
      </c>
      <c r="M245" s="346">
        <v>52204</v>
      </c>
      <c r="N245" s="558"/>
      <c r="O245" s="558"/>
      <c r="P245" s="300" t="s">
        <v>110</v>
      </c>
      <c r="Q245" s="561" t="s">
        <v>38</v>
      </c>
      <c r="R245" s="272">
        <v>45896</v>
      </c>
      <c r="S245" s="611">
        <v>4048</v>
      </c>
      <c r="T245" s="489">
        <v>5120</v>
      </c>
      <c r="U245" s="3">
        <v>1.26</v>
      </c>
      <c r="V245" s="604">
        <v>45910</v>
      </c>
      <c r="W245" s="466">
        <v>1</v>
      </c>
      <c r="X245" s="466">
        <v>1</v>
      </c>
      <c r="Y245" s="468">
        <v>1</v>
      </c>
      <c r="Z245" s="21">
        <v>45972</v>
      </c>
      <c r="AA245" s="21">
        <v>45972</v>
      </c>
      <c r="AB245" s="607" t="s">
        <v>1221</v>
      </c>
    </row>
    <row r="246" spans="1:28" ht="39.75" customHeight="1">
      <c r="A246" s="832" t="s">
        <v>1222</v>
      </c>
      <c r="B246" s="705" t="s">
        <v>31</v>
      </c>
      <c r="C246" s="704">
        <v>46006</v>
      </c>
      <c r="D246" s="704" t="s">
        <v>56</v>
      </c>
      <c r="E246" s="704">
        <v>46006</v>
      </c>
      <c r="F246" s="705" t="s">
        <v>57</v>
      </c>
      <c r="G246" s="705" t="s">
        <v>1223</v>
      </c>
      <c r="H246" s="706">
        <v>21</v>
      </c>
      <c r="I246" s="1144" t="s">
        <v>763</v>
      </c>
      <c r="J246" s="706" t="s">
        <v>30</v>
      </c>
      <c r="K246" s="704">
        <v>46006</v>
      </c>
      <c r="L246" s="706" t="s">
        <v>110</v>
      </c>
      <c r="M246" s="833">
        <v>20891</v>
      </c>
      <c r="N246" s="558"/>
      <c r="O246" s="1006"/>
      <c r="P246" s="706" t="s">
        <v>110</v>
      </c>
      <c r="Q246" s="834" t="s">
        <v>38</v>
      </c>
      <c r="R246" s="709">
        <v>46006</v>
      </c>
      <c r="S246" s="710">
        <v>1820</v>
      </c>
      <c r="T246" s="835">
        <v>1714</v>
      </c>
      <c r="U246" s="3">
        <f>IFERROR(Table5[[#This Row],[Actual Redline Completed Footage UG]]/Table5[[#This Row],[Footage UG]], 0)</f>
        <v>0.94175824175824174</v>
      </c>
      <c r="V246" s="720">
        <v>46028</v>
      </c>
      <c r="W246" s="712">
        <v>1</v>
      </c>
      <c r="X246" s="466">
        <v>1</v>
      </c>
      <c r="Y246" s="468">
        <v>1</v>
      </c>
      <c r="Z246" s="363">
        <v>46034</v>
      </c>
      <c r="AA246" s="373" t="s">
        <v>913</v>
      </c>
      <c r="AB246" s="742" t="s">
        <v>1224</v>
      </c>
    </row>
    <row r="247" spans="1:28" ht="39.75" customHeight="1">
      <c r="A247" s="297" t="s">
        <v>1225</v>
      </c>
      <c r="B247" s="18" t="s">
        <v>31</v>
      </c>
      <c r="C247" s="19">
        <v>45930</v>
      </c>
      <c r="D247" s="19" t="s">
        <v>56</v>
      </c>
      <c r="E247" s="19">
        <v>45915</v>
      </c>
      <c r="F247" s="305" t="s">
        <v>854</v>
      </c>
      <c r="G247" s="303"/>
      <c r="H247" s="20">
        <v>53</v>
      </c>
      <c r="I247" s="304" t="s">
        <v>763</v>
      </c>
      <c r="J247" s="20" t="s">
        <v>30</v>
      </c>
      <c r="K247" s="299">
        <v>45912</v>
      </c>
      <c r="L247" s="300" t="s">
        <v>110</v>
      </c>
      <c r="M247" s="346">
        <v>47676</v>
      </c>
      <c r="N247" s="558"/>
      <c r="O247" s="558"/>
      <c r="P247" s="300" t="s">
        <v>110</v>
      </c>
      <c r="Q247" s="561" t="s">
        <v>38</v>
      </c>
      <c r="R247" s="59">
        <v>45912</v>
      </c>
      <c r="S247" s="44">
        <v>4022</v>
      </c>
      <c r="T247" s="489">
        <v>3933</v>
      </c>
      <c r="U247" s="3">
        <v>0.98</v>
      </c>
      <c r="V247" s="604">
        <v>45931</v>
      </c>
      <c r="W247" s="466">
        <v>1</v>
      </c>
      <c r="X247" s="466">
        <v>1</v>
      </c>
      <c r="Y247" s="468">
        <v>1</v>
      </c>
      <c r="Z247" s="21">
        <v>45972</v>
      </c>
      <c r="AA247" s="21">
        <v>45972</v>
      </c>
      <c r="AB247" s="607" t="s">
        <v>1226</v>
      </c>
    </row>
    <row r="248" spans="1:28" ht="39.75" customHeight="1">
      <c r="A248" s="650" t="s">
        <v>1227</v>
      </c>
      <c r="B248" s="358" t="s">
        <v>31</v>
      </c>
      <c r="C248" s="367">
        <v>45960</v>
      </c>
      <c r="D248" s="360" t="s">
        <v>56</v>
      </c>
      <c r="E248" s="360">
        <v>45915</v>
      </c>
      <c r="F248" s="375" t="s">
        <v>854</v>
      </c>
      <c r="G248" s="361"/>
      <c r="H248" s="362">
        <v>82</v>
      </c>
      <c r="I248" s="1144" t="s">
        <v>763</v>
      </c>
      <c r="J248" s="362" t="s">
        <v>30</v>
      </c>
      <c r="K248" s="360">
        <v>45912</v>
      </c>
      <c r="L248" s="362" t="s">
        <v>110</v>
      </c>
      <c r="M248" s="651">
        <v>82621.149999999994</v>
      </c>
      <c r="N248" s="415"/>
      <c r="O248" s="415"/>
      <c r="P248" s="362" t="s">
        <v>110</v>
      </c>
      <c r="Q248" s="565" t="s">
        <v>38</v>
      </c>
      <c r="R248" s="363">
        <v>45912</v>
      </c>
      <c r="S248" s="364">
        <v>5653</v>
      </c>
      <c r="T248" s="382">
        <v>5653</v>
      </c>
      <c r="U248" s="3">
        <f>IFERROR($T248/$S248, 0)</f>
        <v>1</v>
      </c>
      <c r="V248" s="505">
        <v>45932</v>
      </c>
      <c r="W248" s="280">
        <v>1</v>
      </c>
      <c r="X248" s="280">
        <v>1</v>
      </c>
      <c r="Y248" s="468">
        <v>1</v>
      </c>
      <c r="Z248" s="363">
        <v>46105</v>
      </c>
      <c r="AA248" s="363">
        <v>46105</v>
      </c>
      <c r="AB248" s="603" t="s">
        <v>1228</v>
      </c>
    </row>
    <row r="249" spans="1:28" ht="39.75" customHeight="1">
      <c r="A249" s="297" t="s">
        <v>1229</v>
      </c>
      <c r="B249" s="18" t="s">
        <v>31</v>
      </c>
      <c r="C249" s="19">
        <v>45960</v>
      </c>
      <c r="D249" s="19" t="s">
        <v>812</v>
      </c>
      <c r="E249" s="19">
        <v>45950</v>
      </c>
      <c r="F249" s="18" t="s">
        <v>61</v>
      </c>
      <c r="G249" s="303"/>
      <c r="H249" s="20">
        <v>82</v>
      </c>
      <c r="I249" s="304" t="s">
        <v>763</v>
      </c>
      <c r="J249" s="20" t="s">
        <v>30</v>
      </c>
      <c r="K249" s="299">
        <v>45933</v>
      </c>
      <c r="L249" s="300" t="s">
        <v>110</v>
      </c>
      <c r="M249" s="346">
        <v>58864</v>
      </c>
      <c r="N249" s="558"/>
      <c r="O249" s="558"/>
      <c r="P249" s="300" t="s">
        <v>110</v>
      </c>
      <c r="Q249" s="561" t="s">
        <v>38</v>
      </c>
      <c r="R249" s="59">
        <v>45933</v>
      </c>
      <c r="S249" s="44">
        <v>4747</v>
      </c>
      <c r="T249" s="489">
        <v>4925</v>
      </c>
      <c r="U249" s="3">
        <v>1.04</v>
      </c>
      <c r="V249" s="604">
        <v>45951</v>
      </c>
      <c r="W249" s="466">
        <v>1</v>
      </c>
      <c r="X249" s="466">
        <v>1</v>
      </c>
      <c r="Y249" s="468">
        <v>1</v>
      </c>
      <c r="Z249" s="281">
        <v>45972</v>
      </c>
      <c r="AA249" s="21">
        <v>45972</v>
      </c>
      <c r="AB249" s="352" t="s">
        <v>1230</v>
      </c>
    </row>
    <row r="250" spans="1:28" ht="39.75" customHeight="1">
      <c r="A250" s="832" t="s">
        <v>1231</v>
      </c>
      <c r="B250" s="705" t="s">
        <v>31</v>
      </c>
      <c r="C250" s="704">
        <v>46006</v>
      </c>
      <c r="D250" s="704" t="s">
        <v>56</v>
      </c>
      <c r="E250" s="704">
        <v>46021</v>
      </c>
      <c r="F250" s="705" t="s">
        <v>57</v>
      </c>
      <c r="G250" s="705" t="s">
        <v>1232</v>
      </c>
      <c r="H250" s="706">
        <v>87</v>
      </c>
      <c r="I250" s="1144" t="s">
        <v>763</v>
      </c>
      <c r="J250" s="706" t="s">
        <v>30</v>
      </c>
      <c r="K250" s="704">
        <v>46027</v>
      </c>
      <c r="L250" s="706" t="s">
        <v>110</v>
      </c>
      <c r="M250" s="833">
        <v>63322.45</v>
      </c>
      <c r="N250" s="558"/>
      <c r="O250" s="1006"/>
      <c r="P250" s="706" t="s">
        <v>110</v>
      </c>
      <c r="Q250" s="834" t="s">
        <v>38</v>
      </c>
      <c r="R250" s="709">
        <v>46021</v>
      </c>
      <c r="S250" s="710">
        <v>5030</v>
      </c>
      <c r="T250" s="835">
        <v>5102</v>
      </c>
      <c r="U250" s="3">
        <f>IFERROR(Table5[[#This Row],[Actual Redline Completed Footage UG]]/Table5[[#This Row],[Footage UG]], 0)</f>
        <v>1.0143141153081512</v>
      </c>
      <c r="V250" s="720">
        <v>46029</v>
      </c>
      <c r="W250" s="280">
        <v>1</v>
      </c>
      <c r="X250" s="280">
        <v>1</v>
      </c>
      <c r="Y250" s="365">
        <v>1</v>
      </c>
      <c r="Z250" s="363">
        <v>46043</v>
      </c>
      <c r="AA250" s="59">
        <v>46062</v>
      </c>
      <c r="AB250" s="830" t="s">
        <v>1233</v>
      </c>
    </row>
    <row r="251" spans="1:28" ht="39.75" customHeight="1">
      <c r="A251" s="832" t="s">
        <v>1234</v>
      </c>
      <c r="B251" s="705" t="s">
        <v>31</v>
      </c>
      <c r="C251" s="704">
        <v>46052</v>
      </c>
      <c r="D251" s="704" t="s">
        <v>812</v>
      </c>
      <c r="E251" s="704">
        <v>46021</v>
      </c>
      <c r="F251" s="705" t="s">
        <v>61</v>
      </c>
      <c r="G251" s="705" t="s">
        <v>1235</v>
      </c>
      <c r="H251" s="706">
        <v>88</v>
      </c>
      <c r="I251" s="1144" t="s">
        <v>763</v>
      </c>
      <c r="J251" s="706" t="s">
        <v>30</v>
      </c>
      <c r="K251" s="704">
        <v>46021</v>
      </c>
      <c r="L251" s="706" t="s">
        <v>110</v>
      </c>
      <c r="M251" s="833">
        <v>77109.5</v>
      </c>
      <c r="N251" s="558"/>
      <c r="O251" s="1006"/>
      <c r="P251" s="706" t="s">
        <v>110</v>
      </c>
      <c r="Q251" s="834" t="s">
        <v>38</v>
      </c>
      <c r="R251" s="709">
        <v>46021</v>
      </c>
      <c r="S251" s="710">
        <v>6325</v>
      </c>
      <c r="T251" s="835">
        <v>6251</v>
      </c>
      <c r="U251" s="3">
        <f>IFERROR(Table5[[#This Row],[Actual Redline Completed Footage UG]]/Table5[[#This Row],[Footage UG]], 0)</f>
        <v>0.98830039525691704</v>
      </c>
      <c r="V251" s="720">
        <v>46043</v>
      </c>
      <c r="W251" s="7">
        <v>1</v>
      </c>
      <c r="X251" s="7">
        <v>1</v>
      </c>
      <c r="Y251" s="3">
        <v>1</v>
      </c>
      <c r="Z251" s="127">
        <v>46062</v>
      </c>
      <c r="AA251" s="59">
        <v>46062</v>
      </c>
      <c r="AB251" s="742" t="s">
        <v>1236</v>
      </c>
    </row>
    <row r="252" spans="1:28" ht="39.75" customHeight="1">
      <c r="A252" s="832" t="s">
        <v>1237</v>
      </c>
      <c r="B252" s="705" t="s">
        <v>31</v>
      </c>
      <c r="C252" s="704">
        <v>46073</v>
      </c>
      <c r="D252" s="704" t="s">
        <v>812</v>
      </c>
      <c r="E252" s="704"/>
      <c r="F252" s="705" t="s">
        <v>57</v>
      </c>
      <c r="G252" s="705" t="s">
        <v>1238</v>
      </c>
      <c r="H252" s="706">
        <v>0</v>
      </c>
      <c r="I252" s="1144" t="s">
        <v>763</v>
      </c>
      <c r="J252" s="706" t="s">
        <v>30</v>
      </c>
      <c r="K252" s="766" t="s">
        <v>260</v>
      </c>
      <c r="L252" s="706" t="s">
        <v>110</v>
      </c>
      <c r="M252" s="833">
        <v>38359.1</v>
      </c>
      <c r="N252" s="558"/>
      <c r="O252" s="582"/>
      <c r="P252" s="706" t="s">
        <v>110</v>
      </c>
      <c r="Q252" s="834" t="s">
        <v>38</v>
      </c>
      <c r="R252" s="709">
        <v>46041</v>
      </c>
      <c r="S252" s="333">
        <v>3146</v>
      </c>
      <c r="T252" s="564">
        <v>3263</v>
      </c>
      <c r="U252" s="3">
        <f>IFERROR(Table5[[#This Row],[Actual Redline Completed Footage UG]]/Table5[[#This Row],[Footage UG]], 0)</f>
        <v>1.0371900826446281</v>
      </c>
      <c r="V252" s="720">
        <v>46042</v>
      </c>
      <c r="W252" s="847">
        <v>1</v>
      </c>
      <c r="X252" s="7">
        <v>1</v>
      </c>
      <c r="Y252" s="847">
        <v>1</v>
      </c>
      <c r="Z252" s="363">
        <v>46101</v>
      </c>
      <c r="AA252" s="363">
        <v>46101</v>
      </c>
      <c r="AB252" s="732" t="s">
        <v>1239</v>
      </c>
    </row>
    <row r="253" spans="1:28" ht="39.75" customHeight="1">
      <c r="A253" s="297" t="s">
        <v>255</v>
      </c>
      <c r="B253" s="302" t="s">
        <v>31</v>
      </c>
      <c r="C253" s="19">
        <v>45930</v>
      </c>
      <c r="D253" s="305" t="s">
        <v>50</v>
      </c>
      <c r="E253" s="19">
        <v>45902</v>
      </c>
      <c r="F253" s="18" t="s">
        <v>57</v>
      </c>
      <c r="G253" s="18"/>
      <c r="H253" s="20">
        <v>0</v>
      </c>
      <c r="I253" s="20" t="s">
        <v>763</v>
      </c>
      <c r="J253" s="20" t="s">
        <v>30</v>
      </c>
      <c r="K253" s="299">
        <v>45902</v>
      </c>
      <c r="L253" s="300" t="s">
        <v>110</v>
      </c>
      <c r="M253" s="346">
        <v>12695</v>
      </c>
      <c r="N253" s="558"/>
      <c r="O253" s="558"/>
      <c r="P253" s="300" t="s">
        <v>110</v>
      </c>
      <c r="Q253" s="561" t="s">
        <v>38</v>
      </c>
      <c r="R253" s="59">
        <v>45902</v>
      </c>
      <c r="S253" s="1201">
        <v>1010</v>
      </c>
      <c r="T253" s="1230">
        <v>978</v>
      </c>
      <c r="U253" s="3">
        <v>0.97</v>
      </c>
      <c r="V253" s="604">
        <v>45911</v>
      </c>
      <c r="W253" s="7">
        <v>1</v>
      </c>
      <c r="X253" s="7">
        <v>1</v>
      </c>
      <c r="Y253" s="3">
        <v>1</v>
      </c>
      <c r="Z253" s="505">
        <v>45972</v>
      </c>
      <c r="AA253" s="370">
        <v>45972</v>
      </c>
      <c r="AB253" s="352" t="s">
        <v>1240</v>
      </c>
    </row>
    <row r="254" spans="1:28" ht="39.75" customHeight="1">
      <c r="A254" s="570" t="s">
        <v>227</v>
      </c>
      <c r="B254" s="699" t="s">
        <v>31</v>
      </c>
      <c r="C254" s="629">
        <v>45838</v>
      </c>
      <c r="D254" s="1231" t="s">
        <v>56</v>
      </c>
      <c r="E254" s="629">
        <v>45817</v>
      </c>
      <c r="F254" s="1231" t="s">
        <v>57</v>
      </c>
      <c r="G254" s="1232" t="s">
        <v>235</v>
      </c>
      <c r="H254" s="635">
        <v>0</v>
      </c>
      <c r="I254" s="1198" t="s">
        <v>763</v>
      </c>
      <c r="J254" s="635" t="s">
        <v>30</v>
      </c>
      <c r="K254" s="1233">
        <v>45821</v>
      </c>
      <c r="L254" s="1198" t="s">
        <v>110</v>
      </c>
      <c r="M254" s="636">
        <v>23436.55</v>
      </c>
      <c r="N254" s="558"/>
      <c r="O254" s="1007"/>
      <c r="P254" s="1198" t="s">
        <v>110</v>
      </c>
      <c r="Q254" s="572" t="s">
        <v>38</v>
      </c>
      <c r="R254" s="463">
        <v>45817</v>
      </c>
      <c r="S254" s="465">
        <v>1769</v>
      </c>
      <c r="T254" s="701">
        <v>1044</v>
      </c>
      <c r="U254" s="29">
        <f>IFERROR(Table5[[#This Row],[Actual Redline Completed Footage UG]]/Table5[[#This Row],[Footage UG]], 0)</f>
        <v>0.5901639344262295</v>
      </c>
      <c r="V254" s="604">
        <v>45831</v>
      </c>
      <c r="W254" s="934">
        <v>1</v>
      </c>
      <c r="X254" s="1369">
        <v>1</v>
      </c>
      <c r="Y254" s="1369">
        <v>1</v>
      </c>
      <c r="Z254" s="281">
        <v>45897</v>
      </c>
      <c r="AA254" s="281">
        <v>45897</v>
      </c>
      <c r="AB254" s="496" t="s">
        <v>1241</v>
      </c>
    </row>
    <row r="255" spans="1:28" ht="39.75" customHeight="1">
      <c r="A255" s="563" t="s">
        <v>1242</v>
      </c>
      <c r="B255" s="643" t="s">
        <v>31</v>
      </c>
      <c r="C255" s="367">
        <v>45991</v>
      </c>
      <c r="D255" s="358" t="s">
        <v>1243</v>
      </c>
      <c r="E255" s="360">
        <v>45936</v>
      </c>
      <c r="F255" s="358" t="s">
        <v>57</v>
      </c>
      <c r="G255" s="361"/>
      <c r="H255" s="362">
        <v>0</v>
      </c>
      <c r="I255" s="362" t="s">
        <v>763</v>
      </c>
      <c r="J255" s="362" t="s">
        <v>30</v>
      </c>
      <c r="K255" s="360" t="s">
        <v>555</v>
      </c>
      <c r="L255" s="362" t="s">
        <v>110</v>
      </c>
      <c r="M255" s="700">
        <v>74164.05</v>
      </c>
      <c r="N255" s="582"/>
      <c r="O255" s="1006"/>
      <c r="P255" s="362" t="s">
        <v>110</v>
      </c>
      <c r="Q255" s="939" t="s">
        <v>38</v>
      </c>
      <c r="R255" s="59">
        <v>45939</v>
      </c>
      <c r="S255" s="333">
        <v>5613</v>
      </c>
      <c r="T255" s="564">
        <v>5774</v>
      </c>
      <c r="U255" s="3">
        <f>IFERROR(Table5[[#This Row],[Actual Redline Completed Footage UG]]/Table5[[#This Row],[Footage UG]], 0)</f>
        <v>1.0286834135043648</v>
      </c>
      <c r="V255" s="370">
        <v>45960</v>
      </c>
      <c r="W255" s="280">
        <v>1</v>
      </c>
      <c r="X255" s="7">
        <v>1</v>
      </c>
      <c r="Y255" s="7">
        <v>1</v>
      </c>
      <c r="Z255" s="379">
        <v>45998</v>
      </c>
      <c r="AA255" s="59">
        <v>45999</v>
      </c>
      <c r="AB255" s="1055" t="s">
        <v>1244</v>
      </c>
    </row>
    <row r="256" spans="1:28" ht="39.75" customHeight="1">
      <c r="A256" s="573" t="s">
        <v>245</v>
      </c>
      <c r="B256" s="610" t="s">
        <v>31</v>
      </c>
      <c r="C256" s="24">
        <v>45899</v>
      </c>
      <c r="D256" s="608" t="s">
        <v>56</v>
      </c>
      <c r="E256" s="608">
        <v>45882</v>
      </c>
      <c r="F256" s="661" t="s">
        <v>854</v>
      </c>
      <c r="G256" s="665" t="s">
        <v>967</v>
      </c>
      <c r="H256" s="587">
        <v>0</v>
      </c>
      <c r="I256" s="591" t="s">
        <v>763</v>
      </c>
      <c r="J256" s="587" t="s">
        <v>30</v>
      </c>
      <c r="K256" s="299">
        <v>45882</v>
      </c>
      <c r="L256" s="300" t="s">
        <v>110</v>
      </c>
      <c r="M256" s="651">
        <v>13056.5</v>
      </c>
      <c r="N256" s="41"/>
      <c r="O256" s="41"/>
      <c r="P256" s="971" t="s">
        <v>110</v>
      </c>
      <c r="Q256" s="455" t="s">
        <v>38</v>
      </c>
      <c r="R256" s="363">
        <v>45882</v>
      </c>
      <c r="S256" s="333">
        <v>1100</v>
      </c>
      <c r="T256" s="564">
        <v>1110</v>
      </c>
      <c r="U256" s="29">
        <f>IFERROR(Table5[[#This Row],[Actual Redline Completed Footage UG]]/Table5[[#This Row],[Footage UG]], 0)</f>
        <v>1.009090909090909</v>
      </c>
      <c r="V256" s="505">
        <v>45887</v>
      </c>
      <c r="W256" s="280">
        <v>1</v>
      </c>
      <c r="X256" s="280">
        <v>1</v>
      </c>
      <c r="Y256" s="26">
        <v>1</v>
      </c>
      <c r="Z256" s="379">
        <v>45926</v>
      </c>
      <c r="AA256" s="379">
        <v>45926</v>
      </c>
      <c r="AB256" s="613" t="s">
        <v>968</v>
      </c>
    </row>
    <row r="257" spans="1:28" ht="39.75" customHeight="1">
      <c r="A257" s="832" t="s">
        <v>1245</v>
      </c>
      <c r="B257" s="705" t="s">
        <v>31</v>
      </c>
      <c r="C257" s="704">
        <v>46031</v>
      </c>
      <c r="D257" s="704" t="s">
        <v>56</v>
      </c>
      <c r="E257" s="704">
        <v>46002</v>
      </c>
      <c r="F257" s="705" t="s">
        <v>61</v>
      </c>
      <c r="G257" s="705" t="s">
        <v>1246</v>
      </c>
      <c r="H257" s="706">
        <v>0</v>
      </c>
      <c r="I257" s="706" t="s">
        <v>763</v>
      </c>
      <c r="J257" s="706" t="s">
        <v>30</v>
      </c>
      <c r="K257" s="704" t="s">
        <v>555</v>
      </c>
      <c r="L257" s="706" t="s">
        <v>110</v>
      </c>
      <c r="M257" s="856">
        <v>23475.5</v>
      </c>
      <c r="N257" s="798"/>
      <c r="O257" s="798"/>
      <c r="P257" s="752" t="s">
        <v>110</v>
      </c>
      <c r="Q257" s="960" t="s">
        <v>38</v>
      </c>
      <c r="R257" s="740">
        <v>45999</v>
      </c>
      <c r="S257" s="1234">
        <v>1890</v>
      </c>
      <c r="T257" s="858">
        <v>2048</v>
      </c>
      <c r="U257" s="674">
        <f>IFERROR($T257/$S257, 0)</f>
        <v>1.0835978835978837</v>
      </c>
      <c r="V257" s="720">
        <v>46009</v>
      </c>
      <c r="W257" s="712">
        <v>1</v>
      </c>
      <c r="X257" s="280">
        <v>1</v>
      </c>
      <c r="Y257" s="1200">
        <v>1</v>
      </c>
      <c r="Z257" s="363">
        <v>46025</v>
      </c>
      <c r="AA257" s="255" t="s">
        <v>913</v>
      </c>
      <c r="AB257" s="742" t="s">
        <v>1247</v>
      </c>
    </row>
    <row r="258" spans="1:28" ht="39.75" customHeight="1">
      <c r="A258" s="563" t="s">
        <v>1248</v>
      </c>
      <c r="B258" s="358" t="s">
        <v>31</v>
      </c>
      <c r="C258" s="367">
        <v>45991</v>
      </c>
      <c r="D258" s="360" t="s">
        <v>812</v>
      </c>
      <c r="E258" s="360">
        <v>45953</v>
      </c>
      <c r="F258" s="358" t="s">
        <v>61</v>
      </c>
      <c r="G258" s="361" t="s">
        <v>1249</v>
      </c>
      <c r="H258" s="362">
        <v>0</v>
      </c>
      <c r="I258" s="362" t="s">
        <v>763</v>
      </c>
      <c r="J258" s="362" t="s">
        <v>30</v>
      </c>
      <c r="K258" s="360" t="s">
        <v>555</v>
      </c>
      <c r="L258" s="362" t="s">
        <v>110</v>
      </c>
      <c r="M258" s="931">
        <v>51970</v>
      </c>
      <c r="N258" s="970"/>
      <c r="O258" s="970"/>
      <c r="P258" s="42" t="s">
        <v>110</v>
      </c>
      <c r="Q258" s="961" t="s">
        <v>38</v>
      </c>
      <c r="R258" s="59">
        <v>45953</v>
      </c>
      <c r="S258" s="376">
        <v>4544</v>
      </c>
      <c r="T258" s="387">
        <v>4569</v>
      </c>
      <c r="U258" s="365">
        <f>IFERROR($T258/$S258, 0)</f>
        <v>1.0055017605633803</v>
      </c>
      <c r="V258" s="370">
        <v>45960</v>
      </c>
      <c r="W258" s="280">
        <v>1</v>
      </c>
      <c r="X258" s="280">
        <v>1</v>
      </c>
      <c r="Y258" s="468">
        <v>1</v>
      </c>
      <c r="Z258" s="363">
        <v>46105</v>
      </c>
      <c r="AA258" s="363">
        <v>46105</v>
      </c>
      <c r="AB258" s="836" t="s">
        <v>1250</v>
      </c>
    </row>
    <row r="259" spans="1:28" ht="39.75" customHeight="1">
      <c r="A259" s="563" t="s">
        <v>1251</v>
      </c>
      <c r="B259" s="358" t="s">
        <v>31</v>
      </c>
      <c r="C259" s="367">
        <v>45960</v>
      </c>
      <c r="D259" s="360" t="s">
        <v>808</v>
      </c>
      <c r="E259" s="360">
        <v>45939</v>
      </c>
      <c r="F259" s="358" t="s">
        <v>854</v>
      </c>
      <c r="G259" s="361"/>
      <c r="H259" s="362">
        <v>385</v>
      </c>
      <c r="I259" s="1144" t="s">
        <v>763</v>
      </c>
      <c r="J259" s="362" t="s">
        <v>36</v>
      </c>
      <c r="K259" s="360">
        <v>45937</v>
      </c>
      <c r="L259" s="362" t="s">
        <v>110</v>
      </c>
      <c r="M259" s="964">
        <v>210533.1</v>
      </c>
      <c r="N259" s="972"/>
      <c r="O259" s="1008"/>
      <c r="P259" s="362" t="s">
        <v>110</v>
      </c>
      <c r="Q259" s="565" t="s">
        <v>38</v>
      </c>
      <c r="R259" s="363">
        <v>45936</v>
      </c>
      <c r="S259" s="333">
        <v>18693</v>
      </c>
      <c r="T259" s="564">
        <v>18693</v>
      </c>
      <c r="U259" s="3">
        <f>IFERROR(Table5[[#This Row],[Actual Redline Completed Footage UG]]/Table5[[#This Row],[Footage UG]], 0)</f>
        <v>1</v>
      </c>
      <c r="V259" s="505">
        <v>45944</v>
      </c>
      <c r="W259" s="280">
        <v>1</v>
      </c>
      <c r="X259" s="280">
        <v>1</v>
      </c>
      <c r="Y259" s="365">
        <v>1</v>
      </c>
      <c r="Z259" s="379">
        <v>45999</v>
      </c>
      <c r="AA259" s="59">
        <v>45999</v>
      </c>
      <c r="AB259" s="1055" t="s">
        <v>1252</v>
      </c>
    </row>
    <row r="260" spans="1:28" ht="39.75" customHeight="1">
      <c r="A260" s="832" t="s">
        <v>1253</v>
      </c>
      <c r="B260" s="643" t="s">
        <v>31</v>
      </c>
      <c r="C260" s="704">
        <v>46020</v>
      </c>
      <c r="D260" s="704" t="s">
        <v>1254</v>
      </c>
      <c r="E260" s="704">
        <v>45978</v>
      </c>
      <c r="F260" s="705" t="s">
        <v>61</v>
      </c>
      <c r="G260" s="705" t="s">
        <v>1255</v>
      </c>
      <c r="H260" s="706">
        <v>197</v>
      </c>
      <c r="I260" s="1144" t="s">
        <v>763</v>
      </c>
      <c r="J260" s="706" t="s">
        <v>36</v>
      </c>
      <c r="K260" s="704">
        <v>45978</v>
      </c>
      <c r="L260" s="706" t="s">
        <v>110</v>
      </c>
      <c r="M260" s="944">
        <v>87807.5</v>
      </c>
      <c r="N260" s="558"/>
      <c r="O260" s="1006"/>
      <c r="P260" s="706" t="s">
        <v>110</v>
      </c>
      <c r="Q260" s="945" t="s">
        <v>38</v>
      </c>
      <c r="R260" s="740">
        <v>45978</v>
      </c>
      <c r="S260" s="333">
        <v>10187</v>
      </c>
      <c r="T260" s="564">
        <v>8303</v>
      </c>
      <c r="U260" s="3">
        <f>IFERROR(Table5[[#This Row],[Actual Redline Completed Footage UG]]/Table5[[#This Row],[Footage UG]], 0)</f>
        <v>0.81505840777461469</v>
      </c>
      <c r="V260" s="805">
        <v>45985</v>
      </c>
      <c r="W260" s="712">
        <v>1</v>
      </c>
      <c r="X260" s="280">
        <v>1</v>
      </c>
      <c r="Y260" s="365">
        <v>1</v>
      </c>
      <c r="Z260" s="652">
        <v>46029</v>
      </c>
      <c r="AA260" s="255" t="s">
        <v>913</v>
      </c>
      <c r="AB260" s="830" t="s">
        <v>1256</v>
      </c>
    </row>
    <row r="261" spans="1:28" ht="39.75" customHeight="1">
      <c r="A261" s="563" t="s">
        <v>1257</v>
      </c>
      <c r="B261" s="358" t="s">
        <v>31</v>
      </c>
      <c r="C261" s="360">
        <v>45996</v>
      </c>
      <c r="D261" s="360" t="s">
        <v>808</v>
      </c>
      <c r="E261" s="360">
        <v>45958</v>
      </c>
      <c r="F261" s="358" t="s">
        <v>61</v>
      </c>
      <c r="G261" s="361" t="s">
        <v>1258</v>
      </c>
      <c r="H261" s="362">
        <v>303</v>
      </c>
      <c r="I261" s="1144" t="s">
        <v>763</v>
      </c>
      <c r="J261" s="362" t="s">
        <v>36</v>
      </c>
      <c r="K261" s="360">
        <v>45953</v>
      </c>
      <c r="L261" s="362" t="s">
        <v>110</v>
      </c>
      <c r="M261" s="651">
        <v>168480.8</v>
      </c>
      <c r="N261" s="415"/>
      <c r="O261" s="415"/>
      <c r="P261" s="362" t="s">
        <v>110</v>
      </c>
      <c r="Q261" s="565" t="s">
        <v>38</v>
      </c>
      <c r="R261" s="363">
        <v>45953</v>
      </c>
      <c r="S261" s="364">
        <v>13760</v>
      </c>
      <c r="T261" s="382">
        <v>13760</v>
      </c>
      <c r="U261" s="3">
        <f>IFERROR($T261/$S261, 0)</f>
        <v>1</v>
      </c>
      <c r="V261" s="505">
        <v>45978</v>
      </c>
      <c r="W261" s="280">
        <v>1</v>
      </c>
      <c r="X261" s="280">
        <v>1</v>
      </c>
      <c r="Y261" s="365">
        <v>1</v>
      </c>
      <c r="Z261" s="363">
        <v>46371</v>
      </c>
      <c r="AA261" s="255" t="s">
        <v>913</v>
      </c>
      <c r="AB261" s="352" t="s">
        <v>1259</v>
      </c>
    </row>
    <row r="262" spans="1:28" ht="39.75" customHeight="1">
      <c r="A262" s="660" t="s">
        <v>1260</v>
      </c>
      <c r="B262" s="358" t="s">
        <v>31</v>
      </c>
      <c r="C262" s="367">
        <v>45960</v>
      </c>
      <c r="D262" s="360" t="s">
        <v>1261</v>
      </c>
      <c r="E262" s="360">
        <v>45915</v>
      </c>
      <c r="F262" s="358" t="s">
        <v>1262</v>
      </c>
      <c r="G262" s="361"/>
      <c r="H262" s="362">
        <v>384</v>
      </c>
      <c r="I262" s="1144" t="s">
        <v>763</v>
      </c>
      <c r="J262" s="362" t="s">
        <v>36</v>
      </c>
      <c r="K262" s="360">
        <v>45905</v>
      </c>
      <c r="L262" s="362" t="s">
        <v>110</v>
      </c>
      <c r="M262" s="651">
        <v>145985.5</v>
      </c>
      <c r="N262" s="558"/>
      <c r="O262" s="1006"/>
      <c r="P262" s="362" t="s">
        <v>110</v>
      </c>
      <c r="Q262" s="939" t="s">
        <v>38</v>
      </c>
      <c r="R262" s="59">
        <v>45906</v>
      </c>
      <c r="S262" s="1235">
        <v>14150</v>
      </c>
      <c r="T262" s="564">
        <v>15378</v>
      </c>
      <c r="U262" s="3">
        <f>IFERROR(Table5[[#This Row],[Actual Redline Completed Footage UG]]/Table5[[#This Row],[Footage UG]], 0)</f>
        <v>1.0867844522968197</v>
      </c>
      <c r="V262" s="505">
        <v>45926</v>
      </c>
      <c r="W262" s="280">
        <v>1</v>
      </c>
      <c r="X262" s="280">
        <v>1</v>
      </c>
      <c r="Y262" s="365">
        <v>1</v>
      </c>
      <c r="Z262" s="373" t="s">
        <v>913</v>
      </c>
      <c r="AA262" s="373" t="s">
        <v>913</v>
      </c>
      <c r="AB262" s="613" t="s">
        <v>1263</v>
      </c>
    </row>
    <row r="263" spans="1:28" ht="39.75" customHeight="1">
      <c r="A263" s="563" t="s">
        <v>1264</v>
      </c>
      <c r="B263" s="358" t="s">
        <v>31</v>
      </c>
      <c r="C263" s="367">
        <v>45930</v>
      </c>
      <c r="D263" s="360" t="s">
        <v>1265</v>
      </c>
      <c r="E263" s="360">
        <v>45916</v>
      </c>
      <c r="F263" s="358" t="s">
        <v>57</v>
      </c>
      <c r="G263" s="361"/>
      <c r="H263" s="362">
        <v>84</v>
      </c>
      <c r="I263" s="1144" t="s">
        <v>763</v>
      </c>
      <c r="J263" s="362" t="s">
        <v>36</v>
      </c>
      <c r="K263" s="358" t="s">
        <v>38</v>
      </c>
      <c r="L263" s="362" t="s">
        <v>110</v>
      </c>
      <c r="M263" s="651">
        <v>30892</v>
      </c>
      <c r="N263" s="415"/>
      <c r="O263" s="415"/>
      <c r="P263" s="362" t="s">
        <v>110</v>
      </c>
      <c r="Q263" s="565" t="s">
        <v>38</v>
      </c>
      <c r="R263" s="363">
        <v>45911</v>
      </c>
      <c r="S263" s="333">
        <v>2811</v>
      </c>
      <c r="T263" s="564">
        <v>2732</v>
      </c>
      <c r="U263" s="3">
        <f>IFERROR($T263/$S263, 0)</f>
        <v>0.97189612237637857</v>
      </c>
      <c r="V263" s="21">
        <v>45922</v>
      </c>
      <c r="W263" s="812">
        <v>1</v>
      </c>
      <c r="X263" s="280">
        <v>1</v>
      </c>
      <c r="Y263" s="365">
        <v>1</v>
      </c>
      <c r="Z263" s="373" t="s">
        <v>913</v>
      </c>
      <c r="AA263" s="373" t="s">
        <v>913</v>
      </c>
      <c r="AB263" s="613" t="s">
        <v>1266</v>
      </c>
    </row>
    <row r="264" spans="1:28" ht="39.75" customHeight="1">
      <c r="A264" s="957" t="s">
        <v>1267</v>
      </c>
      <c r="B264" s="358" t="s">
        <v>31</v>
      </c>
      <c r="C264" s="360">
        <v>46017</v>
      </c>
      <c r="D264" s="360" t="s">
        <v>1254</v>
      </c>
      <c r="E264" s="360">
        <v>45936</v>
      </c>
      <c r="F264" s="358" t="s">
        <v>57</v>
      </c>
      <c r="G264" s="361"/>
      <c r="H264" s="362">
        <v>157</v>
      </c>
      <c r="I264" s="1144" t="s">
        <v>763</v>
      </c>
      <c r="J264" s="362" t="s">
        <v>36</v>
      </c>
      <c r="K264" s="360">
        <v>45943</v>
      </c>
      <c r="L264" s="362" t="s">
        <v>110</v>
      </c>
      <c r="M264" s="651">
        <v>64059.5</v>
      </c>
      <c r="N264" s="415"/>
      <c r="O264" s="415"/>
      <c r="P264" s="362" t="s">
        <v>110</v>
      </c>
      <c r="Q264" s="658" t="s">
        <v>38</v>
      </c>
      <c r="R264" s="363">
        <v>45943</v>
      </c>
      <c r="S264" s="364">
        <v>4725</v>
      </c>
      <c r="T264" s="564">
        <v>4535</v>
      </c>
      <c r="U264" s="3">
        <v>0.96</v>
      </c>
      <c r="V264" s="21">
        <v>45971</v>
      </c>
      <c r="W264" s="812">
        <v>1</v>
      </c>
      <c r="X264" s="280">
        <v>1</v>
      </c>
      <c r="Y264" s="365">
        <v>1</v>
      </c>
      <c r="Z264" s="363">
        <v>46001</v>
      </c>
      <c r="AA264" s="373" t="s">
        <v>913</v>
      </c>
      <c r="AB264" s="1236"/>
    </row>
    <row r="265" spans="1:28" ht="39.75" customHeight="1">
      <c r="A265" s="573" t="s">
        <v>263</v>
      </c>
      <c r="B265" s="576" t="s">
        <v>31</v>
      </c>
      <c r="C265" s="24">
        <v>45930</v>
      </c>
      <c r="D265" s="24" t="s">
        <v>56</v>
      </c>
      <c r="E265" s="24">
        <v>45874</v>
      </c>
      <c r="F265" s="577" t="s">
        <v>854</v>
      </c>
      <c r="G265" s="578"/>
      <c r="H265" s="579">
        <v>208</v>
      </c>
      <c r="I265" s="584" t="s">
        <v>763</v>
      </c>
      <c r="J265" s="579" t="s">
        <v>36</v>
      </c>
      <c r="K265" s="360">
        <v>45876</v>
      </c>
      <c r="L265" s="362" t="s">
        <v>110</v>
      </c>
      <c r="M265" s="651">
        <v>124980</v>
      </c>
      <c r="N265" s="586"/>
      <c r="O265" s="374"/>
      <c r="P265" s="362" t="s">
        <v>110</v>
      </c>
      <c r="Q265" s="851" t="s">
        <v>38</v>
      </c>
      <c r="R265" s="652">
        <v>45876</v>
      </c>
      <c r="S265" s="333">
        <v>11700</v>
      </c>
      <c r="T265" s="564">
        <v>11820</v>
      </c>
      <c r="U265" s="3">
        <v>1.01</v>
      </c>
      <c r="V265" s="505">
        <v>45890</v>
      </c>
      <c r="W265" s="280">
        <v>1</v>
      </c>
      <c r="X265" s="280">
        <v>1</v>
      </c>
      <c r="Y265" s="365">
        <v>1</v>
      </c>
      <c r="Z265" s="59">
        <v>45926</v>
      </c>
      <c r="AA265" s="59">
        <v>45926</v>
      </c>
      <c r="AB265" s="389" t="s">
        <v>1268</v>
      </c>
    </row>
    <row r="266" spans="1:28" ht="39.75" customHeight="1">
      <c r="A266" s="832" t="s">
        <v>1269</v>
      </c>
      <c r="B266" s="643" t="s">
        <v>31</v>
      </c>
      <c r="C266" s="704">
        <v>46015</v>
      </c>
      <c r="D266" s="704" t="s">
        <v>812</v>
      </c>
      <c r="E266" s="704">
        <v>45965</v>
      </c>
      <c r="F266" s="705" t="s">
        <v>57</v>
      </c>
      <c r="G266" s="705" t="s">
        <v>1270</v>
      </c>
      <c r="H266" s="706">
        <v>0</v>
      </c>
      <c r="I266" s="1144" t="s">
        <v>763</v>
      </c>
      <c r="J266" s="706" t="s">
        <v>30</v>
      </c>
      <c r="K266" s="704" t="s">
        <v>260</v>
      </c>
      <c r="L266" s="706" t="s">
        <v>110</v>
      </c>
      <c r="M266" s="833">
        <v>4773.8</v>
      </c>
      <c r="N266" s="586"/>
      <c r="O266" s="374"/>
      <c r="P266" s="706" t="s">
        <v>110</v>
      </c>
      <c r="Q266" s="834" t="s">
        <v>38</v>
      </c>
      <c r="R266" s="709" t="s">
        <v>36</v>
      </c>
      <c r="S266" s="333">
        <v>103</v>
      </c>
      <c r="T266" s="564">
        <v>82</v>
      </c>
      <c r="U266" s="3">
        <f>IFERROR(Table5[[#This Row],[Actual Redline Completed Footage UG]]/Table5[[#This Row],[Footage UG]], 0)</f>
        <v>0.79611650485436891</v>
      </c>
      <c r="V266" s="720">
        <v>45985</v>
      </c>
      <c r="W266" s="712">
        <v>0</v>
      </c>
      <c r="X266" s="712">
        <v>0</v>
      </c>
      <c r="Y266" s="710">
        <v>0</v>
      </c>
      <c r="Z266" s="363">
        <v>46035</v>
      </c>
      <c r="AA266" s="363">
        <v>46073</v>
      </c>
      <c r="AB266" s="713" t="s">
        <v>1271</v>
      </c>
    </row>
    <row r="267" spans="1:28" ht="39.75" customHeight="1">
      <c r="A267" s="1237" t="s">
        <v>264</v>
      </c>
      <c r="B267" s="359" t="s">
        <v>28</v>
      </c>
      <c r="C267" s="345">
        <v>45716</v>
      </c>
      <c r="D267" s="345" t="s">
        <v>50</v>
      </c>
      <c r="E267" s="345">
        <v>45701</v>
      </c>
      <c r="F267" s="366" t="s">
        <v>59</v>
      </c>
      <c r="G267" s="1238" t="s">
        <v>116</v>
      </c>
      <c r="H267" s="372">
        <v>0</v>
      </c>
      <c r="I267" s="372" t="s">
        <v>38</v>
      </c>
      <c r="J267" s="372" t="s">
        <v>30</v>
      </c>
      <c r="K267" s="345">
        <v>45705</v>
      </c>
      <c r="L267" s="372" t="s">
        <v>110</v>
      </c>
      <c r="M267" s="1239">
        <v>1295</v>
      </c>
      <c r="N267" s="1240"/>
      <c r="O267" s="1240"/>
      <c r="P267" s="1183" t="s">
        <v>110</v>
      </c>
      <c r="Q267" s="565" t="s">
        <v>38</v>
      </c>
      <c r="R267" s="388">
        <v>45706</v>
      </c>
      <c r="S267" s="378">
        <v>153</v>
      </c>
      <c r="T267" s="387">
        <v>153</v>
      </c>
      <c r="U267" s="3">
        <f>IFERROR($T267/$S267, 0)</f>
        <v>1</v>
      </c>
      <c r="V267" s="505">
        <v>45754</v>
      </c>
      <c r="W267" s="365">
        <v>1</v>
      </c>
      <c r="X267" s="365">
        <v>1</v>
      </c>
      <c r="Y267" s="365">
        <v>1</v>
      </c>
      <c r="Z267" s="373" t="s">
        <v>913</v>
      </c>
      <c r="AA267" s="373" t="s">
        <v>913</v>
      </c>
      <c r="AB267" s="107" t="s">
        <v>1272</v>
      </c>
    </row>
    <row r="268" spans="1:28" ht="39.75" customHeight="1">
      <c r="A268" s="573" t="s">
        <v>275</v>
      </c>
      <c r="B268" s="575" t="s">
        <v>28</v>
      </c>
      <c r="C268" s="24">
        <v>45772</v>
      </c>
      <c r="D268" s="576" t="s">
        <v>991</v>
      </c>
      <c r="E268" s="24">
        <v>45716</v>
      </c>
      <c r="F268" s="576" t="s">
        <v>993</v>
      </c>
      <c r="G268" s="609" t="s">
        <v>276</v>
      </c>
      <c r="H268" s="579">
        <v>56</v>
      </c>
      <c r="I268" s="579" t="s">
        <v>763</v>
      </c>
      <c r="J268" s="579" t="s">
        <v>30</v>
      </c>
      <c r="K268" s="385">
        <v>45716</v>
      </c>
      <c r="L268" s="51" t="s">
        <v>110</v>
      </c>
      <c r="M268" s="580">
        <v>45321.5</v>
      </c>
      <c r="N268" s="41"/>
      <c r="O268" s="41"/>
      <c r="P268" s="105" t="s">
        <v>110</v>
      </c>
      <c r="Q268" s="571" t="s">
        <v>38</v>
      </c>
      <c r="R268" s="370">
        <v>45722</v>
      </c>
      <c r="S268" s="9">
        <v>3642</v>
      </c>
      <c r="T268" s="382">
        <v>3666</v>
      </c>
      <c r="U268" s="1180">
        <f>IFERROR(Table5[[#This Row],[Actual Redline Completed Footage UG]]/Table5[[#This Row],[Footage UG]], 0)</f>
        <v>1.0065897858319606</v>
      </c>
      <c r="V268" s="505">
        <v>45734</v>
      </c>
      <c r="W268" s="365">
        <v>1</v>
      </c>
      <c r="X268" s="365">
        <v>1</v>
      </c>
      <c r="Y268" s="365">
        <v>1</v>
      </c>
      <c r="Z268" s="370">
        <v>45972</v>
      </c>
      <c r="AA268" s="370">
        <v>45972</v>
      </c>
      <c r="AB268" s="135"/>
    </row>
    <row r="269" spans="1:28" ht="39.75" customHeight="1">
      <c r="A269" s="573" t="s">
        <v>345</v>
      </c>
      <c r="B269" s="575" t="s">
        <v>28</v>
      </c>
      <c r="C269" s="24">
        <v>45772</v>
      </c>
      <c r="D269" s="576" t="s">
        <v>1001</v>
      </c>
      <c r="E269" s="24">
        <v>45743</v>
      </c>
      <c r="F269" s="576" t="s">
        <v>993</v>
      </c>
      <c r="G269" s="578" t="s">
        <v>346</v>
      </c>
      <c r="H269" s="579">
        <v>63</v>
      </c>
      <c r="I269" s="584" t="s">
        <v>763</v>
      </c>
      <c r="J269" s="587" t="s">
        <v>30</v>
      </c>
      <c r="K269" s="662">
        <v>45741</v>
      </c>
      <c r="L269" s="600" t="s">
        <v>110</v>
      </c>
      <c r="M269" s="663">
        <v>41813</v>
      </c>
      <c r="N269" s="41"/>
      <c r="O269" s="41"/>
      <c r="P269" s="1013" t="s">
        <v>110</v>
      </c>
      <c r="Q269" s="658" t="s">
        <v>38</v>
      </c>
      <c r="R269" s="281">
        <v>45745</v>
      </c>
      <c r="S269" s="6">
        <v>3243</v>
      </c>
      <c r="T269" s="612">
        <v>3290</v>
      </c>
      <c r="U269" s="29">
        <f>IFERROR(Table5[[#This Row],[Actual Redline Completed Footage UG]]/Table5[[#This Row],[Footage UG]], 0)</f>
        <v>1.0144927536231885</v>
      </c>
      <c r="V269" s="281">
        <v>45761</v>
      </c>
      <c r="W269" s="256">
        <v>1</v>
      </c>
      <c r="X269" s="256">
        <v>1</v>
      </c>
      <c r="Y269" s="256">
        <v>1</v>
      </c>
      <c r="Z269" s="370">
        <v>45917</v>
      </c>
      <c r="AA269" s="370">
        <v>45917</v>
      </c>
      <c r="AB269" s="664" t="s">
        <v>1273</v>
      </c>
    </row>
    <row r="270" spans="1:28" ht="39.75" customHeight="1">
      <c r="A270" s="573" t="s">
        <v>353</v>
      </c>
      <c r="B270" s="575" t="s">
        <v>28</v>
      </c>
      <c r="C270" s="24">
        <v>45772</v>
      </c>
      <c r="D270" s="577" t="s">
        <v>871</v>
      </c>
      <c r="E270" s="24">
        <v>45708</v>
      </c>
      <c r="F270" s="577" t="s">
        <v>986</v>
      </c>
      <c r="G270" s="583" t="s">
        <v>354</v>
      </c>
      <c r="H270" s="579">
        <v>82</v>
      </c>
      <c r="I270" s="584" t="s">
        <v>763</v>
      </c>
      <c r="J270" s="579" t="s">
        <v>30</v>
      </c>
      <c r="K270" s="381">
        <v>45698</v>
      </c>
      <c r="L270" s="386" t="s">
        <v>110</v>
      </c>
      <c r="M270" s="580">
        <v>71979</v>
      </c>
      <c r="N270" s="558"/>
      <c r="O270" s="558"/>
      <c r="P270" s="1014" t="s">
        <v>110</v>
      </c>
      <c r="Q270" s="585" t="s">
        <v>38</v>
      </c>
      <c r="R270" s="363">
        <v>45694</v>
      </c>
      <c r="S270" s="9">
        <v>5628</v>
      </c>
      <c r="T270" s="382">
        <v>3927</v>
      </c>
      <c r="U270" s="29">
        <f>IFERROR(Table5[[#This Row],[Actual Redline Completed Footage UG]]/Table5[[#This Row],[Footage UG]], 0)</f>
        <v>0.69776119402985071</v>
      </c>
      <c r="V270" s="505">
        <v>45742</v>
      </c>
      <c r="W270" s="365">
        <v>1</v>
      </c>
      <c r="X270" s="365">
        <v>1</v>
      </c>
      <c r="Y270" s="365">
        <v>1</v>
      </c>
      <c r="Z270" s="388">
        <v>45901</v>
      </c>
      <c r="AA270" s="388">
        <v>45901</v>
      </c>
      <c r="AB270" s="135"/>
    </row>
    <row r="271" spans="1:28" ht="39.75" customHeight="1">
      <c r="A271" s="953" t="s">
        <v>382</v>
      </c>
      <c r="B271" s="302" t="s">
        <v>28</v>
      </c>
      <c r="C271" s="19">
        <v>45742</v>
      </c>
      <c r="D271" s="690" t="s">
        <v>1006</v>
      </c>
      <c r="E271" s="305">
        <v>45680</v>
      </c>
      <c r="F271" s="18" t="s">
        <v>59</v>
      </c>
      <c r="G271" s="441" t="s">
        <v>383</v>
      </c>
      <c r="H271" s="20">
        <v>79</v>
      </c>
      <c r="I271" s="1241" t="s">
        <v>865</v>
      </c>
      <c r="J271" s="641" t="s">
        <v>30</v>
      </c>
      <c r="K271" s="298" t="s">
        <v>38</v>
      </c>
      <c r="L271" s="304" t="s">
        <v>110</v>
      </c>
      <c r="M271" s="943">
        <v>64790.5</v>
      </c>
      <c r="N271" s="1015"/>
      <c r="O271" s="1015"/>
      <c r="P271" s="304" t="s">
        <v>110</v>
      </c>
      <c r="Q271" s="815" t="s">
        <v>38</v>
      </c>
      <c r="R271" s="21">
        <v>45675</v>
      </c>
      <c r="S271" s="5">
        <v>4975</v>
      </c>
      <c r="T271" s="612">
        <v>4975</v>
      </c>
      <c r="U271" s="3">
        <f>IFERROR($T271/$S271, 0)</f>
        <v>1</v>
      </c>
      <c r="V271" s="129">
        <v>45680</v>
      </c>
      <c r="W271" s="280">
        <v>0</v>
      </c>
      <c r="X271" s="280">
        <v>0</v>
      </c>
      <c r="Y271" s="1185">
        <v>0</v>
      </c>
      <c r="Z271" s="373" t="s">
        <v>913</v>
      </c>
      <c r="AA271" s="373" t="s">
        <v>913</v>
      </c>
      <c r="AB271" s="27" t="s">
        <v>1274</v>
      </c>
    </row>
    <row r="272" spans="1:28" ht="39.75" customHeight="1">
      <c r="A272" s="660" t="s">
        <v>1275</v>
      </c>
      <c r="B272" s="359" t="s">
        <v>28</v>
      </c>
      <c r="C272" s="360">
        <v>45960</v>
      </c>
      <c r="D272" s="358" t="s">
        <v>52</v>
      </c>
      <c r="E272" s="360">
        <v>45927</v>
      </c>
      <c r="F272" s="358" t="s">
        <v>1276</v>
      </c>
      <c r="G272" s="361" t="s">
        <v>1277</v>
      </c>
      <c r="H272" s="362">
        <v>86</v>
      </c>
      <c r="I272" s="1144" t="s">
        <v>763</v>
      </c>
      <c r="J272" s="362" t="s">
        <v>30</v>
      </c>
      <c r="K272" s="360">
        <v>45917</v>
      </c>
      <c r="L272" s="362" t="s">
        <v>110</v>
      </c>
      <c r="M272" s="651">
        <v>45500</v>
      </c>
      <c r="N272" s="415"/>
      <c r="O272" s="415"/>
      <c r="P272" s="362" t="s">
        <v>110</v>
      </c>
      <c r="Q272" s="565" t="s">
        <v>38</v>
      </c>
      <c r="R272" s="363">
        <v>45917</v>
      </c>
      <c r="S272" s="364">
        <v>3242</v>
      </c>
      <c r="T272" s="382">
        <v>3228</v>
      </c>
      <c r="U272" s="1155">
        <f>IFERROR($T272/$S272, 0)</f>
        <v>0.99568167797655771</v>
      </c>
      <c r="V272" s="505">
        <v>45930</v>
      </c>
      <c r="W272" s="280">
        <v>0</v>
      </c>
      <c r="X272" s="280">
        <v>0</v>
      </c>
      <c r="Y272" s="333">
        <v>0</v>
      </c>
      <c r="Z272" s="363">
        <v>45958</v>
      </c>
      <c r="AA272" s="363">
        <v>45958</v>
      </c>
      <c r="AB272" s="1242"/>
    </row>
    <row r="273" spans="1:31" ht="39.75" customHeight="1">
      <c r="A273" s="956" t="s">
        <v>1278</v>
      </c>
      <c r="B273" s="575" t="s">
        <v>28</v>
      </c>
      <c r="C273" s="608">
        <v>45991</v>
      </c>
      <c r="D273" s="691" t="s">
        <v>50</v>
      </c>
      <c r="E273" s="24">
        <v>45743</v>
      </c>
      <c r="F273" s="576" t="s">
        <v>59</v>
      </c>
      <c r="G273" s="578" t="s">
        <v>387</v>
      </c>
      <c r="H273" s="579">
        <v>69</v>
      </c>
      <c r="I273" s="1144" t="s">
        <v>763</v>
      </c>
      <c r="J273" s="362" t="s">
        <v>30</v>
      </c>
      <c r="K273" s="19">
        <v>45741</v>
      </c>
      <c r="L273" s="300" t="s">
        <v>110</v>
      </c>
      <c r="M273" s="931">
        <v>67734.5</v>
      </c>
      <c r="N273" s="962"/>
      <c r="O273" s="962"/>
      <c r="P273" s="300" t="s">
        <v>110</v>
      </c>
      <c r="Q273" s="815" t="s">
        <v>38</v>
      </c>
      <c r="R273" s="21">
        <v>45744</v>
      </c>
      <c r="S273" s="5">
        <v>4822</v>
      </c>
      <c r="T273" s="816">
        <v>4993</v>
      </c>
      <c r="U273" s="3">
        <f>IFERROR(Table5[[#This Row],[Actual Redline Completed Footage UG]]/Table5[[#This Row],[Footage UG]], 0)</f>
        <v>1.035462463708005</v>
      </c>
      <c r="V273" s="21">
        <v>45784</v>
      </c>
      <c r="W273" s="280">
        <v>0</v>
      </c>
      <c r="X273" s="280">
        <v>0</v>
      </c>
      <c r="Y273" s="1145">
        <v>0</v>
      </c>
      <c r="Z273" s="373" t="s">
        <v>913</v>
      </c>
      <c r="AA273" s="373" t="s">
        <v>913</v>
      </c>
      <c r="AB273" s="27" t="s">
        <v>1279</v>
      </c>
    </row>
    <row r="274" spans="1:31" ht="39.75" customHeight="1">
      <c r="A274" s="832" t="s">
        <v>1280</v>
      </c>
      <c r="B274" s="359" t="s">
        <v>28</v>
      </c>
      <c r="C274" s="704">
        <v>46008</v>
      </c>
      <c r="D274" s="704" t="s">
        <v>1281</v>
      </c>
      <c r="E274" s="715">
        <v>45743</v>
      </c>
      <c r="F274" s="716" t="s">
        <v>59</v>
      </c>
      <c r="G274" s="716" t="s">
        <v>1282</v>
      </c>
      <c r="H274" s="717">
        <v>54</v>
      </c>
      <c r="I274" s="1144" t="s">
        <v>763</v>
      </c>
      <c r="J274" s="706" t="s">
        <v>30</v>
      </c>
      <c r="K274" s="715">
        <v>45741</v>
      </c>
      <c r="L274" s="706" t="s">
        <v>110</v>
      </c>
      <c r="M274" s="937">
        <v>45215.5</v>
      </c>
      <c r="N274" s="558"/>
      <c r="O274" s="1006"/>
      <c r="P274" s="706" t="s">
        <v>110</v>
      </c>
      <c r="Q274" s="938" t="s">
        <v>38</v>
      </c>
      <c r="R274" s="720">
        <v>45744</v>
      </c>
      <c r="S274" s="728">
        <v>3796</v>
      </c>
      <c r="T274" s="835">
        <v>3772</v>
      </c>
      <c r="U274" s="3">
        <f>IFERROR(Table5[[#This Row],[Actual Redline Completed Footage UG]]/Table5[[#This Row],[Footage UG]], 0)</f>
        <v>0.9936775553213909</v>
      </c>
      <c r="V274" s="722">
        <v>45996</v>
      </c>
      <c r="W274" s="712">
        <v>0</v>
      </c>
      <c r="X274" s="712">
        <v>0</v>
      </c>
      <c r="Y274" s="1145">
        <v>0</v>
      </c>
      <c r="Z274" s="373" t="s">
        <v>913</v>
      </c>
      <c r="AA274" s="373" t="s">
        <v>913</v>
      </c>
      <c r="AB274" s="1186" t="s">
        <v>1283</v>
      </c>
    </row>
    <row r="275" spans="1:31" ht="39.75" customHeight="1">
      <c r="A275" s="956" t="s">
        <v>392</v>
      </c>
      <c r="B275" s="575" t="s">
        <v>28</v>
      </c>
      <c r="C275" s="608">
        <v>45991</v>
      </c>
      <c r="D275" s="682" t="s">
        <v>1284</v>
      </c>
      <c r="E275" s="577">
        <v>45735</v>
      </c>
      <c r="F275" s="576" t="s">
        <v>59</v>
      </c>
      <c r="G275" s="578" t="s">
        <v>393</v>
      </c>
      <c r="H275" s="579">
        <v>70</v>
      </c>
      <c r="I275" s="1144" t="s">
        <v>763</v>
      </c>
      <c r="J275" s="369" t="s">
        <v>30</v>
      </c>
      <c r="K275" s="299">
        <v>45716</v>
      </c>
      <c r="L275" s="20" t="s">
        <v>110</v>
      </c>
      <c r="M275" s="943">
        <v>56262.5</v>
      </c>
      <c r="N275" s="558"/>
      <c r="O275" s="558"/>
      <c r="P275" s="20" t="s">
        <v>110</v>
      </c>
      <c r="Q275" s="815" t="s">
        <v>38</v>
      </c>
      <c r="R275" s="21">
        <v>45744</v>
      </c>
      <c r="S275" s="5">
        <v>4870</v>
      </c>
      <c r="T275" s="816">
        <v>4921</v>
      </c>
      <c r="U275" s="3">
        <f>IFERROR(Table5[[#This Row],[Actual Redline Completed Footage UG]]/Table5[[#This Row],[Footage UG]], 0)</f>
        <v>1.0104722792607803</v>
      </c>
      <c r="V275" s="21">
        <v>45754</v>
      </c>
      <c r="W275" s="365">
        <v>1</v>
      </c>
      <c r="X275" s="365">
        <v>1</v>
      </c>
      <c r="Y275" s="365">
        <v>1</v>
      </c>
      <c r="Z275" s="373" t="s">
        <v>913</v>
      </c>
      <c r="AA275" s="373" t="s">
        <v>913</v>
      </c>
      <c r="AB275" s="38" t="s">
        <v>1285</v>
      </c>
    </row>
    <row r="276" spans="1:31" ht="39.75" customHeight="1">
      <c r="A276" s="832" t="s">
        <v>1286</v>
      </c>
      <c r="B276" s="359" t="s">
        <v>28</v>
      </c>
      <c r="C276" s="704">
        <v>46080</v>
      </c>
      <c r="D276" s="366" t="s">
        <v>1287</v>
      </c>
      <c r="E276" s="715">
        <v>45700</v>
      </c>
      <c r="F276" s="366" t="s">
        <v>59</v>
      </c>
      <c r="G276" s="715" t="s">
        <v>395</v>
      </c>
      <c r="H276" s="717">
        <v>81</v>
      </c>
      <c r="I276" s="1144" t="s">
        <v>763</v>
      </c>
      <c r="J276" s="717" t="s">
        <v>30</v>
      </c>
      <c r="K276" s="715">
        <v>45702</v>
      </c>
      <c r="L276" s="372" t="s">
        <v>110</v>
      </c>
      <c r="M276" s="937">
        <v>70635</v>
      </c>
      <c r="N276" s="558"/>
      <c r="O276" s="582"/>
      <c r="P276" s="372" t="s">
        <v>110</v>
      </c>
      <c r="Q276" s="834" t="s">
        <v>38</v>
      </c>
      <c r="R276" s="720">
        <v>45696</v>
      </c>
      <c r="S276" s="721">
        <v>6092</v>
      </c>
      <c r="T276" s="835">
        <v>6008</v>
      </c>
      <c r="U276" s="3">
        <f>IFERROR(Table5[[#This Row],[Actual Redline Completed Footage UG]]/Table5[[#This Row],[Footage UG]], 0)</f>
        <v>0.98621142481943536</v>
      </c>
      <c r="V276" s="720">
        <v>45747</v>
      </c>
      <c r="W276" s="365">
        <v>1</v>
      </c>
      <c r="X276" s="365">
        <v>1</v>
      </c>
      <c r="Y276" s="365">
        <v>1</v>
      </c>
      <c r="Z276" s="373" t="s">
        <v>913</v>
      </c>
      <c r="AA276" s="373" t="s">
        <v>913</v>
      </c>
      <c r="AB276" s="838" t="s">
        <v>1288</v>
      </c>
    </row>
    <row r="277" spans="1:31" ht="39.75" customHeight="1">
      <c r="A277" s="563" t="s">
        <v>1289</v>
      </c>
      <c r="B277" s="359" t="s">
        <v>28</v>
      </c>
      <c r="C277" s="360">
        <v>45991</v>
      </c>
      <c r="D277" s="360" t="s">
        <v>50</v>
      </c>
      <c r="E277" s="367">
        <v>45743</v>
      </c>
      <c r="F277" s="366" t="s">
        <v>59</v>
      </c>
      <c r="G277" s="368" t="s">
        <v>401</v>
      </c>
      <c r="H277" s="369">
        <v>70</v>
      </c>
      <c r="I277" s="1144" t="s">
        <v>763</v>
      </c>
      <c r="J277" s="362" t="s">
        <v>30</v>
      </c>
      <c r="K277" s="367">
        <v>45741</v>
      </c>
      <c r="L277" s="362" t="s">
        <v>110</v>
      </c>
      <c r="M277" s="581">
        <v>67735.5</v>
      </c>
      <c r="N277" s="558"/>
      <c r="O277" s="1006"/>
      <c r="P277" s="362" t="s">
        <v>110</v>
      </c>
      <c r="Q277" s="565" t="s">
        <v>38</v>
      </c>
      <c r="R277" s="370">
        <v>45779</v>
      </c>
      <c r="S277" s="9">
        <v>6152</v>
      </c>
      <c r="T277" s="382">
        <v>6020</v>
      </c>
      <c r="U277" s="3">
        <v>0.98</v>
      </c>
      <c r="V277" s="505">
        <v>45792</v>
      </c>
      <c r="W277" s="365">
        <v>1</v>
      </c>
      <c r="X277" s="365">
        <v>1</v>
      </c>
      <c r="Y277" s="365">
        <v>1</v>
      </c>
      <c r="Z277" s="373" t="s">
        <v>913</v>
      </c>
      <c r="AA277" s="373" t="s">
        <v>913</v>
      </c>
      <c r="AB277" s="278" t="s">
        <v>1290</v>
      </c>
    </row>
    <row r="278" spans="1:31" ht="39.75" customHeight="1">
      <c r="A278" s="650" t="s">
        <v>416</v>
      </c>
      <c r="B278" s="359" t="s">
        <v>28</v>
      </c>
      <c r="C278" s="367">
        <v>45742</v>
      </c>
      <c r="D278" s="366" t="s">
        <v>871</v>
      </c>
      <c r="E278" s="367">
        <v>45708</v>
      </c>
      <c r="F278" s="345" t="s">
        <v>986</v>
      </c>
      <c r="G278" s="368" t="s">
        <v>417</v>
      </c>
      <c r="H278" s="369">
        <v>0</v>
      </c>
      <c r="I278" s="362" t="s">
        <v>38</v>
      </c>
      <c r="J278" s="369" t="s">
        <v>30</v>
      </c>
      <c r="K278" s="367">
        <v>45712</v>
      </c>
      <c r="L278" s="369" t="s">
        <v>110</v>
      </c>
      <c r="M278" s="581">
        <v>14262</v>
      </c>
      <c r="N278" s="558"/>
      <c r="O278" s="1006"/>
      <c r="P278" s="369" t="s">
        <v>110</v>
      </c>
      <c r="Q278" s="565" t="s">
        <v>38</v>
      </c>
      <c r="R278" s="370">
        <v>45712</v>
      </c>
      <c r="S278" s="378">
        <v>826</v>
      </c>
      <c r="T278" s="387">
        <v>810</v>
      </c>
      <c r="U278" s="29">
        <f>IFERROR(Table5[[#This Row],[Actual Redline Completed Footage UG]]/Table5[[#This Row],[Footage UG]], 0)</f>
        <v>0.98062953995157387</v>
      </c>
      <c r="V278" s="505">
        <v>45741</v>
      </c>
      <c r="W278" s="280">
        <v>1</v>
      </c>
      <c r="X278" s="280">
        <v>1</v>
      </c>
      <c r="Y278" s="280">
        <v>1</v>
      </c>
      <c r="Z278" s="370">
        <v>45867</v>
      </c>
      <c r="AA278" s="370">
        <v>45867</v>
      </c>
      <c r="AB278" s="135"/>
      <c r="AC278" s="1027"/>
    </row>
    <row r="279" spans="1:31" ht="39.75" customHeight="1">
      <c r="A279" s="573" t="s">
        <v>429</v>
      </c>
      <c r="B279" s="575" t="s">
        <v>28</v>
      </c>
      <c r="C279" s="24">
        <v>45742</v>
      </c>
      <c r="D279" s="576" t="s">
        <v>1020</v>
      </c>
      <c r="E279" s="24">
        <v>45708</v>
      </c>
      <c r="F279" s="577" t="s">
        <v>55</v>
      </c>
      <c r="G279" s="578" t="s">
        <v>430</v>
      </c>
      <c r="H279" s="579">
        <v>0</v>
      </c>
      <c r="I279" s="579" t="s">
        <v>763</v>
      </c>
      <c r="J279" s="579" t="s">
        <v>30</v>
      </c>
      <c r="K279" s="367">
        <v>45714</v>
      </c>
      <c r="L279" s="369" t="s">
        <v>110</v>
      </c>
      <c r="M279" s="581">
        <v>93462.85</v>
      </c>
      <c r="N279" s="582"/>
      <c r="O279" s="1006"/>
      <c r="P279" s="369" t="s">
        <v>110</v>
      </c>
      <c r="Q279" s="565" t="s">
        <v>38</v>
      </c>
      <c r="R279" s="388">
        <v>45709</v>
      </c>
      <c r="S279" s="378">
        <v>7497</v>
      </c>
      <c r="T279" s="387">
        <v>7251</v>
      </c>
      <c r="U279" s="29">
        <f>IFERROR(Table5[[#This Row],[Actual Redline Completed Footage UG]]/Table5[[#This Row],[Footage UG]], 0)</f>
        <v>0.96718687474989995</v>
      </c>
      <c r="V279" s="505">
        <v>45728</v>
      </c>
      <c r="W279" s="365">
        <v>1</v>
      </c>
      <c r="X279" s="365">
        <v>1</v>
      </c>
      <c r="Y279" s="365">
        <v>1</v>
      </c>
      <c r="Z279" s="370">
        <v>45916</v>
      </c>
      <c r="AA279" s="370">
        <v>45916</v>
      </c>
      <c r="AB279" s="135"/>
      <c r="AC279" s="1026"/>
      <c r="AD279" s="1020"/>
      <c r="AE279" s="1021"/>
    </row>
    <row r="280" spans="1:31" ht="39.75" customHeight="1">
      <c r="A280" s="1372" t="s">
        <v>514</v>
      </c>
      <c r="B280" s="1373" t="s">
        <v>28</v>
      </c>
      <c r="C280" s="1374">
        <v>46048</v>
      </c>
      <c r="D280" s="1374" t="s">
        <v>1281</v>
      </c>
      <c r="E280" s="1375">
        <v>45748</v>
      </c>
      <c r="F280" s="1376" t="s">
        <v>59</v>
      </c>
      <c r="G280" s="1358" t="s">
        <v>1291</v>
      </c>
      <c r="H280" s="1273">
        <v>0</v>
      </c>
      <c r="I280" s="1273" t="s">
        <v>763</v>
      </c>
      <c r="J280" s="1335" t="s">
        <v>30</v>
      </c>
      <c r="K280" s="1375">
        <v>45742</v>
      </c>
      <c r="L280" s="1335" t="s">
        <v>110</v>
      </c>
      <c r="M280" s="1377">
        <v>13442.35</v>
      </c>
      <c r="N280" s="558"/>
      <c r="O280" s="582"/>
      <c r="P280" s="1335" t="s">
        <v>110</v>
      </c>
      <c r="Q280" s="1378" t="s">
        <v>38</v>
      </c>
      <c r="R280" s="1336">
        <v>46027</v>
      </c>
      <c r="S280" s="1379">
        <v>831</v>
      </c>
      <c r="T280" s="1382">
        <v>910</v>
      </c>
      <c r="U280" s="3">
        <f>IFERROR(Table5[[#This Row],[Actual Redline Completed Footage UG]]/Table5[[#This Row],[Footage UG]], 0)</f>
        <v>1.095066185318893</v>
      </c>
      <c r="V280" s="1336">
        <v>46034</v>
      </c>
      <c r="W280" s="1287">
        <v>0</v>
      </c>
      <c r="X280" s="1287">
        <v>0</v>
      </c>
      <c r="Y280" s="1380">
        <v>0</v>
      </c>
      <c r="Z280" s="373" t="s">
        <v>913</v>
      </c>
      <c r="AA280" s="373" t="s">
        <v>913</v>
      </c>
      <c r="AB280" s="1381" t="s">
        <v>1292</v>
      </c>
      <c r="AC280" s="1026"/>
      <c r="AD280" s="1020"/>
      <c r="AE280" s="1021"/>
    </row>
    <row r="281" spans="1:31" ht="39.75" customHeight="1">
      <c r="A281" s="573" t="s">
        <v>439</v>
      </c>
      <c r="B281" s="575" t="s">
        <v>28</v>
      </c>
      <c r="C281" s="24">
        <v>45924</v>
      </c>
      <c r="D281" s="577" t="s">
        <v>56</v>
      </c>
      <c r="E281" s="24">
        <v>45772</v>
      </c>
      <c r="F281" s="576" t="s">
        <v>59</v>
      </c>
      <c r="G281" s="576" t="s">
        <v>440</v>
      </c>
      <c r="H281" s="579">
        <v>0</v>
      </c>
      <c r="I281" s="579" t="s">
        <v>763</v>
      </c>
      <c r="J281" s="579" t="s">
        <v>30</v>
      </c>
      <c r="K281" s="366" t="s">
        <v>260</v>
      </c>
      <c r="L281" s="362" t="s">
        <v>110</v>
      </c>
      <c r="M281" s="651">
        <v>4397.6499999999996</v>
      </c>
      <c r="N281" s="582"/>
      <c r="O281" s="1006"/>
      <c r="P281" s="362" t="s">
        <v>110</v>
      </c>
      <c r="Q281" s="565" t="s">
        <v>38</v>
      </c>
      <c r="R281" s="363">
        <v>45852</v>
      </c>
      <c r="S281" s="364">
        <v>129</v>
      </c>
      <c r="T281" s="659">
        <v>129</v>
      </c>
      <c r="U281" s="79">
        <v>1</v>
      </c>
      <c r="V281" s="505">
        <v>45856</v>
      </c>
      <c r="W281" s="280">
        <v>0</v>
      </c>
      <c r="X281" s="280">
        <v>0</v>
      </c>
      <c r="Y281" s="1145">
        <v>0</v>
      </c>
      <c r="Z281" s="370">
        <v>45972</v>
      </c>
      <c r="AA281" s="370">
        <v>45972</v>
      </c>
      <c r="AB281" s="330" t="s">
        <v>1293</v>
      </c>
      <c r="AC281" s="342"/>
      <c r="AD281" s="821"/>
      <c r="AE281" s="1018"/>
    </row>
    <row r="282" spans="1:31" ht="39.75" customHeight="1">
      <c r="A282" s="956" t="s">
        <v>1294</v>
      </c>
      <c r="B282" s="359" t="s">
        <v>28</v>
      </c>
      <c r="C282" s="608">
        <v>46008</v>
      </c>
      <c r="D282" s="1243" t="s">
        <v>1295</v>
      </c>
      <c r="E282" s="24">
        <v>45938</v>
      </c>
      <c r="F282" s="366" t="s">
        <v>59</v>
      </c>
      <c r="G282" s="1238"/>
      <c r="H282" s="579">
        <v>193</v>
      </c>
      <c r="I282" s="1144" t="s">
        <v>763</v>
      </c>
      <c r="J282" s="362" t="s">
        <v>36</v>
      </c>
      <c r="K282" s="345">
        <v>46303</v>
      </c>
      <c r="L282" s="600" t="s">
        <v>110</v>
      </c>
      <c r="M282" s="943">
        <v>86136</v>
      </c>
      <c r="N282" s="558"/>
      <c r="O282" s="1006"/>
      <c r="P282" s="600" t="s">
        <v>110</v>
      </c>
      <c r="Q282" s="658" t="s">
        <v>38</v>
      </c>
      <c r="R282" s="21">
        <v>45938</v>
      </c>
      <c r="S282" s="378">
        <v>7655</v>
      </c>
      <c r="T282" s="387">
        <v>8528</v>
      </c>
      <c r="U282" s="256">
        <v>1.1100000000000001</v>
      </c>
      <c r="V282" s="21">
        <v>45943</v>
      </c>
      <c r="W282" s="26">
        <v>1</v>
      </c>
      <c r="X282" s="26">
        <v>1</v>
      </c>
      <c r="Y282" s="365">
        <v>1</v>
      </c>
      <c r="Z282" s="373" t="s">
        <v>913</v>
      </c>
      <c r="AA282" s="373" t="s">
        <v>913</v>
      </c>
      <c r="AB282" s="107"/>
      <c r="AC282" s="342"/>
      <c r="AD282" s="821"/>
      <c r="AE282" s="1018"/>
    </row>
    <row r="283" spans="1:31" ht="39.75" customHeight="1">
      <c r="A283" s="660" t="s">
        <v>1296</v>
      </c>
      <c r="B283" s="575" t="s">
        <v>28</v>
      </c>
      <c r="C283" s="608">
        <v>46008</v>
      </c>
      <c r="D283" s="691" t="s">
        <v>1297</v>
      </c>
      <c r="E283" s="24">
        <v>45952</v>
      </c>
      <c r="F283" s="366" t="s">
        <v>59</v>
      </c>
      <c r="G283" s="578"/>
      <c r="H283" s="579">
        <v>139</v>
      </c>
      <c r="I283" s="1144" t="s">
        <v>763</v>
      </c>
      <c r="J283" s="362" t="s">
        <v>36</v>
      </c>
      <c r="K283" s="24" t="s">
        <v>260</v>
      </c>
      <c r="L283" s="641" t="s">
        <v>110</v>
      </c>
      <c r="M283" s="943">
        <v>42766.5</v>
      </c>
      <c r="N283" s="558"/>
      <c r="O283" s="558"/>
      <c r="P283" s="20" t="s">
        <v>110</v>
      </c>
      <c r="Q283" s="815" t="s">
        <v>38</v>
      </c>
      <c r="R283" s="21">
        <v>45939</v>
      </c>
      <c r="S283" s="5">
        <v>6699</v>
      </c>
      <c r="T283" s="816">
        <v>7175</v>
      </c>
      <c r="U283" s="1155">
        <f>IFERROR($T283/$S283, 0)</f>
        <v>1.0710553814002091</v>
      </c>
      <c r="V283" s="21">
        <v>45954</v>
      </c>
      <c r="W283" s="466">
        <v>1</v>
      </c>
      <c r="X283" s="466">
        <v>1</v>
      </c>
      <c r="Y283" s="365">
        <v>1</v>
      </c>
      <c r="Z283" s="373" t="s">
        <v>913</v>
      </c>
      <c r="AA283" s="373" t="s">
        <v>913</v>
      </c>
      <c r="AB283" s="1022"/>
      <c r="AC283" s="342"/>
      <c r="AD283" s="821"/>
      <c r="AE283" s="1018"/>
    </row>
    <row r="284" spans="1:31" ht="39.75" customHeight="1">
      <c r="A284" s="660" t="s">
        <v>1298</v>
      </c>
      <c r="B284" s="359" t="s">
        <v>28</v>
      </c>
      <c r="C284" s="704">
        <v>46008</v>
      </c>
      <c r="D284" s="704" t="s">
        <v>1031</v>
      </c>
      <c r="E284" s="715">
        <v>45958</v>
      </c>
      <c r="F284" s="366" t="s">
        <v>59</v>
      </c>
      <c r="G284" s="716" t="s">
        <v>1299</v>
      </c>
      <c r="H284" s="717">
        <v>517</v>
      </c>
      <c r="I284" s="1144" t="s">
        <v>865</v>
      </c>
      <c r="J284" s="362" t="s">
        <v>36</v>
      </c>
      <c r="K284" s="715">
        <v>45964</v>
      </c>
      <c r="L284" s="717" t="s">
        <v>110</v>
      </c>
      <c r="M284" s="937">
        <v>215088</v>
      </c>
      <c r="N284" s="727"/>
      <c r="O284" s="727"/>
      <c r="P284" s="717" t="s">
        <v>110</v>
      </c>
      <c r="Q284" s="834" t="s">
        <v>38</v>
      </c>
      <c r="R284" s="720">
        <v>45960</v>
      </c>
      <c r="S284" s="721">
        <v>22238</v>
      </c>
      <c r="T284" s="835">
        <v>22321</v>
      </c>
      <c r="U284" s="383">
        <f>IFERROR($T284/$S284, 0)</f>
        <v>1.0037323500314776</v>
      </c>
      <c r="V284" s="720">
        <v>45965</v>
      </c>
      <c r="W284" s="280">
        <v>1</v>
      </c>
      <c r="X284" s="280">
        <v>1</v>
      </c>
      <c r="Y284" s="365">
        <v>1</v>
      </c>
      <c r="Z284" s="373" t="s">
        <v>913</v>
      </c>
      <c r="AA284" s="373" t="s">
        <v>913</v>
      </c>
      <c r="AB284" s="1023" t="s">
        <v>1300</v>
      </c>
      <c r="AC284" s="342"/>
      <c r="AD284" s="821"/>
      <c r="AE284" s="1018"/>
    </row>
    <row r="285" spans="1:31" ht="39.75" customHeight="1">
      <c r="A285" s="563" t="s">
        <v>1301</v>
      </c>
      <c r="B285" s="643" t="s">
        <v>1039</v>
      </c>
      <c r="C285" s="360">
        <v>46045</v>
      </c>
      <c r="D285" s="375" t="s">
        <v>56</v>
      </c>
      <c r="E285" s="360">
        <v>45959</v>
      </c>
      <c r="F285" s="358" t="s">
        <v>1046</v>
      </c>
      <c r="G285" s="361" t="s">
        <v>1302</v>
      </c>
      <c r="H285" s="683">
        <v>78</v>
      </c>
      <c r="I285" s="372" t="s">
        <v>763</v>
      </c>
      <c r="J285" s="369" t="s">
        <v>30</v>
      </c>
      <c r="K285" s="360">
        <v>45964</v>
      </c>
      <c r="L285" s="369" t="s">
        <v>110</v>
      </c>
      <c r="M285" s="975">
        <v>170</v>
      </c>
      <c r="N285" s="849"/>
      <c r="O285" s="727"/>
      <c r="P285" s="369" t="s">
        <v>110</v>
      </c>
      <c r="Q285" s="565" t="s">
        <v>38</v>
      </c>
      <c r="R285" s="363">
        <v>45964</v>
      </c>
      <c r="S285" s="687">
        <v>7522</v>
      </c>
      <c r="T285" s="382">
        <v>7522</v>
      </c>
      <c r="U285" s="3">
        <f>IFERROR(Table5[[#This Row],[Actual Redline Completed Footage UG]]/Table5[[#This Row],[Footage UG]], 0)</f>
        <v>1</v>
      </c>
      <c r="V285" s="500">
        <v>45964</v>
      </c>
      <c r="W285" s="280">
        <v>1</v>
      </c>
      <c r="X285" s="280">
        <v>1</v>
      </c>
      <c r="Y285" s="280">
        <v>1</v>
      </c>
      <c r="Z285" s="363">
        <v>45999</v>
      </c>
      <c r="AA285" s="373" t="s">
        <v>913</v>
      </c>
      <c r="AB285" s="827" t="s">
        <v>1303</v>
      </c>
      <c r="AC285" s="342"/>
      <c r="AD285" s="821"/>
      <c r="AE285" s="1018"/>
    </row>
    <row r="286" spans="1:31" ht="39.75" customHeight="1">
      <c r="A286" s="953" t="s">
        <v>1304</v>
      </c>
      <c r="B286" s="355" t="s">
        <v>1039</v>
      </c>
      <c r="C286" s="299">
        <v>46019</v>
      </c>
      <c r="D286" s="1244" t="s">
        <v>56</v>
      </c>
      <c r="E286" s="299">
        <v>45959</v>
      </c>
      <c r="F286" s="298" t="s">
        <v>1046</v>
      </c>
      <c r="G286" s="495" t="s">
        <v>1305</v>
      </c>
      <c r="H286" s="679">
        <v>89</v>
      </c>
      <c r="I286" s="1241" t="s">
        <v>763</v>
      </c>
      <c r="J286" s="641" t="s">
        <v>30</v>
      </c>
      <c r="K286" s="299">
        <v>45964</v>
      </c>
      <c r="L286" s="641" t="s">
        <v>110</v>
      </c>
      <c r="M286" s="814">
        <v>62937.05</v>
      </c>
      <c r="N286" s="558"/>
      <c r="O286" s="558"/>
      <c r="P286" s="20" t="s">
        <v>110</v>
      </c>
      <c r="Q286" s="815" t="s">
        <v>38</v>
      </c>
      <c r="R286" s="59">
        <v>45964</v>
      </c>
      <c r="S286" s="655">
        <v>8523</v>
      </c>
      <c r="T286" s="612">
        <v>8523</v>
      </c>
      <c r="U286" s="3">
        <f>IFERROR(Table5[[#This Row],[Actual Redline Completed Footage UG]]/Table5[[#This Row],[Footage UG]], 0)</f>
        <v>1</v>
      </c>
      <c r="V286" s="127">
        <v>45966</v>
      </c>
      <c r="W286" s="280">
        <v>1</v>
      </c>
      <c r="X286" s="280">
        <v>1</v>
      </c>
      <c r="Y286" s="280">
        <v>1</v>
      </c>
      <c r="Z286" s="59">
        <v>46002</v>
      </c>
      <c r="AA286" s="59">
        <v>46087</v>
      </c>
      <c r="AB286" s="1024" t="s">
        <v>1306</v>
      </c>
      <c r="AC286" s="342"/>
      <c r="AD286" s="821"/>
      <c r="AE286" s="1018"/>
    </row>
    <row r="287" spans="1:31" ht="39.75" customHeight="1">
      <c r="A287" s="942" t="s">
        <v>1307</v>
      </c>
      <c r="B287" s="355" t="s">
        <v>1039</v>
      </c>
      <c r="C287" s="299">
        <v>46052</v>
      </c>
      <c r="D287" s="1244" t="s">
        <v>56</v>
      </c>
      <c r="E287" s="766">
        <v>45959</v>
      </c>
      <c r="F287" s="767" t="s">
        <v>1046</v>
      </c>
      <c r="G287" s="767" t="s">
        <v>1308</v>
      </c>
      <c r="H287" s="778">
        <v>83</v>
      </c>
      <c r="I287" s="1241" t="s">
        <v>763</v>
      </c>
      <c r="J287" s="757" t="s">
        <v>30</v>
      </c>
      <c r="K287" s="766" t="s">
        <v>260</v>
      </c>
      <c r="L287" s="757" t="s">
        <v>110</v>
      </c>
      <c r="M287" s="979">
        <v>45545.15</v>
      </c>
      <c r="N287" s="558"/>
      <c r="O287" s="558"/>
      <c r="P287" s="772" t="s">
        <v>110</v>
      </c>
      <c r="Q287" s="857" t="s">
        <v>38</v>
      </c>
      <c r="R287" s="740">
        <v>45946</v>
      </c>
      <c r="S287" s="779">
        <v>4120</v>
      </c>
      <c r="T287" s="858">
        <v>4120</v>
      </c>
      <c r="U287" s="3">
        <f>IFERROR(Table5[[#This Row],[Actual Redline Completed Footage UG]]/Table5[[#This Row],[Footage UG]], 0)</f>
        <v>1</v>
      </c>
      <c r="V287" s="740">
        <v>45965</v>
      </c>
      <c r="W287" s="280">
        <v>1</v>
      </c>
      <c r="X287" s="280">
        <v>1</v>
      </c>
      <c r="Y287" s="280">
        <v>1</v>
      </c>
      <c r="Z287" s="363">
        <v>46057</v>
      </c>
      <c r="AA287" s="373" t="s">
        <v>913</v>
      </c>
      <c r="AB287" s="1025" t="s">
        <v>1309</v>
      </c>
      <c r="AC287" s="342"/>
      <c r="AD287" s="821"/>
      <c r="AE287" s="1018"/>
    </row>
    <row r="288" spans="1:31" ht="39.75" customHeight="1">
      <c r="A288" s="573" t="s">
        <v>1310</v>
      </c>
      <c r="B288" s="785" t="s">
        <v>1039</v>
      </c>
      <c r="C288" s="24">
        <v>46045</v>
      </c>
      <c r="D288" s="577" t="s">
        <v>56</v>
      </c>
      <c r="E288" s="24"/>
      <c r="F288" s="576" t="s">
        <v>1046</v>
      </c>
      <c r="G288" s="578"/>
      <c r="H288" s="786">
        <v>85</v>
      </c>
      <c r="I288" s="584" t="s">
        <v>763</v>
      </c>
      <c r="J288" s="579" t="s">
        <v>30</v>
      </c>
      <c r="K288" s="367" t="s">
        <v>260</v>
      </c>
      <c r="L288" s="369" t="s">
        <v>110</v>
      </c>
      <c r="M288" s="813">
        <v>29180.45</v>
      </c>
      <c r="N288" s="582"/>
      <c r="O288" s="1006"/>
      <c r="P288" s="369" t="s">
        <v>110</v>
      </c>
      <c r="Q288" s="565" t="s">
        <v>38</v>
      </c>
      <c r="R288" s="59" t="s">
        <v>260</v>
      </c>
      <c r="S288" s="655">
        <v>6249</v>
      </c>
      <c r="T288" s="816">
        <v>6183</v>
      </c>
      <c r="U288" s="3">
        <f>IFERROR(Table5[[#This Row],[Actual Redline Completed Footage UG]]/Table5[[#This Row],[Footage UG]], 0)</f>
        <v>0.98943831012962069</v>
      </c>
      <c r="V288" s="500">
        <v>45964</v>
      </c>
      <c r="W288" s="280">
        <v>1</v>
      </c>
      <c r="X288" s="280">
        <v>1</v>
      </c>
      <c r="Y288" s="280">
        <v>1</v>
      </c>
      <c r="Z288" s="59">
        <v>46002</v>
      </c>
      <c r="AA288" s="363">
        <v>46106</v>
      </c>
      <c r="AB288" s="1133" t="s">
        <v>1311</v>
      </c>
      <c r="AC288" s="342"/>
      <c r="AD288" s="821"/>
      <c r="AE288" s="1018"/>
    </row>
    <row r="289" spans="1:31" ht="39.75" customHeight="1">
      <c r="A289" s="942" t="s">
        <v>1312</v>
      </c>
      <c r="B289" s="355" t="s">
        <v>1039</v>
      </c>
      <c r="C289" s="299">
        <v>46052</v>
      </c>
      <c r="D289" s="1244" t="s">
        <v>56</v>
      </c>
      <c r="E289" s="766">
        <v>45993</v>
      </c>
      <c r="F289" s="767" t="s">
        <v>854</v>
      </c>
      <c r="G289" s="767" t="s">
        <v>1313</v>
      </c>
      <c r="H289" s="778">
        <v>89</v>
      </c>
      <c r="I289" s="1241" t="s">
        <v>763</v>
      </c>
      <c r="J289" s="757" t="s">
        <v>30</v>
      </c>
      <c r="K289" s="766">
        <v>45993</v>
      </c>
      <c r="L289" s="757" t="s">
        <v>110</v>
      </c>
      <c r="M289" s="979">
        <v>93349.5</v>
      </c>
      <c r="N289" s="1049"/>
      <c r="O289" s="558"/>
      <c r="P289" s="772" t="s">
        <v>110</v>
      </c>
      <c r="Q289" s="968" t="s">
        <v>38</v>
      </c>
      <c r="R289" s="740">
        <v>45993</v>
      </c>
      <c r="S289" s="779">
        <v>7828</v>
      </c>
      <c r="T289" s="858">
        <v>7828</v>
      </c>
      <c r="U289" s="3">
        <f>IFERROR(Table5[[#This Row],[Actual Redline Completed Footage UG]]/Table5[[#This Row],[Footage UG]], 0)</f>
        <v>1</v>
      </c>
      <c r="V289" s="740">
        <v>45994</v>
      </c>
      <c r="W289" s="280">
        <v>1</v>
      </c>
      <c r="X289" s="761">
        <v>1</v>
      </c>
      <c r="Y289" s="280">
        <v>1</v>
      </c>
      <c r="Z289" s="740">
        <v>46048</v>
      </c>
      <c r="AA289" s="373" t="s">
        <v>913</v>
      </c>
      <c r="AB289" s="1025" t="s">
        <v>1314</v>
      </c>
      <c r="AC289" s="342"/>
      <c r="AD289" s="821"/>
      <c r="AE289" s="1018"/>
    </row>
    <row r="290" spans="1:31" ht="39.75" customHeight="1">
      <c r="A290" s="953" t="s">
        <v>1315</v>
      </c>
      <c r="B290" s="355" t="s">
        <v>1039</v>
      </c>
      <c r="C290" s="299">
        <v>46045</v>
      </c>
      <c r="D290" s="1244" t="s">
        <v>56</v>
      </c>
      <c r="E290" s="299">
        <v>45959</v>
      </c>
      <c r="F290" s="298" t="s">
        <v>854</v>
      </c>
      <c r="G290" s="495"/>
      <c r="H290" s="300">
        <v>89</v>
      </c>
      <c r="I290" s="1241" t="s">
        <v>763</v>
      </c>
      <c r="J290" s="641" t="s">
        <v>30</v>
      </c>
      <c r="K290" s="19">
        <v>45964</v>
      </c>
      <c r="L290" s="20" t="s">
        <v>110</v>
      </c>
      <c r="M290" s="931">
        <v>84750.5</v>
      </c>
      <c r="N290" s="558"/>
      <c r="O290" s="558"/>
      <c r="P290" s="20" t="s">
        <v>110</v>
      </c>
      <c r="Q290" s="815" t="s">
        <v>38</v>
      </c>
      <c r="R290" s="21">
        <v>45964</v>
      </c>
      <c r="S290" s="44">
        <v>6935</v>
      </c>
      <c r="T290" s="816">
        <v>6935</v>
      </c>
      <c r="U290" s="3">
        <f>IFERROR(Table5[[#This Row],[Actual Redline Completed Footage UG]]/Table5[[#This Row],[Footage UG]], 0)</f>
        <v>1</v>
      </c>
      <c r="V290" s="59">
        <v>45973</v>
      </c>
      <c r="W290" s="280">
        <v>1</v>
      </c>
      <c r="X290" s="280">
        <v>1</v>
      </c>
      <c r="Y290" s="280">
        <v>1</v>
      </c>
      <c r="Z290" s="59">
        <v>46034</v>
      </c>
      <c r="AA290" s="363">
        <v>46106</v>
      </c>
      <c r="AB290" s="1024" t="s">
        <v>1316</v>
      </c>
      <c r="AC290" s="342"/>
      <c r="AD290" s="821"/>
      <c r="AE290" s="1018"/>
    </row>
    <row r="291" spans="1:31" ht="39.75" customHeight="1">
      <c r="A291" s="942" t="s">
        <v>1317</v>
      </c>
      <c r="B291" s="355" t="s">
        <v>1039</v>
      </c>
      <c r="C291" s="766">
        <v>46052</v>
      </c>
      <c r="D291" s="1244" t="s">
        <v>56</v>
      </c>
      <c r="E291" s="766">
        <v>45987</v>
      </c>
      <c r="F291" s="767" t="s">
        <v>854</v>
      </c>
      <c r="G291" s="767" t="s">
        <v>1318</v>
      </c>
      <c r="H291" s="768">
        <v>85</v>
      </c>
      <c r="I291" s="1241" t="s">
        <v>763</v>
      </c>
      <c r="J291" s="757" t="s">
        <v>30</v>
      </c>
      <c r="K291" s="770">
        <v>45987</v>
      </c>
      <c r="L291" s="757" t="s">
        <v>110</v>
      </c>
      <c r="M291" s="856">
        <v>84092.5</v>
      </c>
      <c r="N291" s="1049"/>
      <c r="O291" s="558"/>
      <c r="P291" s="772" t="s">
        <v>110</v>
      </c>
      <c r="Q291" s="968" t="s">
        <v>38</v>
      </c>
      <c r="R291" s="780">
        <v>45987</v>
      </c>
      <c r="S291" s="748">
        <v>6897</v>
      </c>
      <c r="T291" s="858">
        <v>6897</v>
      </c>
      <c r="U291" s="3">
        <f>IFERROR(Table5[[#This Row],[Actual Redline Completed Footage UG]]/Table5[[#This Row],[Footage UG]], 0)</f>
        <v>1</v>
      </c>
      <c r="V291" s="740">
        <v>46009</v>
      </c>
      <c r="W291" s="280">
        <v>1</v>
      </c>
      <c r="X291" s="280">
        <v>1</v>
      </c>
      <c r="Y291" s="280">
        <v>1</v>
      </c>
      <c r="Z291" s="740">
        <v>46048</v>
      </c>
      <c r="AA291" s="373" t="s">
        <v>913</v>
      </c>
      <c r="AB291" s="1025" t="s">
        <v>1319</v>
      </c>
      <c r="AC291" s="342"/>
      <c r="AD291" s="821"/>
      <c r="AE291" s="1018"/>
    </row>
    <row r="292" spans="1:31" ht="39.75" customHeight="1">
      <c r="A292" s="942" t="s">
        <v>1320</v>
      </c>
      <c r="B292" s="355" t="s">
        <v>1039</v>
      </c>
      <c r="C292" s="299">
        <v>46052</v>
      </c>
      <c r="D292" s="1244" t="s">
        <v>56</v>
      </c>
      <c r="E292" s="766">
        <v>45987</v>
      </c>
      <c r="F292" s="802" t="s">
        <v>854</v>
      </c>
      <c r="G292" s="767" t="s">
        <v>1321</v>
      </c>
      <c r="H292" s="768">
        <v>78</v>
      </c>
      <c r="I292" s="304" t="s">
        <v>763</v>
      </c>
      <c r="J292" s="772" t="s">
        <v>30</v>
      </c>
      <c r="K292" s="770">
        <v>45987</v>
      </c>
      <c r="L292" s="757" t="s">
        <v>110</v>
      </c>
      <c r="M292" s="856">
        <v>68606.5</v>
      </c>
      <c r="N292" s="1049"/>
      <c r="O292" s="558"/>
      <c r="P292" s="772" t="s">
        <v>110</v>
      </c>
      <c r="Q292" s="968" t="s">
        <v>38</v>
      </c>
      <c r="R292" s="780">
        <v>45987</v>
      </c>
      <c r="S292" s="793">
        <v>5456</v>
      </c>
      <c r="T292" s="858">
        <v>5441</v>
      </c>
      <c r="U292" s="3">
        <f>IFERROR(Table5[[#This Row],[Actual Redline Completed Footage UG]]/Table5[[#This Row],[Footage UG]], 0)</f>
        <v>0.99725073313782986</v>
      </c>
      <c r="V292" s="740">
        <v>46028</v>
      </c>
      <c r="W292" s="280">
        <v>1</v>
      </c>
      <c r="X292" s="280">
        <v>1</v>
      </c>
      <c r="Y292" s="280">
        <v>1</v>
      </c>
      <c r="Z292" s="740">
        <v>46052</v>
      </c>
      <c r="AA292" s="373" t="s">
        <v>913</v>
      </c>
      <c r="AB292" s="1025" t="s">
        <v>1322</v>
      </c>
      <c r="AC292" s="342"/>
      <c r="AD292" s="821"/>
      <c r="AE292" s="1018"/>
    </row>
    <row r="293" spans="1:31" ht="39.75" customHeight="1">
      <c r="A293" s="974" t="s">
        <v>1323</v>
      </c>
      <c r="B293" s="1245" t="s">
        <v>1039</v>
      </c>
      <c r="C293" s="299">
        <v>46052</v>
      </c>
      <c r="D293" s="1246" t="s">
        <v>56</v>
      </c>
      <c r="E293" s="765">
        <v>45987</v>
      </c>
      <c r="F293" s="705" t="s">
        <v>854</v>
      </c>
      <c r="G293" s="767" t="s">
        <v>1324</v>
      </c>
      <c r="H293" s="768">
        <v>73</v>
      </c>
      <c r="I293" s="304" t="s">
        <v>763</v>
      </c>
      <c r="J293" s="772" t="s">
        <v>30</v>
      </c>
      <c r="K293" s="796">
        <v>45987</v>
      </c>
      <c r="L293" s="717" t="s">
        <v>110</v>
      </c>
      <c r="M293" s="833">
        <v>71371</v>
      </c>
      <c r="N293" s="1050"/>
      <c r="O293" s="582"/>
      <c r="P293" s="797" t="s">
        <v>110</v>
      </c>
      <c r="Q293" s="857" t="s">
        <v>38</v>
      </c>
      <c r="R293" s="780">
        <v>45987</v>
      </c>
      <c r="S293" s="748">
        <v>5810</v>
      </c>
      <c r="T293" s="858">
        <v>5674</v>
      </c>
      <c r="U293" s="3">
        <f>IFERROR(Table5[[#This Row],[Actual Redline Completed Footage UG]]/Table5[[#This Row],[Footage UG]], 0)</f>
        <v>0.97659208261617902</v>
      </c>
      <c r="V293" s="740">
        <v>46030</v>
      </c>
      <c r="W293" s="761">
        <v>1</v>
      </c>
      <c r="X293" s="761">
        <v>1</v>
      </c>
      <c r="Y293" s="280">
        <v>1</v>
      </c>
      <c r="Z293" s="740">
        <v>46052</v>
      </c>
      <c r="AA293" s="373" t="s">
        <v>913</v>
      </c>
      <c r="AB293" s="1025" t="s">
        <v>1325</v>
      </c>
      <c r="AC293" s="342"/>
      <c r="AD293" s="821"/>
      <c r="AE293" s="1018"/>
    </row>
    <row r="294" spans="1:31" ht="39.75" customHeight="1">
      <c r="A294" s="942" t="s">
        <v>1326</v>
      </c>
      <c r="B294" s="355" t="s">
        <v>1039</v>
      </c>
      <c r="C294" s="766">
        <v>46019</v>
      </c>
      <c r="D294" s="1244" t="s">
        <v>56</v>
      </c>
      <c r="E294" s="766">
        <v>45959</v>
      </c>
      <c r="F294" s="767" t="s">
        <v>854</v>
      </c>
      <c r="G294" s="767" t="s">
        <v>1327</v>
      </c>
      <c r="H294" s="768">
        <v>0</v>
      </c>
      <c r="I294" s="1241" t="s">
        <v>763</v>
      </c>
      <c r="J294" s="757" t="s">
        <v>30</v>
      </c>
      <c r="K294" s="770">
        <v>45961</v>
      </c>
      <c r="L294" s="757" t="s">
        <v>110</v>
      </c>
      <c r="M294" s="856">
        <v>64985.65</v>
      </c>
      <c r="N294" s="558"/>
      <c r="O294" s="558"/>
      <c r="P294" s="772" t="s">
        <v>110</v>
      </c>
      <c r="Q294" s="968" t="s">
        <v>38</v>
      </c>
      <c r="R294" s="780">
        <v>45964</v>
      </c>
      <c r="S294" s="748">
        <v>5155</v>
      </c>
      <c r="T294" s="858">
        <v>5169</v>
      </c>
      <c r="U294" s="3">
        <f>IFERROR(Table5[[#This Row],[Actual Redline Completed Footage UG]]/Table5[[#This Row],[Footage UG]], 0)</f>
        <v>1.0027158098933076</v>
      </c>
      <c r="V294" s="740">
        <v>45992</v>
      </c>
      <c r="W294" s="761">
        <v>1</v>
      </c>
      <c r="X294" s="280">
        <v>1</v>
      </c>
      <c r="Y294" s="280">
        <v>1</v>
      </c>
      <c r="Z294" s="740">
        <v>46040</v>
      </c>
      <c r="AA294" s="373" t="s">
        <v>913</v>
      </c>
      <c r="AB294" s="1024" t="s">
        <v>1328</v>
      </c>
      <c r="AC294" s="342"/>
      <c r="AD294" s="821"/>
      <c r="AE294" s="1018"/>
    </row>
    <row r="295" spans="1:31" ht="39.75" customHeight="1">
      <c r="A295" s="942" t="s">
        <v>1329</v>
      </c>
      <c r="B295" s="355" t="s">
        <v>1039</v>
      </c>
      <c r="C295" s="766">
        <v>46019</v>
      </c>
      <c r="D295" s="1244" t="s">
        <v>56</v>
      </c>
      <c r="E295" s="766">
        <v>45959</v>
      </c>
      <c r="F295" s="767" t="s">
        <v>854</v>
      </c>
      <c r="G295" s="767" t="s">
        <v>1330</v>
      </c>
      <c r="H295" s="768">
        <v>0</v>
      </c>
      <c r="I295" s="1241" t="s">
        <v>763</v>
      </c>
      <c r="J295" s="757" t="s">
        <v>30</v>
      </c>
      <c r="K295" s="770">
        <v>45961</v>
      </c>
      <c r="L295" s="757" t="s">
        <v>110</v>
      </c>
      <c r="M295" s="856">
        <v>54043.5</v>
      </c>
      <c r="N295" s="558"/>
      <c r="O295" s="558"/>
      <c r="P295" s="772" t="s">
        <v>110</v>
      </c>
      <c r="Q295" s="857" t="s">
        <v>38</v>
      </c>
      <c r="R295" s="780">
        <v>45961</v>
      </c>
      <c r="S295" s="748">
        <v>4140</v>
      </c>
      <c r="T295" s="858">
        <v>4140</v>
      </c>
      <c r="U295" s="3">
        <f>IFERROR(Table5[[#This Row],[Actual Redline Completed Footage UG]]/Table5[[#This Row],[Footage UG]], 0)</f>
        <v>1</v>
      </c>
      <c r="V295" s="740">
        <v>45974</v>
      </c>
      <c r="W295" s="761">
        <v>1</v>
      </c>
      <c r="X295" s="280">
        <v>1</v>
      </c>
      <c r="Y295" s="280">
        <v>1</v>
      </c>
      <c r="Z295" s="740">
        <v>46040</v>
      </c>
      <c r="AA295" s="373" t="s">
        <v>913</v>
      </c>
      <c r="AB295" s="1024" t="s">
        <v>1331</v>
      </c>
      <c r="AC295" s="342"/>
      <c r="AD295" s="821"/>
      <c r="AE295" s="1018"/>
    </row>
    <row r="296" spans="1:31" ht="39.75" customHeight="1">
      <c r="A296" s="855" t="s">
        <v>1332</v>
      </c>
      <c r="B296" s="785" t="s">
        <v>1039</v>
      </c>
      <c r="C296" s="796">
        <v>46052</v>
      </c>
      <c r="D296" s="577" t="s">
        <v>56</v>
      </c>
      <c r="E296" s="796">
        <v>46027</v>
      </c>
      <c r="F296" s="854" t="s">
        <v>912</v>
      </c>
      <c r="G296" s="854"/>
      <c r="H296" s="579">
        <v>68</v>
      </c>
      <c r="I296" s="584" t="s">
        <v>763</v>
      </c>
      <c r="J296" s="797" t="s">
        <v>30</v>
      </c>
      <c r="K296" s="765">
        <v>46027</v>
      </c>
      <c r="L296" s="717" t="s">
        <v>110</v>
      </c>
      <c r="M296" s="856">
        <v>68608</v>
      </c>
      <c r="N296" s="582"/>
      <c r="O296" s="582"/>
      <c r="P296" s="797" t="s">
        <v>110</v>
      </c>
      <c r="Q296" s="857" t="s">
        <v>38</v>
      </c>
      <c r="R296" s="740">
        <v>46027</v>
      </c>
      <c r="S296" s="5">
        <v>5699</v>
      </c>
      <c r="T296" s="858">
        <v>5669</v>
      </c>
      <c r="U296" s="79">
        <f>IFERROR(Table5[[#This Row],[Actual Redline Completed Footage UG]]/Table5[[#This Row],[Footage UG]], 0)</f>
        <v>0.99473591858220745</v>
      </c>
      <c r="V296" s="740">
        <v>46034</v>
      </c>
      <c r="W296" s="280">
        <v>1</v>
      </c>
      <c r="X296" s="280">
        <v>1</v>
      </c>
      <c r="Y296" s="280">
        <v>1</v>
      </c>
      <c r="Z296" s="740">
        <v>46052</v>
      </c>
      <c r="AA296" s="373" t="s">
        <v>913</v>
      </c>
      <c r="AB296" s="1025" t="s">
        <v>1333</v>
      </c>
      <c r="AC296" s="342"/>
      <c r="AD296" s="821"/>
      <c r="AE296" s="1018"/>
    </row>
    <row r="297" spans="1:31" ht="39.75" customHeight="1">
      <c r="A297" s="573" t="s">
        <v>1334</v>
      </c>
      <c r="B297" s="785" t="s">
        <v>1039</v>
      </c>
      <c r="C297" s="24">
        <v>46052</v>
      </c>
      <c r="D297" s="577" t="s">
        <v>56</v>
      </c>
      <c r="E297" s="796">
        <v>46027</v>
      </c>
      <c r="F297" s="576" t="s">
        <v>912</v>
      </c>
      <c r="G297" s="854"/>
      <c r="H297" s="579">
        <v>85</v>
      </c>
      <c r="I297" s="584" t="s">
        <v>763</v>
      </c>
      <c r="J297" s="797" t="s">
        <v>30</v>
      </c>
      <c r="K297" s="765">
        <v>46027</v>
      </c>
      <c r="L297" s="717" t="s">
        <v>110</v>
      </c>
      <c r="M297" s="856">
        <v>73334</v>
      </c>
      <c r="N297" s="582"/>
      <c r="O297" s="582"/>
      <c r="P297" s="797" t="s">
        <v>110</v>
      </c>
      <c r="Q297" s="857" t="s">
        <v>38</v>
      </c>
      <c r="R297" s="740">
        <v>46027</v>
      </c>
      <c r="S297" s="5">
        <v>5860</v>
      </c>
      <c r="T297" s="1080">
        <v>5883</v>
      </c>
      <c r="U297" s="79">
        <f>IFERROR(Table5[[#This Row],[Actual Redline Completed Footage UG]]/Table5[[#This Row],[Footage UG]], 0)</f>
        <v>1.0039249146757678</v>
      </c>
      <c r="V297" s="1073">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763</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763</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763</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763</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763</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763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763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763</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763</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7:I268 I159 I154:I155 I246 I253 I265 I288 I222:I223 I91:I92 I213 I35 I15 I17:I19 I218 I225 I7:I8 I256 I66 I37:I38 I208 I52:I56 I281 I46:I47 I58:I63 I248 I228:I242 I68:I74 I250:I251 I278:I279 I162" xr:uid="{8EBE9BB6-6BD2-46C1-9207-22004A752DD6}">
      <formula1>"On Track, In Jeopardy, Completed on Track, Completed, Completed -Missed TSD, On Hold Per Tillman"</formula1>
    </dataValidation>
    <dataValidation type="list" allowBlank="1" showInputMessage="1" showErrorMessage="1" sqref="I305 I1 I197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8 K308 E310 K310:K312 D269 R97:R98 D79:E79 R117:R120 D109:E109 R122 K123 R130:R145 K10:K11 E99:E100 E102 D273 Z15:AA17 E38:E39 E91 E106 E45:E46 E243:E244 K108:K121 E104 D158 R150:R158 AA318 D282:D283 Z250:AA252 Z197:AA242 D267 D271 K266:K270 Z257:AA264 L315:L318 Q317:U318 E35 R288 K288 Z6:AA8 Z172:Z173 K78:K84 D8:E8 E12 E14 K13 R1:R6 K1:K8 K276:K285 D286:D287 E57 E53:E54 K272 R272 K274 R274 Q193:Q194 R305:R312 Q304:U304 D275 Z246:AA246 Z255:AA255 Z282:AA285 Z248:AA248 Z266:AA268 Z42:AA42 Z103:AA103 AA105 Z117:AA117 Z152:AA152 Z113:AA113 Z1:AA1 K305 Z13:AA13 AA2 Z78:AA78 Z47:AA47 Z82:AA83 Z160:AA160 Z97:AA97 Z66:AA66 L304 R315:V315 AA146 AA119:AA123 AA115 AA112 AA110 AA108 K45:K47 K246 Z287:AA287 R160:R162 Z271:AA277 Z280:AA280 K19:K43 Z33:AA36 Z52:AA52 K49:K52 Z54:AA63 K197:K226 K178 R178 S233 K166:K176 Z185 K86:K97 K15:K17 S235 K255:K264 R166:R176 K253 Z87:AA91 R201:R253 R255:R269 R8:R95 K54:K76 Z68:AA75 S217 R197:R199 K228:K244 D208:E208 K248:K251 R276:R279 R281:R285 K125:K162 Z163:Z168 D163:D165 Z189:Z190 Z292:Z300 D170:D191 K180:K194 R180:R192 AA163:AA191 K291:K295 AA288:AA301 D289:D301 R291:R295" xr:uid="{69BA9396-C6BF-4BF7-ADE5-B0A99637D974}"/>
    <dataValidation type="list" allowBlank="1" showInputMessage="1" showErrorMessage="1" sqref="J146:J147 J316:J318 J306:J312 J144 J226:J227 J213:J215 J224 J2:J9 J205:J211 J219:J220 J229:J252 J11:J36 J38:J142 J198:J202 J217 J149:J191 J254:J301" xr:uid="{FD7C7CD5-6442-444B-AC8D-9E87EABB0D4D}">
      <formula1>"Received, Pending, Not Required"</formula1>
    </dataValidation>
    <dataValidation type="list" allowBlank="1" showInputMessage="1" showErrorMessage="1" sqref="I113:I123 I80:I85 I139 I160:I161 I141 I257:I264 I247 I136 I156 I307:I309 I304 I311:I312 I316:I318 I67 I145:I153 I126:I134 I143 I57 I48:I51 I93:I94 I106:I108 I12:I14 I252 I110:I111 I104 I158 I254:I255 I226:I227 I243:I245 I224 I249 I266 I9 I39:I45 I20:I26 I2:I6 I219:I221 I36 I31:I34 I75:I77 I64:I65 I209:I217 I282:I287 I96:I102 I16 I88:I90 I269:I277 I198:I207 I280 I163:I194 I289:I301" xr:uid="{961FBB26-6236-46B9-BD22-4000D8D733CF}">
      <formula1>"On Track, In Jeopardy, Completed on Track, Completed, Completed -Missed TSD"</formula1>
    </dataValidation>
    <dataValidation type="list" allowBlank="1" showInputMessage="1" showErrorMessage="1" sqref="P316:P318 Q315 P193:P194 Q305:Q312 P304 Q1:Q102 Q104:Q192 Q197: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23249</v>
      </c>
      <c r="Q9">
        <v>8220</v>
      </c>
      <c r="R9">
        <v>38657</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152474</v>
      </c>
      <c r="Q13">
        <v>113546</v>
      </c>
      <c r="R13">
        <v>316918</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1220</v>
      </c>
      <c r="D734">
        <v>740</v>
      </c>
      <c r="G734">
        <v>740</v>
      </c>
    </row>
    <row r="735" spans="1:7">
      <c r="A735" t="s">
        <v>255</v>
      </c>
      <c r="E735">
        <v>267</v>
      </c>
      <c r="G735">
        <v>267</v>
      </c>
    </row>
    <row r="736" spans="1:7">
      <c r="A736" t="s">
        <v>1113</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1220</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1113</v>
      </c>
      <c r="B754">
        <v>829</v>
      </c>
      <c r="D754">
        <v>863</v>
      </c>
      <c r="E754">
        <v>499</v>
      </c>
      <c r="F754">
        <v>475</v>
      </c>
      <c r="G754">
        <v>2666</v>
      </c>
    </row>
    <row r="755" spans="1:7">
      <c r="A755" t="s">
        <v>1216</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1220</v>
      </c>
    </row>
    <row r="769" spans="1:7">
      <c r="A769" t="s">
        <v>875</v>
      </c>
    </row>
    <row r="770" spans="1:7">
      <c r="A770" t="s">
        <v>132</v>
      </c>
      <c r="C770">
        <v>120</v>
      </c>
      <c r="D770">
        <v>190</v>
      </c>
      <c r="G770">
        <v>310</v>
      </c>
    </row>
    <row r="771" spans="1:7">
      <c r="A771" t="s">
        <v>1113</v>
      </c>
      <c r="B771">
        <v>839</v>
      </c>
      <c r="D771">
        <v>616</v>
      </c>
      <c r="E771">
        <v>969</v>
      </c>
      <c r="F771">
        <v>552</v>
      </c>
      <c r="G771">
        <v>2976</v>
      </c>
    </row>
    <row r="772" spans="1:7">
      <c r="A772" t="s">
        <v>1216</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1201</v>
      </c>
      <c r="C778">
        <v>1231</v>
      </c>
      <c r="D778">
        <v>1538</v>
      </c>
      <c r="E778">
        <v>1377</v>
      </c>
      <c r="G778">
        <v>4146</v>
      </c>
    </row>
    <row r="779" spans="1:7">
      <c r="A779" t="s">
        <v>1207</v>
      </c>
      <c r="D779">
        <v>1205</v>
      </c>
      <c r="E779">
        <v>1000</v>
      </c>
      <c r="G779">
        <v>2205</v>
      </c>
    </row>
    <row r="780" spans="1:7">
      <c r="A780" t="s">
        <v>857</v>
      </c>
      <c r="D780">
        <v>240</v>
      </c>
      <c r="E780">
        <v>504</v>
      </c>
      <c r="G780">
        <v>744</v>
      </c>
    </row>
    <row r="781" spans="1:7">
      <c r="A781" t="s">
        <v>1404</v>
      </c>
      <c r="F781">
        <v>4135</v>
      </c>
      <c r="G781">
        <v>4135</v>
      </c>
    </row>
    <row r="782" spans="1:7">
      <c r="A782" t="s">
        <v>1138</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1113</v>
      </c>
      <c r="B795">
        <v>1375</v>
      </c>
      <c r="C795">
        <v>1016</v>
      </c>
      <c r="D795">
        <v>312</v>
      </c>
      <c r="E795">
        <v>1304</v>
      </c>
      <c r="F795">
        <v>617</v>
      </c>
      <c r="G795">
        <v>4624</v>
      </c>
    </row>
    <row r="796" spans="1:7">
      <c r="A796" t="s">
        <v>1216</v>
      </c>
    </row>
    <row r="797" spans="1:7">
      <c r="A797" t="s">
        <v>1403</v>
      </c>
      <c r="B797">
        <v>1418</v>
      </c>
      <c r="C797">
        <v>701</v>
      </c>
      <c r="E797">
        <v>614</v>
      </c>
      <c r="F797">
        <v>486</v>
      </c>
      <c r="G797">
        <v>3219</v>
      </c>
    </row>
    <row r="798" spans="1:7">
      <c r="A798" t="s">
        <v>1201</v>
      </c>
      <c r="B798">
        <v>600</v>
      </c>
      <c r="G798">
        <v>600</v>
      </c>
    </row>
    <row r="799" spans="1:7">
      <c r="A799" t="s">
        <v>1207</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1138</v>
      </c>
      <c r="B802">
        <v>454</v>
      </c>
      <c r="C802">
        <v>251</v>
      </c>
      <c r="D802">
        <v>224</v>
      </c>
      <c r="E802">
        <v>789</v>
      </c>
      <c r="G802">
        <v>1718</v>
      </c>
    </row>
    <row r="803" spans="1:7">
      <c r="A803" t="s">
        <v>1275</v>
      </c>
      <c r="C803">
        <v>1253</v>
      </c>
      <c r="D803">
        <v>1351</v>
      </c>
      <c r="E803">
        <v>443</v>
      </c>
      <c r="G803">
        <v>3047</v>
      </c>
    </row>
    <row r="804" spans="1:7">
      <c r="A804" t="s">
        <v>881</v>
      </c>
      <c r="C804">
        <v>1850</v>
      </c>
      <c r="D804">
        <v>1276</v>
      </c>
      <c r="E804">
        <v>1479</v>
      </c>
      <c r="G804">
        <v>4605</v>
      </c>
    </row>
    <row r="805" spans="1:7">
      <c r="A805" t="s">
        <v>1227</v>
      </c>
      <c r="D805">
        <v>1118</v>
      </c>
      <c r="E805">
        <v>1472</v>
      </c>
      <c r="G805">
        <v>2590</v>
      </c>
    </row>
    <row r="806" spans="1:7">
      <c r="A806" t="s">
        <v>1225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1113</v>
      </c>
      <c r="B819">
        <v>768</v>
      </c>
      <c r="C819">
        <v>1014</v>
      </c>
      <c r="G819">
        <v>1782</v>
      </c>
    </row>
    <row r="820" spans="1:7">
      <c r="A820" t="s">
        <v>1403</v>
      </c>
      <c r="B820">
        <v>225</v>
      </c>
      <c r="C820">
        <v>1287</v>
      </c>
      <c r="D820">
        <v>1185</v>
      </c>
      <c r="E820">
        <v>508</v>
      </c>
      <c r="G820">
        <v>3205</v>
      </c>
    </row>
    <row r="821" spans="1:7">
      <c r="A821" t="s">
        <v>1207</v>
      </c>
      <c r="D821">
        <v>334</v>
      </c>
      <c r="G821">
        <v>334</v>
      </c>
    </row>
    <row r="822" spans="1:7">
      <c r="A822" t="s">
        <v>1404</v>
      </c>
      <c r="C822">
        <v>216</v>
      </c>
      <c r="G822">
        <v>216</v>
      </c>
    </row>
    <row r="823" spans="1:7">
      <c r="A823" t="s">
        <v>1138</v>
      </c>
      <c r="B823">
        <v>1088</v>
      </c>
      <c r="C823">
        <v>557</v>
      </c>
      <c r="D823">
        <v>512</v>
      </c>
      <c r="E823">
        <v>369</v>
      </c>
      <c r="G823">
        <v>2526</v>
      </c>
    </row>
    <row r="824" spans="1:7">
      <c r="A824" t="s">
        <v>1275</v>
      </c>
      <c r="B824">
        <v>192</v>
      </c>
      <c r="G824">
        <v>192</v>
      </c>
    </row>
    <row r="825" spans="1:7">
      <c r="A825" t="s">
        <v>1227</v>
      </c>
      <c r="B825">
        <v>1174</v>
      </c>
      <c r="C825">
        <v>1597</v>
      </c>
      <c r="D825">
        <v>308</v>
      </c>
      <c r="G825">
        <v>3079</v>
      </c>
    </row>
    <row r="826" spans="1:7">
      <c r="A826" t="s">
        <v>1225</v>
      </c>
      <c r="B826">
        <v>1545</v>
      </c>
      <c r="C826">
        <v>995</v>
      </c>
      <c r="G826">
        <v>2540</v>
      </c>
    </row>
    <row r="827" spans="1:7">
      <c r="A827" t="s">
        <v>1176</v>
      </c>
      <c r="D827">
        <v>333</v>
      </c>
      <c r="G827">
        <v>333</v>
      </c>
    </row>
    <row r="828" spans="1:7">
      <c r="A828" t="s">
        <v>1406</v>
      </c>
      <c r="D828">
        <v>160</v>
      </c>
      <c r="G828">
        <v>160</v>
      </c>
    </row>
    <row r="829" spans="1:7">
      <c r="A829" t="s">
        <v>553</v>
      </c>
      <c r="D829">
        <v>1282</v>
      </c>
      <c r="E829">
        <v>980</v>
      </c>
      <c r="G829">
        <v>2262</v>
      </c>
    </row>
    <row r="830" spans="1:7">
      <c r="A830" t="s">
        <v>1119</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1113</v>
      </c>
      <c r="D839">
        <v>986</v>
      </c>
      <c r="G839">
        <v>986</v>
      </c>
    </row>
    <row r="840" spans="1:7">
      <c r="A840" t="s">
        <v>1403</v>
      </c>
      <c r="B840">
        <v>916</v>
      </c>
      <c r="C840">
        <v>144</v>
      </c>
      <c r="G840">
        <v>1060</v>
      </c>
    </row>
    <row r="841" spans="1:7">
      <c r="A841" t="s">
        <v>1227</v>
      </c>
    </row>
    <row r="842" spans="1:7">
      <c r="A842" t="s">
        <v>1225</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1294</v>
      </c>
      <c r="B846">
        <v>220</v>
      </c>
      <c r="C846">
        <v>435</v>
      </c>
      <c r="D846">
        <v>227</v>
      </c>
      <c r="E846">
        <v>487</v>
      </c>
      <c r="F846">
        <v>123</v>
      </c>
      <c r="G846">
        <v>1492</v>
      </c>
    </row>
    <row r="847" spans="1:7">
      <c r="A847" t="s">
        <v>762</v>
      </c>
      <c r="B847">
        <v>60</v>
      </c>
      <c r="C847">
        <v>219</v>
      </c>
      <c r="G847">
        <v>279</v>
      </c>
    </row>
    <row r="848" spans="1:7">
      <c r="A848" t="s">
        <v>975</v>
      </c>
      <c r="D848">
        <v>240</v>
      </c>
      <c r="G848">
        <v>240</v>
      </c>
    </row>
    <row r="849" spans="1:7">
      <c r="A849" t="s">
        <v>1408</v>
      </c>
      <c r="C849">
        <v>1603</v>
      </c>
      <c r="D849">
        <v>791</v>
      </c>
      <c r="E849">
        <v>2803</v>
      </c>
      <c r="G849">
        <v>5197</v>
      </c>
    </row>
    <row r="850" spans="1:7">
      <c r="A850" t="s">
        <v>1128</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1134</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1176</v>
      </c>
    </row>
    <row r="865" spans="1:7">
      <c r="A865" t="s">
        <v>1294</v>
      </c>
      <c r="C865">
        <v>413</v>
      </c>
      <c r="D865">
        <v>190</v>
      </c>
      <c r="E865">
        <v>1194</v>
      </c>
      <c r="F865">
        <v>306</v>
      </c>
      <c r="G865">
        <v>2103</v>
      </c>
    </row>
    <row r="866" spans="1:7">
      <c r="A866" t="s">
        <v>1408</v>
      </c>
      <c r="B866">
        <v>3343</v>
      </c>
      <c r="C866">
        <v>714</v>
      </c>
      <c r="D866">
        <v>2013</v>
      </c>
      <c r="E866">
        <v>1500</v>
      </c>
      <c r="F866">
        <v>1933</v>
      </c>
      <c r="G866">
        <v>9503</v>
      </c>
    </row>
    <row r="867" spans="1:7">
      <c r="A867" t="s">
        <v>1128</v>
      </c>
      <c r="B867">
        <v>1100</v>
      </c>
      <c r="C867">
        <v>527</v>
      </c>
      <c r="D867">
        <v>553</v>
      </c>
      <c r="G867">
        <v>2180</v>
      </c>
    </row>
    <row r="868" spans="1:7">
      <c r="A868" t="s">
        <v>907</v>
      </c>
      <c r="C868">
        <v>230</v>
      </c>
      <c r="G868">
        <v>230</v>
      </c>
    </row>
    <row r="869" spans="1:7">
      <c r="A869" t="s">
        <v>899</v>
      </c>
      <c r="B869">
        <v>853</v>
      </c>
      <c r="G869">
        <v>853</v>
      </c>
    </row>
    <row r="870" spans="1:7">
      <c r="A870" t="s">
        <v>1134</v>
      </c>
      <c r="B870">
        <v>1186</v>
      </c>
      <c r="C870">
        <v>1564</v>
      </c>
      <c r="D870">
        <v>1012</v>
      </c>
      <c r="E870">
        <v>588</v>
      </c>
      <c r="G870">
        <v>4350</v>
      </c>
    </row>
    <row r="871" spans="1:7">
      <c r="A871" t="s">
        <v>1229</v>
      </c>
      <c r="C871">
        <v>1007</v>
      </c>
      <c r="D871">
        <v>1672</v>
      </c>
      <c r="E871">
        <v>1544</v>
      </c>
      <c r="G871">
        <v>4223</v>
      </c>
    </row>
    <row r="872" spans="1:7">
      <c r="A872" t="s">
        <v>926</v>
      </c>
      <c r="C872">
        <v>1182</v>
      </c>
      <c r="D872">
        <v>1604</v>
      </c>
      <c r="E872">
        <v>1268</v>
      </c>
      <c r="G872">
        <v>4054</v>
      </c>
    </row>
    <row r="873" spans="1:7">
      <c r="A873" t="s">
        <v>1149</v>
      </c>
      <c r="D873">
        <v>1624</v>
      </c>
      <c r="E873">
        <v>551</v>
      </c>
      <c r="G873">
        <v>2175</v>
      </c>
    </row>
    <row r="874" spans="1:7">
      <c r="A874" t="s">
        <v>1132</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1113</v>
      </c>
    </row>
    <row r="886" spans="1:7">
      <c r="A886" t="s">
        <v>431</v>
      </c>
      <c r="B886">
        <v>188</v>
      </c>
      <c r="C886">
        <v>140</v>
      </c>
      <c r="G886">
        <v>328</v>
      </c>
    </row>
    <row r="887" spans="1:7">
      <c r="A887" t="s">
        <v>1176</v>
      </c>
      <c r="B887">
        <v>270</v>
      </c>
      <c r="C887">
        <v>60</v>
      </c>
      <c r="G887">
        <v>330</v>
      </c>
    </row>
    <row r="888" spans="1:7">
      <c r="A888" t="s">
        <v>903</v>
      </c>
    </row>
    <row r="889" spans="1:7">
      <c r="A889" t="s">
        <v>1294</v>
      </c>
      <c r="B889">
        <v>203</v>
      </c>
      <c r="C889">
        <v>996</v>
      </c>
      <c r="D889">
        <v>1147</v>
      </c>
      <c r="E889">
        <v>1053</v>
      </c>
      <c r="F889">
        <v>955</v>
      </c>
      <c r="G889">
        <v>4354</v>
      </c>
    </row>
    <row r="890" spans="1:7">
      <c r="A890" t="s">
        <v>1408</v>
      </c>
      <c r="B890">
        <v>820</v>
      </c>
      <c r="C890">
        <v>2077</v>
      </c>
      <c r="D890">
        <v>1096</v>
      </c>
      <c r="G890">
        <v>3993</v>
      </c>
    </row>
    <row r="891" spans="1:7">
      <c r="A891" t="s">
        <v>1128</v>
      </c>
      <c r="C891">
        <v>1647</v>
      </c>
      <c r="D891">
        <v>343</v>
      </c>
      <c r="G891">
        <v>1990</v>
      </c>
    </row>
    <row r="892" spans="1:7">
      <c r="A892" t="s">
        <v>1229</v>
      </c>
      <c r="B892">
        <v>587</v>
      </c>
      <c r="C892">
        <v>115</v>
      </c>
      <c r="G892">
        <v>702</v>
      </c>
    </row>
    <row r="893" spans="1:7">
      <c r="A893" t="s">
        <v>905</v>
      </c>
      <c r="C893">
        <v>1509</v>
      </c>
      <c r="D893">
        <v>1087</v>
      </c>
      <c r="E893">
        <v>777</v>
      </c>
      <c r="G893">
        <v>3373</v>
      </c>
    </row>
    <row r="894" spans="1:7">
      <c r="A894" t="s">
        <v>926</v>
      </c>
      <c r="B894">
        <v>1310</v>
      </c>
      <c r="G894">
        <v>1310</v>
      </c>
    </row>
    <row r="895" spans="1:7">
      <c r="A895" t="s">
        <v>1149</v>
      </c>
      <c r="F895">
        <v>168</v>
      </c>
      <c r="G895">
        <v>168</v>
      </c>
    </row>
    <row r="896" spans="1:7">
      <c r="A896" t="s">
        <v>1132</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1126</v>
      </c>
      <c r="D899">
        <v>3179</v>
      </c>
      <c r="G899">
        <v>3179</v>
      </c>
    </row>
    <row r="900" spans="1:7">
      <c r="A900" t="s">
        <v>1248</v>
      </c>
      <c r="E900">
        <v>978</v>
      </c>
      <c r="G900">
        <v>978</v>
      </c>
    </row>
    <row r="901" spans="1:7">
      <c r="A901" t="s">
        <v>1242</v>
      </c>
      <c r="E901">
        <v>502</v>
      </c>
      <c r="G901">
        <v>502</v>
      </c>
    </row>
    <row r="902" spans="1:7">
      <c r="A902" t="s">
        <v>768</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1113</v>
      </c>
    </row>
    <row r="911" spans="1:7">
      <c r="A911" t="s">
        <v>1138</v>
      </c>
      <c r="F911">
        <v>569</v>
      </c>
      <c r="G911">
        <v>569</v>
      </c>
    </row>
    <row r="912" spans="1:7">
      <c r="A912" t="s">
        <v>1294</v>
      </c>
    </row>
    <row r="913" spans="1:7">
      <c r="A913" t="s">
        <v>762</v>
      </c>
      <c r="D913">
        <v>150</v>
      </c>
      <c r="G913">
        <v>150</v>
      </c>
    </row>
    <row r="914" spans="1:7">
      <c r="A914" t="s">
        <v>1134</v>
      </c>
    </row>
    <row r="915" spans="1:7">
      <c r="A915" t="s">
        <v>926</v>
      </c>
      <c r="B915">
        <v>701</v>
      </c>
      <c r="G915">
        <v>701</v>
      </c>
    </row>
    <row r="916" spans="1:7">
      <c r="A916" t="s">
        <v>1149</v>
      </c>
      <c r="B916">
        <v>463</v>
      </c>
      <c r="C916">
        <v>633</v>
      </c>
      <c r="D916">
        <v>625</v>
      </c>
      <c r="G916">
        <v>1721</v>
      </c>
    </row>
    <row r="917" spans="1:7">
      <c r="A917" t="s">
        <v>1132</v>
      </c>
    </row>
    <row r="918" spans="1:7">
      <c r="A918" t="s">
        <v>1126</v>
      </c>
      <c r="B918">
        <v>882</v>
      </c>
      <c r="C918">
        <v>1072</v>
      </c>
      <c r="D918">
        <v>1034</v>
      </c>
      <c r="E918">
        <v>209</v>
      </c>
      <c r="G918">
        <v>3197</v>
      </c>
    </row>
    <row r="919" spans="1:7">
      <c r="A919" t="s">
        <v>1248</v>
      </c>
      <c r="B919">
        <v>1420</v>
      </c>
      <c r="C919">
        <v>990</v>
      </c>
      <c r="D919">
        <v>549</v>
      </c>
      <c r="G919">
        <v>2959</v>
      </c>
    </row>
    <row r="920" spans="1:7">
      <c r="A920" t="s">
        <v>1242</v>
      </c>
      <c r="B920">
        <v>259</v>
      </c>
      <c r="C920">
        <v>1087</v>
      </c>
      <c r="D920">
        <v>2206</v>
      </c>
      <c r="E920">
        <v>453</v>
      </c>
      <c r="G920">
        <v>4005</v>
      </c>
    </row>
    <row r="921" spans="1:7">
      <c r="A921" t="s">
        <v>768</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1160</v>
      </c>
      <c r="B924">
        <v>207</v>
      </c>
      <c r="G924">
        <v>207</v>
      </c>
    </row>
    <row r="925" spans="1:7">
      <c r="A925" t="s">
        <v>1298</v>
      </c>
      <c r="C925">
        <v>1691</v>
      </c>
      <c r="D925">
        <v>1998</v>
      </c>
      <c r="E925">
        <v>760</v>
      </c>
      <c r="F925">
        <v>3975</v>
      </c>
      <c r="G925">
        <v>8424</v>
      </c>
    </row>
    <row r="926" spans="1:7">
      <c r="A926" t="s">
        <v>983</v>
      </c>
      <c r="D926">
        <v>1031</v>
      </c>
      <c r="G926">
        <v>1031</v>
      </c>
    </row>
    <row r="927" spans="1:7">
      <c r="A927" t="s">
        <v>1147</v>
      </c>
      <c r="E927">
        <v>1063</v>
      </c>
      <c r="F927">
        <v>1263</v>
      </c>
      <c r="G927">
        <v>2326</v>
      </c>
    </row>
    <row r="928" spans="1:7">
      <c r="A928" t="s">
        <v>1296</v>
      </c>
      <c r="F928">
        <v>451</v>
      </c>
      <c r="G928">
        <v>451</v>
      </c>
    </row>
    <row r="929" spans="1:7">
      <c r="A929" t="s">
        <v>1301</v>
      </c>
      <c r="B929">
        <v>3266</v>
      </c>
      <c r="C929">
        <v>3910</v>
      </c>
      <c r="D929">
        <v>346</v>
      </c>
      <c r="G929">
        <v>7522</v>
      </c>
    </row>
    <row r="930" spans="1:7">
      <c r="A930" t="s">
        <v>1307</v>
      </c>
      <c r="C930">
        <v>372</v>
      </c>
      <c r="D930">
        <v>656</v>
      </c>
      <c r="G930">
        <v>1028</v>
      </c>
    </row>
    <row r="931" spans="1:7">
      <c r="A931" t="s">
        <v>1304</v>
      </c>
      <c r="D931">
        <v>2985</v>
      </c>
      <c r="E931">
        <v>2373</v>
      </c>
      <c r="G931">
        <v>5358</v>
      </c>
    </row>
    <row r="932" spans="1:7">
      <c r="A932" t="s">
        <v>1070</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1119</v>
      </c>
    </row>
    <row r="940" spans="1:7">
      <c r="A940" t="s">
        <v>1294</v>
      </c>
      <c r="B940">
        <v>560</v>
      </c>
      <c r="G940">
        <v>560</v>
      </c>
    </row>
    <row r="941" spans="1:7">
      <c r="A941" t="s">
        <v>1134</v>
      </c>
    </row>
    <row r="942" spans="1:7">
      <c r="A942" t="s">
        <v>926</v>
      </c>
      <c r="B942">
        <v>138</v>
      </c>
      <c r="G942">
        <v>138</v>
      </c>
    </row>
    <row r="943" spans="1:7">
      <c r="A943" t="s">
        <v>1132</v>
      </c>
    </row>
    <row r="944" spans="1:7">
      <c r="A944" t="s">
        <v>1126</v>
      </c>
      <c r="B944">
        <v>96</v>
      </c>
      <c r="G944">
        <v>96</v>
      </c>
    </row>
    <row r="945" spans="1:7">
      <c r="A945" t="s">
        <v>1248</v>
      </c>
      <c r="B945">
        <v>632</v>
      </c>
      <c r="G945">
        <v>632</v>
      </c>
    </row>
    <row r="946" spans="1:7">
      <c r="A946" t="s">
        <v>1242</v>
      </c>
      <c r="B946">
        <v>558</v>
      </c>
      <c r="G946">
        <v>558</v>
      </c>
    </row>
    <row r="947" spans="1:7">
      <c r="A947" t="s">
        <v>768</v>
      </c>
      <c r="B947">
        <v>562</v>
      </c>
      <c r="D947">
        <v>474</v>
      </c>
      <c r="E947">
        <v>606</v>
      </c>
      <c r="F947">
        <v>322</v>
      </c>
      <c r="G947">
        <v>1964</v>
      </c>
    </row>
    <row r="948" spans="1:7">
      <c r="A948" t="s">
        <v>983</v>
      </c>
      <c r="B948">
        <v>1351</v>
      </c>
      <c r="D948">
        <v>890</v>
      </c>
      <c r="G948">
        <v>2241</v>
      </c>
    </row>
    <row r="949" spans="1:7">
      <c r="A949" t="s">
        <v>1070</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1315</v>
      </c>
      <c r="D956">
        <v>1264</v>
      </c>
      <c r="E956">
        <v>1281</v>
      </c>
      <c r="G956">
        <v>2545</v>
      </c>
    </row>
    <row r="957" spans="1:7">
      <c r="A957" t="s">
        <v>1412</v>
      </c>
    </row>
    <row r="958" spans="1:7">
      <c r="A958" t="s">
        <v>1075</v>
      </c>
      <c r="D958">
        <v>3678</v>
      </c>
      <c r="E958">
        <v>3382</v>
      </c>
      <c r="G958">
        <v>7060</v>
      </c>
    </row>
    <row r="959" spans="1:7">
      <c r="A959" t="s">
        <v>1413</v>
      </c>
      <c r="F959">
        <v>1505</v>
      </c>
      <c r="G959">
        <v>1505</v>
      </c>
    </row>
    <row r="960" spans="1:7">
      <c r="A960" t="s">
        <v>1329</v>
      </c>
      <c r="E960">
        <v>424</v>
      </c>
      <c r="G960">
        <v>424</v>
      </c>
    </row>
    <row r="961" spans="1:7">
      <c r="A961" t="s">
        <v>1077</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1294</v>
      </c>
      <c r="C970">
        <v>17</v>
      </c>
      <c r="G970">
        <v>17</v>
      </c>
    </row>
    <row r="971" spans="1:7">
      <c r="A971" t="s">
        <v>926</v>
      </c>
    </row>
    <row r="972" spans="1:7">
      <c r="A972" t="s">
        <v>1242</v>
      </c>
      <c r="B972">
        <v>127</v>
      </c>
      <c r="G972">
        <v>127</v>
      </c>
    </row>
    <row r="973" spans="1:7">
      <c r="A973" t="s">
        <v>768</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1315</v>
      </c>
      <c r="B979">
        <v>1662</v>
      </c>
      <c r="C979">
        <v>2684</v>
      </c>
      <c r="F979">
        <v>51</v>
      </c>
      <c r="G979">
        <v>4397</v>
      </c>
    </row>
    <row r="980" spans="1:7">
      <c r="A980" t="s">
        <v>1072</v>
      </c>
      <c r="B980">
        <v>5466</v>
      </c>
      <c r="E980">
        <v>2252</v>
      </c>
      <c r="G980">
        <v>7718</v>
      </c>
    </row>
    <row r="981" spans="1:7">
      <c r="A981" t="s">
        <v>1413</v>
      </c>
      <c r="B981">
        <v>907</v>
      </c>
      <c r="G981">
        <v>907</v>
      </c>
    </row>
    <row r="982" spans="1:7">
      <c r="A982" t="s">
        <v>1329</v>
      </c>
      <c r="E982">
        <v>313</v>
      </c>
      <c r="F982">
        <v>3007</v>
      </c>
      <c r="G982">
        <v>3320</v>
      </c>
    </row>
    <row r="983" spans="1:7">
      <c r="A983" t="s">
        <v>1077</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1196</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1045</v>
      </c>
    </row>
    <row r="992" spans="1:7">
      <c r="A992" t="s">
        <v>1048</v>
      </c>
    </row>
    <row r="993" spans="1:7">
      <c r="A993" t="s">
        <v>1123</v>
      </c>
      <c r="C993">
        <v>136</v>
      </c>
      <c r="D993">
        <v>170</v>
      </c>
      <c r="F993">
        <v>15</v>
      </c>
      <c r="G993">
        <v>321</v>
      </c>
    </row>
    <row r="994" spans="1:7">
      <c r="A994" t="s">
        <v>1080</v>
      </c>
      <c r="E994">
        <v>1420</v>
      </c>
      <c r="F994">
        <v>3043</v>
      </c>
      <c r="G994">
        <v>4463</v>
      </c>
    </row>
    <row r="995" spans="1:7">
      <c r="A995" t="s">
        <v>1083</v>
      </c>
      <c r="E995">
        <v>2376</v>
      </c>
      <c r="F995">
        <v>1217</v>
      </c>
      <c r="G995">
        <v>3593</v>
      </c>
    </row>
    <row r="996" spans="1:7">
      <c r="A996" t="s">
        <v>1172</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1119</v>
      </c>
    </row>
    <row r="1008" spans="1:7">
      <c r="A1008" t="s">
        <v>1149</v>
      </c>
    </row>
    <row r="1009" spans="1:7">
      <c r="A1009" t="s">
        <v>1132</v>
      </c>
    </row>
    <row r="1010" spans="1:7">
      <c r="A1010" t="s">
        <v>1126</v>
      </c>
    </row>
    <row r="1011" spans="1:7">
      <c r="A1011" t="s">
        <v>768</v>
      </c>
      <c r="D1011">
        <v>426</v>
      </c>
      <c r="G1011">
        <v>426</v>
      </c>
    </row>
    <row r="1012" spans="1:7">
      <c r="A1012" t="s">
        <v>1147</v>
      </c>
    </row>
    <row r="1013" spans="1:7">
      <c r="A1013" t="s">
        <v>1301</v>
      </c>
    </row>
    <row r="1014" spans="1:7">
      <c r="A1014" t="s">
        <v>1307</v>
      </c>
      <c r="C1014">
        <v>1175</v>
      </c>
      <c r="G1014">
        <v>1175</v>
      </c>
    </row>
    <row r="1015" spans="1:7">
      <c r="A1015" t="s">
        <v>1304</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1196</v>
      </c>
      <c r="B1022">
        <v>572</v>
      </c>
      <c r="G1022">
        <v>572</v>
      </c>
    </row>
    <row r="1023" spans="1:7">
      <c r="A1023" t="s">
        <v>1416</v>
      </c>
      <c r="B1023">
        <v>1718</v>
      </c>
      <c r="C1023">
        <v>2478</v>
      </c>
      <c r="D1023">
        <v>1567</v>
      </c>
      <c r="G1023">
        <v>5763</v>
      </c>
    </row>
    <row r="1024" spans="1:7">
      <c r="A1024" t="s">
        <v>1080</v>
      </c>
      <c r="C1024">
        <v>3411</v>
      </c>
      <c r="G1024">
        <v>3411</v>
      </c>
    </row>
    <row r="1025" spans="1:7">
      <c r="A1025" t="s">
        <v>1269</v>
      </c>
      <c r="B1025">
        <v>82</v>
      </c>
      <c r="G1025">
        <v>82</v>
      </c>
    </row>
    <row r="1026" spans="1:7">
      <c r="A1026" t="s">
        <v>1083</v>
      </c>
      <c r="C1026">
        <v>3311</v>
      </c>
      <c r="G1026">
        <v>3311</v>
      </c>
    </row>
    <row r="1027" spans="1:7">
      <c r="A1027" t="s">
        <v>1050</v>
      </c>
    </row>
    <row r="1028" spans="1:7">
      <c r="A1028" t="s">
        <v>1172</v>
      </c>
      <c r="C1028">
        <v>2568</v>
      </c>
      <c r="G1028">
        <v>2568</v>
      </c>
    </row>
    <row r="1029" spans="1:7">
      <c r="A1029" t="s">
        <v>960</v>
      </c>
      <c r="B1029">
        <v>286</v>
      </c>
      <c r="C1029">
        <v>357</v>
      </c>
      <c r="D1029">
        <v>331</v>
      </c>
      <c r="G1029">
        <v>974</v>
      </c>
    </row>
    <row r="1030" spans="1:7">
      <c r="A1030" t="s">
        <v>1169</v>
      </c>
      <c r="B1030">
        <v>1655</v>
      </c>
      <c r="C1030">
        <v>2537</v>
      </c>
      <c r="G1030">
        <v>4192</v>
      </c>
    </row>
    <row r="1031" spans="1:7">
      <c r="A1031" t="s">
        <v>1064</v>
      </c>
      <c r="C1031">
        <v>2382</v>
      </c>
      <c r="G1031">
        <v>2382</v>
      </c>
    </row>
    <row r="1032" spans="1:7">
      <c r="A1032" t="s">
        <v>936</v>
      </c>
      <c r="C1032">
        <v>1100</v>
      </c>
      <c r="D1032">
        <v>855</v>
      </c>
      <c r="G1032">
        <v>1955</v>
      </c>
    </row>
    <row r="1033" spans="1:7">
      <c r="A1033" t="s">
        <v>1417</v>
      </c>
      <c r="C1033">
        <v>486</v>
      </c>
      <c r="G1033">
        <v>486</v>
      </c>
    </row>
    <row r="1034" spans="1:7">
      <c r="A1034" t="s">
        <v>1086</v>
      </c>
      <c r="C1034">
        <v>3634</v>
      </c>
      <c r="G1034">
        <v>3634</v>
      </c>
    </row>
    <row r="1035" spans="1:7">
      <c r="A1035" t="s">
        <v>1418</v>
      </c>
      <c r="D1035">
        <v>955</v>
      </c>
      <c r="G1035">
        <v>955</v>
      </c>
    </row>
    <row r="1036" spans="1:7">
      <c r="A1036" t="s">
        <v>1419</v>
      </c>
    </row>
    <row r="1037" spans="1:7">
      <c r="A1037" t="s">
        <v>1056</v>
      </c>
    </row>
    <row r="1038" spans="1:7">
      <c r="A1038" t="s">
        <v>1310</v>
      </c>
    </row>
    <row r="1039" spans="1:7">
      <c r="A1039" t="s">
        <v>1052</v>
      </c>
    </row>
    <row r="1040" spans="1:7">
      <c r="A1040" t="s">
        <v>1054</v>
      </c>
    </row>
    <row r="1041" spans="1:7">
      <c r="A1041" t="s">
        <v>1058</v>
      </c>
    </row>
    <row r="1042" spans="1:7">
      <c r="A1042" t="s">
        <v>1060</v>
      </c>
    </row>
    <row r="1043" spans="1:7">
      <c r="A1043" t="s">
        <v>1062</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1298</v>
      </c>
      <c r="B1052">
        <v>602</v>
      </c>
      <c r="C1052">
        <v>1069</v>
      </c>
      <c r="D1052">
        <v>1129</v>
      </c>
      <c r="E1052">
        <v>1041</v>
      </c>
      <c r="F1052">
        <v>1824</v>
      </c>
      <c r="G1052">
        <v>5665</v>
      </c>
    </row>
    <row r="1053" spans="1:7">
      <c r="A1053" t="s">
        <v>1307</v>
      </c>
      <c r="B1053">
        <v>1515</v>
      </c>
      <c r="G1053">
        <v>1515</v>
      </c>
    </row>
    <row r="1054" spans="1:7">
      <c r="A1054" t="s">
        <v>1072</v>
      </c>
      <c r="E1054">
        <v>64</v>
      </c>
      <c r="G1054">
        <v>64</v>
      </c>
    </row>
    <row r="1055" spans="1:7">
      <c r="A1055" t="s">
        <v>1075</v>
      </c>
    </row>
    <row r="1056" spans="1:7">
      <c r="A1056" t="s">
        <v>933</v>
      </c>
      <c r="B1056">
        <v>1610</v>
      </c>
      <c r="G1056">
        <v>1610</v>
      </c>
    </row>
    <row r="1057" spans="1:7">
      <c r="A1057" t="s">
        <v>930</v>
      </c>
    </row>
    <row r="1058" spans="1:7">
      <c r="A1058" t="s">
        <v>1080</v>
      </c>
      <c r="E1058">
        <v>52</v>
      </c>
      <c r="G1058">
        <v>52</v>
      </c>
    </row>
    <row r="1059" spans="1:7">
      <c r="A1059" t="s">
        <v>1172</v>
      </c>
      <c r="E1059">
        <v>489</v>
      </c>
      <c r="F1059">
        <v>2020</v>
      </c>
      <c r="G1059">
        <v>2509</v>
      </c>
    </row>
    <row r="1060" spans="1:7">
      <c r="A1060" t="s">
        <v>1169</v>
      </c>
      <c r="B1060">
        <v>2113</v>
      </c>
      <c r="D1060">
        <v>1677</v>
      </c>
      <c r="E1060">
        <v>1316</v>
      </c>
      <c r="G1060">
        <v>5106</v>
      </c>
    </row>
    <row r="1061" spans="1:7">
      <c r="A1061" t="s">
        <v>1064</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1086</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1326</v>
      </c>
      <c r="B1067">
        <v>1829</v>
      </c>
      <c r="C1067">
        <v>2302</v>
      </c>
      <c r="D1067">
        <v>694</v>
      </c>
      <c r="G1067">
        <v>4825</v>
      </c>
    </row>
    <row r="1068" spans="1:7">
      <c r="A1068" t="s">
        <v>1067</v>
      </c>
      <c r="B1068">
        <v>1391</v>
      </c>
      <c r="C1068">
        <v>2916</v>
      </c>
      <c r="D1068">
        <v>2430</v>
      </c>
      <c r="G1068">
        <v>6737</v>
      </c>
    </row>
    <row r="1069" spans="1:7">
      <c r="A1069" t="s">
        <v>1213</v>
      </c>
      <c r="D1069">
        <v>466</v>
      </c>
      <c r="E1069">
        <v>345</v>
      </c>
      <c r="G1069">
        <v>811</v>
      </c>
    </row>
    <row r="1070" spans="1:7">
      <c r="A1070" t="s">
        <v>939</v>
      </c>
      <c r="E1070">
        <v>1431</v>
      </c>
      <c r="G1070">
        <v>1431</v>
      </c>
    </row>
    <row r="1071" spans="1:7">
      <c r="A1071" t="s">
        <v>896</v>
      </c>
      <c r="D1071">
        <v>1379</v>
      </c>
      <c r="E1071">
        <v>1154</v>
      </c>
      <c r="G1071">
        <v>2533</v>
      </c>
    </row>
    <row r="1072" spans="1:7">
      <c r="A1072" t="s">
        <v>1312</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1298</v>
      </c>
      <c r="B1081">
        <v>1283</v>
      </c>
      <c r="C1081">
        <v>442</v>
      </c>
      <c r="F1081">
        <v>706</v>
      </c>
      <c r="G1081">
        <v>2431</v>
      </c>
    </row>
    <row r="1082" spans="1:7">
      <c r="A1082" t="s">
        <v>1304</v>
      </c>
      <c r="C1082">
        <v>2203</v>
      </c>
      <c r="G1082">
        <v>2203</v>
      </c>
    </row>
    <row r="1083" spans="1:7">
      <c r="A1083" t="s">
        <v>1077</v>
      </c>
      <c r="E1083">
        <v>242</v>
      </c>
      <c r="G1083">
        <v>242</v>
      </c>
    </row>
    <row r="1084" spans="1:7">
      <c r="A1084" t="s">
        <v>933</v>
      </c>
    </row>
    <row r="1085" spans="1:7">
      <c r="A1085" t="s">
        <v>1172</v>
      </c>
      <c r="B1085">
        <v>428</v>
      </c>
      <c r="G1085">
        <v>428</v>
      </c>
    </row>
    <row r="1086" spans="1:7">
      <c r="A1086" t="s">
        <v>1418</v>
      </c>
    </row>
    <row r="1087" spans="1:7">
      <c r="A1087" t="s">
        <v>1420</v>
      </c>
      <c r="C1087">
        <v>265</v>
      </c>
      <c r="D1087">
        <v>542</v>
      </c>
      <c r="E1087">
        <v>739</v>
      </c>
      <c r="G1087">
        <v>1546</v>
      </c>
    </row>
    <row r="1088" spans="1:7">
      <c r="A1088" t="s">
        <v>1326</v>
      </c>
      <c r="D1088">
        <v>91</v>
      </c>
      <c r="G1088">
        <v>91</v>
      </c>
    </row>
    <row r="1089" spans="1:7">
      <c r="A1089" t="s">
        <v>1213</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1098</v>
      </c>
      <c r="B1093">
        <v>2855</v>
      </c>
      <c r="C1093">
        <v>3343</v>
      </c>
      <c r="D1093">
        <v>931</v>
      </c>
      <c r="G1093">
        <v>7129</v>
      </c>
    </row>
    <row r="1094" spans="1:7">
      <c r="A1094" t="s">
        <v>1101</v>
      </c>
      <c r="C1094">
        <v>1743</v>
      </c>
      <c r="D1094">
        <v>522</v>
      </c>
      <c r="E1094">
        <v>1194</v>
      </c>
      <c r="F1094">
        <v>2811</v>
      </c>
      <c r="G1094">
        <v>6270</v>
      </c>
    </row>
    <row r="1095" spans="1:7">
      <c r="A1095" t="s">
        <v>1423</v>
      </c>
    </row>
    <row r="1096" spans="1:7">
      <c r="A1096" t="s">
        <v>1167</v>
      </c>
      <c r="C1096">
        <v>1640</v>
      </c>
      <c r="D1096">
        <v>1177</v>
      </c>
      <c r="G1096">
        <v>2817</v>
      </c>
    </row>
    <row r="1097" spans="1:7">
      <c r="A1097" t="s">
        <v>1089</v>
      </c>
      <c r="C1097">
        <v>1980</v>
      </c>
      <c r="D1097">
        <v>1251</v>
      </c>
      <c r="E1097">
        <v>3172</v>
      </c>
      <c r="G1097">
        <v>6403</v>
      </c>
    </row>
    <row r="1098" spans="1:7">
      <c r="A1098" t="s">
        <v>1095</v>
      </c>
      <c r="C1098">
        <v>1111</v>
      </c>
      <c r="D1098">
        <v>1373</v>
      </c>
      <c r="E1098">
        <v>1090</v>
      </c>
      <c r="F1098">
        <v>1204</v>
      </c>
      <c r="G1098">
        <v>4778</v>
      </c>
    </row>
    <row r="1099" spans="1:7">
      <c r="A1099" t="s">
        <v>1210</v>
      </c>
      <c r="C1099">
        <v>1500</v>
      </c>
      <c r="D1099">
        <v>1084</v>
      </c>
      <c r="G1099">
        <v>2584</v>
      </c>
    </row>
    <row r="1100" spans="1:7">
      <c r="A1100" t="s">
        <v>788</v>
      </c>
      <c r="D1100">
        <v>817</v>
      </c>
      <c r="E1100">
        <v>1820</v>
      </c>
      <c r="G1100">
        <v>2637</v>
      </c>
    </row>
    <row r="1101" spans="1:7">
      <c r="A1101" t="s">
        <v>1204</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1298</v>
      </c>
      <c r="B1109">
        <v>735</v>
      </c>
      <c r="G1109">
        <v>735</v>
      </c>
    </row>
    <row r="1110" spans="1:7">
      <c r="A1110" t="s">
        <v>1301</v>
      </c>
    </row>
    <row r="1111" spans="1:7">
      <c r="A1111" t="s">
        <v>1075</v>
      </c>
    </row>
    <row r="1112" spans="1:7">
      <c r="A1112" t="s">
        <v>1329</v>
      </c>
      <c r="E1112">
        <v>396</v>
      </c>
      <c r="G1112">
        <v>396</v>
      </c>
    </row>
    <row r="1113" spans="1:7">
      <c r="A1113" t="s">
        <v>1077</v>
      </c>
    </row>
    <row r="1114" spans="1:7">
      <c r="A1114" t="s">
        <v>933</v>
      </c>
    </row>
    <row r="1115" spans="1:7">
      <c r="A1115" t="s">
        <v>1083</v>
      </c>
      <c r="B1115">
        <v>87</v>
      </c>
      <c r="G1115">
        <v>87</v>
      </c>
    </row>
    <row r="1116" spans="1:7">
      <c r="A1116" t="s">
        <v>1420</v>
      </c>
      <c r="B1116">
        <v>671</v>
      </c>
      <c r="C1116">
        <v>1204</v>
      </c>
      <c r="D1116">
        <v>1210</v>
      </c>
      <c r="E1116">
        <v>292</v>
      </c>
      <c r="G1116">
        <v>3377</v>
      </c>
    </row>
    <row r="1117" spans="1:7">
      <c r="A1117" t="s">
        <v>1326</v>
      </c>
      <c r="D1117">
        <v>320</v>
      </c>
      <c r="E1117">
        <v>652</v>
      </c>
      <c r="F1117">
        <v>780</v>
      </c>
      <c r="G1117">
        <v>1752</v>
      </c>
    </row>
    <row r="1118" spans="1:7">
      <c r="A1118" t="s">
        <v>1213</v>
      </c>
      <c r="D1118">
        <v>163</v>
      </c>
      <c r="G1118">
        <v>163</v>
      </c>
    </row>
    <row r="1119" spans="1:7">
      <c r="A1119" t="s">
        <v>1312</v>
      </c>
      <c r="D1119">
        <v>372</v>
      </c>
      <c r="F1119">
        <v>582</v>
      </c>
      <c r="G1119">
        <v>954</v>
      </c>
    </row>
    <row r="1120" spans="1:7">
      <c r="A1120" t="s">
        <v>1421</v>
      </c>
      <c r="B1120">
        <v>752</v>
      </c>
      <c r="C1120">
        <v>1249</v>
      </c>
      <c r="D1120">
        <v>235</v>
      </c>
      <c r="E1120">
        <v>563</v>
      </c>
      <c r="F1120">
        <v>483</v>
      </c>
      <c r="G1120">
        <v>3282</v>
      </c>
    </row>
    <row r="1121" spans="1:7">
      <c r="A1121" t="s">
        <v>1101</v>
      </c>
      <c r="D1121">
        <v>1049</v>
      </c>
      <c r="G1121">
        <v>1049</v>
      </c>
    </row>
    <row r="1122" spans="1:7">
      <c r="A1122" t="s">
        <v>1089</v>
      </c>
      <c r="B1122">
        <v>29</v>
      </c>
      <c r="G1122">
        <v>29</v>
      </c>
    </row>
    <row r="1123" spans="1:7">
      <c r="A1123" t="s">
        <v>1095</v>
      </c>
      <c r="F1123">
        <v>1235</v>
      </c>
      <c r="G1123">
        <v>1235</v>
      </c>
    </row>
    <row r="1124" spans="1:7">
      <c r="A1124" t="s">
        <v>1210</v>
      </c>
    </row>
    <row r="1125" spans="1:7">
      <c r="A1125" t="s">
        <v>1204</v>
      </c>
      <c r="B1125">
        <v>689</v>
      </c>
      <c r="C1125">
        <v>586</v>
      </c>
      <c r="D1125">
        <v>199</v>
      </c>
      <c r="G1125">
        <v>1474</v>
      </c>
    </row>
    <row r="1126" spans="1:7">
      <c r="A1126" t="s">
        <v>794</v>
      </c>
      <c r="C1126">
        <v>1164</v>
      </c>
      <c r="D1126">
        <v>308</v>
      </c>
      <c r="E1126">
        <v>892</v>
      </c>
      <c r="F1126">
        <v>366</v>
      </c>
      <c r="G1126">
        <v>2730</v>
      </c>
    </row>
    <row r="1127" spans="1:7">
      <c r="A1127" t="s">
        <v>1199</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1092</v>
      </c>
      <c r="C1131">
        <v>1617</v>
      </c>
      <c r="D1131">
        <v>1083</v>
      </c>
      <c r="E1131">
        <v>1905</v>
      </c>
      <c r="F1131">
        <v>2064</v>
      </c>
      <c r="G1131">
        <v>6669</v>
      </c>
    </row>
    <row r="1132" spans="1:7">
      <c r="A1132" t="s">
        <v>1107</v>
      </c>
      <c r="D1132">
        <v>95</v>
      </c>
      <c r="E1132">
        <v>881</v>
      </c>
      <c r="G1132">
        <v>976</v>
      </c>
    </row>
    <row r="1133" spans="1:7">
      <c r="A1133" t="s">
        <v>1317</v>
      </c>
      <c r="E1133">
        <v>3028</v>
      </c>
      <c r="F1133">
        <v>1683</v>
      </c>
      <c r="G1133">
        <v>4711</v>
      </c>
    </row>
    <row r="1134" spans="1:7">
      <c r="A1134" t="s">
        <v>1245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1326</v>
      </c>
      <c r="B1144">
        <v>870</v>
      </c>
      <c r="G1144">
        <v>870</v>
      </c>
    </row>
    <row r="1145" spans="1:7">
      <c r="A1145" t="s">
        <v>1312</v>
      </c>
      <c r="B1145">
        <v>551</v>
      </c>
      <c r="G1145">
        <v>551</v>
      </c>
    </row>
    <row r="1146" spans="1:7">
      <c r="A1146" t="s">
        <v>1421</v>
      </c>
    </row>
    <row r="1147" spans="1:7">
      <c r="A1147" t="s">
        <v>794</v>
      </c>
      <c r="B1147">
        <v>154</v>
      </c>
      <c r="G1147">
        <v>154</v>
      </c>
    </row>
    <row r="1148" spans="1:7">
      <c r="A1148" t="s">
        <v>892</v>
      </c>
      <c r="B1148">
        <v>342</v>
      </c>
      <c r="G1148">
        <v>342</v>
      </c>
    </row>
    <row r="1149" spans="1:7">
      <c r="A1149" t="s">
        <v>1092</v>
      </c>
    </row>
    <row r="1150" spans="1:7">
      <c r="A1150" t="s">
        <v>1107</v>
      </c>
      <c r="B1150">
        <v>3523</v>
      </c>
      <c r="C1150">
        <v>2384</v>
      </c>
      <c r="G1150">
        <v>5907</v>
      </c>
    </row>
    <row r="1151" spans="1:7">
      <c r="A1151" t="s">
        <v>1317</v>
      </c>
      <c r="B1151">
        <v>362</v>
      </c>
      <c r="G1151">
        <v>362</v>
      </c>
    </row>
    <row r="1152" spans="1:7">
      <c r="A1152" t="s">
        <v>1245</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1070</v>
      </c>
    </row>
    <row r="1162" spans="1:7">
      <c r="A1162" t="s">
        <v>1315</v>
      </c>
      <c r="B1162">
        <v>0</v>
      </c>
      <c r="G1162">
        <v>0</v>
      </c>
    </row>
    <row r="1163" spans="1:7">
      <c r="A1163" t="s">
        <v>1064</v>
      </c>
      <c r="C1163">
        <v>0</v>
      </c>
      <c r="G1163">
        <v>0</v>
      </c>
    </row>
    <row r="1164" spans="1:7">
      <c r="A1164" t="s">
        <v>1067</v>
      </c>
      <c r="B1164">
        <v>0</v>
      </c>
      <c r="G1164">
        <v>0</v>
      </c>
    </row>
    <row r="1165" spans="1:7">
      <c r="A1165" t="s">
        <v>939</v>
      </c>
    </row>
    <row r="1166" spans="1:7">
      <c r="A1166" t="s">
        <v>1312</v>
      </c>
      <c r="B1166">
        <v>738</v>
      </c>
      <c r="C1166">
        <v>466</v>
      </c>
      <c r="G1166">
        <v>1204</v>
      </c>
    </row>
    <row r="1167" spans="1:7">
      <c r="A1167" t="s">
        <v>1101</v>
      </c>
      <c r="B1167">
        <v>0</v>
      </c>
      <c r="G1167">
        <v>0</v>
      </c>
    </row>
    <row r="1168" spans="1:7">
      <c r="A1168" t="s">
        <v>794</v>
      </c>
      <c r="D1168">
        <v>173</v>
      </c>
      <c r="G1168">
        <v>173</v>
      </c>
    </row>
    <row r="1169" spans="1:7">
      <c r="A1169" t="s">
        <v>1317</v>
      </c>
      <c r="B1169">
        <v>1297</v>
      </c>
      <c r="G1169">
        <v>1297</v>
      </c>
    </row>
    <row r="1170" spans="1:7">
      <c r="A1170" t="s">
        <v>1245</v>
      </c>
      <c r="B1170">
        <v>100</v>
      </c>
      <c r="G1170">
        <v>100</v>
      </c>
    </row>
    <row r="1171" spans="1:7">
      <c r="A1171" t="s">
        <v>1104</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1147</v>
      </c>
      <c r="F1181">
        <v>0</v>
      </c>
      <c r="G1181">
        <v>0</v>
      </c>
    </row>
    <row r="1182" spans="1:7">
      <c r="A1182" t="s">
        <v>1304</v>
      </c>
      <c r="C1182">
        <v>0</v>
      </c>
      <c r="G1182">
        <v>0</v>
      </c>
    </row>
    <row r="1183" spans="1:7">
      <c r="A1183" t="s">
        <v>1086</v>
      </c>
    </row>
    <row r="1184" spans="1:7">
      <c r="A1184" t="s">
        <v>1312</v>
      </c>
      <c r="B1184">
        <v>3728</v>
      </c>
      <c r="C1184">
        <v>1789</v>
      </c>
      <c r="G1184">
        <v>5517</v>
      </c>
    </row>
    <row r="1185" spans="1:7">
      <c r="A1185" t="s">
        <v>1098</v>
      </c>
      <c r="D1185">
        <v>0</v>
      </c>
      <c r="G1185">
        <v>0</v>
      </c>
    </row>
    <row r="1186" spans="1:7">
      <c r="A1186" t="s">
        <v>1095</v>
      </c>
    </row>
    <row r="1187" spans="1:7">
      <c r="A1187" t="s">
        <v>1092</v>
      </c>
      <c r="D1187">
        <v>0</v>
      </c>
      <c r="F1187">
        <v>104</v>
      </c>
      <c r="G1187">
        <v>104</v>
      </c>
    </row>
    <row r="1188" spans="1:7">
      <c r="A1188" t="s">
        <v>1104</v>
      </c>
      <c r="B1188">
        <v>568</v>
      </c>
      <c r="G1188">
        <v>568</v>
      </c>
    </row>
    <row r="1189" spans="1:7">
      <c r="A1189" t="s">
        <v>1143</v>
      </c>
      <c r="B1189">
        <v>1105</v>
      </c>
      <c r="C1189">
        <v>942</v>
      </c>
      <c r="D1189">
        <v>2151</v>
      </c>
      <c r="E1189">
        <v>1926</v>
      </c>
      <c r="F1189">
        <v>1000</v>
      </c>
      <c r="G1189">
        <v>7124</v>
      </c>
    </row>
    <row r="1190" spans="1:7">
      <c r="A1190" t="s">
        <v>963</v>
      </c>
      <c r="B1190">
        <v>1353</v>
      </c>
      <c r="C1190">
        <v>1153</v>
      </c>
      <c r="G1190">
        <v>2506</v>
      </c>
    </row>
    <row r="1191" spans="1:7">
      <c r="A1191" t="s">
        <v>1320</v>
      </c>
      <c r="C1191">
        <v>2362</v>
      </c>
      <c r="D1191">
        <v>3079</v>
      </c>
      <c r="G1191">
        <v>5441</v>
      </c>
    </row>
    <row r="1192" spans="1:7">
      <c r="A1192" t="s">
        <v>1222</v>
      </c>
      <c r="C1192">
        <v>1534</v>
      </c>
      <c r="D1192">
        <v>180</v>
      </c>
      <c r="G1192">
        <v>1714</v>
      </c>
    </row>
    <row r="1193" spans="1:7">
      <c r="A1193" t="s">
        <v>917</v>
      </c>
      <c r="D1193">
        <v>1687</v>
      </c>
      <c r="E1193">
        <v>1053</v>
      </c>
      <c r="G1193">
        <v>2740</v>
      </c>
    </row>
    <row r="1194" spans="1:7">
      <c r="A1194" t="s">
        <v>1231</v>
      </c>
      <c r="D1194">
        <v>1056</v>
      </c>
      <c r="G1194">
        <v>1056</v>
      </c>
    </row>
    <row r="1195" spans="1:7">
      <c r="A1195" t="s">
        <v>1323</v>
      </c>
      <c r="E1195">
        <v>2367</v>
      </c>
      <c r="F1195">
        <v>447</v>
      </c>
      <c r="G1195">
        <v>2814</v>
      </c>
    </row>
    <row r="1196" spans="1:7">
      <c r="A1196" t="s">
        <v>1157</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1119</v>
      </c>
    </row>
    <row r="1209" spans="1:7">
      <c r="A1209" t="s">
        <v>1160</v>
      </c>
    </row>
    <row r="1210" spans="1:7">
      <c r="A1210" t="s">
        <v>1095</v>
      </c>
    </row>
    <row r="1211" spans="1:7">
      <c r="A1211" t="s">
        <v>1143</v>
      </c>
      <c r="B1211">
        <v>1812</v>
      </c>
      <c r="C1211">
        <v>1838</v>
      </c>
      <c r="E1211">
        <v>0</v>
      </c>
      <c r="G1211">
        <v>3650</v>
      </c>
    </row>
    <row r="1212" spans="1:7">
      <c r="A1212" t="s">
        <v>963</v>
      </c>
      <c r="B1212">
        <v>1314</v>
      </c>
      <c r="G1212">
        <v>1314</v>
      </c>
    </row>
    <row r="1213" spans="1:7">
      <c r="A1213" t="s">
        <v>1222</v>
      </c>
      <c r="D1213">
        <v>0</v>
      </c>
      <c r="G1213">
        <v>0</v>
      </c>
    </row>
    <row r="1214" spans="1:7">
      <c r="A1214" t="s">
        <v>917</v>
      </c>
      <c r="B1214">
        <v>0</v>
      </c>
      <c r="G1214">
        <v>0</v>
      </c>
    </row>
    <row r="1215" spans="1:7">
      <c r="A1215" t="s">
        <v>1231</v>
      </c>
      <c r="B1215">
        <v>1356</v>
      </c>
      <c r="C1215">
        <v>1435</v>
      </c>
      <c r="D1215">
        <v>1295</v>
      </c>
      <c r="G1215">
        <v>4086</v>
      </c>
    </row>
    <row r="1216" spans="1:7">
      <c r="A1216" t="s">
        <v>1323</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1334</v>
      </c>
      <c r="B1219">
        <v>4915</v>
      </c>
      <c r="C1219">
        <v>914</v>
      </c>
      <c r="D1219">
        <v>0</v>
      </c>
      <c r="G1219">
        <v>5829</v>
      </c>
    </row>
    <row r="1220" spans="1:7">
      <c r="A1220" t="s">
        <v>1332</v>
      </c>
      <c r="B1220">
        <v>813</v>
      </c>
      <c r="C1220">
        <v>1491</v>
      </c>
      <c r="D1220">
        <v>1062</v>
      </c>
      <c r="E1220">
        <v>527</v>
      </c>
      <c r="G1220">
        <v>3893</v>
      </c>
    </row>
    <row r="1221" spans="1:7">
      <c r="A1221" t="s">
        <v>1253</v>
      </c>
    </row>
    <row r="1222" spans="1:7">
      <c r="A1222" t="s">
        <v>951</v>
      </c>
    </row>
    <row r="1223" spans="1:7">
      <c r="A1223" t="s">
        <v>1336</v>
      </c>
      <c r="C1223">
        <v>6092</v>
      </c>
      <c r="D1223">
        <v>0</v>
      </c>
      <c r="E1223">
        <v>0</v>
      </c>
      <c r="G1223">
        <v>6092</v>
      </c>
    </row>
    <row r="1224" spans="1:7">
      <c r="A1224" t="s">
        <v>1038</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1041</v>
      </c>
      <c r="E1228">
        <v>1639</v>
      </c>
      <c r="F1228">
        <v>987</v>
      </c>
      <c r="G1228">
        <v>2626</v>
      </c>
    </row>
    <row r="1229" spans="1:7">
      <c r="A1229" t="s">
        <v>1165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1307</v>
      </c>
      <c r="C1239">
        <v>2209</v>
      </c>
      <c r="G1239">
        <v>2209</v>
      </c>
    </row>
    <row r="1240" spans="1:7">
      <c r="A1240" t="s">
        <v>1092</v>
      </c>
    </row>
    <row r="1241" spans="1:7">
      <c r="A1241" t="s">
        <v>963</v>
      </c>
    </row>
    <row r="1242" spans="1:7">
      <c r="A1242" t="s">
        <v>1231</v>
      </c>
      <c r="C1242">
        <v>0</v>
      </c>
      <c r="G1242">
        <v>0</v>
      </c>
    </row>
    <row r="1243" spans="1:7">
      <c r="A1243" t="s">
        <v>1323</v>
      </c>
      <c r="E1243">
        <v>1940</v>
      </c>
      <c r="G1243">
        <v>1940</v>
      </c>
    </row>
    <row r="1244" spans="1:7">
      <c r="A1244" t="s">
        <v>514</v>
      </c>
      <c r="C1244">
        <v>183</v>
      </c>
      <c r="D1244">
        <v>182</v>
      </c>
      <c r="E1244">
        <v>186</v>
      </c>
      <c r="G1244">
        <v>551</v>
      </c>
    </row>
    <row r="1245" spans="1:7">
      <c r="A1245" t="s">
        <v>1332</v>
      </c>
      <c r="E1245">
        <v>1776</v>
      </c>
      <c r="G1245">
        <v>1776</v>
      </c>
    </row>
    <row r="1246" spans="1:7">
      <c r="A1246" t="s">
        <v>1340</v>
      </c>
      <c r="C1246">
        <v>506</v>
      </c>
      <c r="G1246">
        <v>506</v>
      </c>
    </row>
    <row r="1247" spans="1:7">
      <c r="A1247" t="s">
        <v>1342</v>
      </c>
      <c r="D1247">
        <v>2265</v>
      </c>
      <c r="F1247">
        <v>2651</v>
      </c>
      <c r="G1247">
        <v>4916</v>
      </c>
    </row>
    <row r="1248" spans="1:7">
      <c r="A1248" t="s">
        <v>1041</v>
      </c>
      <c r="C1248">
        <v>0</v>
      </c>
      <c r="D1248">
        <v>575</v>
      </c>
      <c r="F1248">
        <v>818</v>
      </c>
      <c r="G1248">
        <v>1393</v>
      </c>
    </row>
    <row r="1249" spans="1:7">
      <c r="A1249" t="s">
        <v>1237</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651</v>
      </c>
      <c r="C1252">
        <v>2719</v>
      </c>
      <c r="D1252">
        <v>408</v>
      </c>
      <c r="G1252">
        <v>3127</v>
      </c>
    </row>
    <row r="1253" spans="1:7">
      <c r="A1253" t="s">
        <v>1043</v>
      </c>
      <c r="C1253">
        <v>1277</v>
      </c>
      <c r="G1253">
        <v>1277</v>
      </c>
    </row>
    <row r="1254" spans="1:7">
      <c r="A1254" t="s">
        <v>920</v>
      </c>
      <c r="D1254">
        <v>686</v>
      </c>
      <c r="E1254">
        <v>736</v>
      </c>
      <c r="G1254">
        <v>1422</v>
      </c>
    </row>
    <row r="1255" spans="1:7">
      <c r="A1255" t="s">
        <v>1234</v>
      </c>
      <c r="D1255">
        <v>867</v>
      </c>
      <c r="E1255">
        <v>1539</v>
      </c>
      <c r="G1255">
        <v>2406</v>
      </c>
    </row>
    <row r="1256" spans="1:7">
      <c r="A1256" t="s">
        <v>657</v>
      </c>
      <c r="D1256">
        <v>2000</v>
      </c>
      <c r="E1256">
        <v>970</v>
      </c>
      <c r="G1256">
        <v>2970</v>
      </c>
    </row>
    <row r="1257" spans="1:7">
      <c r="A1257" t="s">
        <v>1129</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1107</v>
      </c>
    </row>
    <row r="1266" spans="1:7">
      <c r="A1266" t="s">
        <v>1317</v>
      </c>
    </row>
    <row r="1267" spans="1:7">
      <c r="A1267" t="s">
        <v>1104</v>
      </c>
    </row>
    <row r="1268" spans="1:7">
      <c r="A1268" t="s">
        <v>1143</v>
      </c>
      <c r="D1268">
        <v>149</v>
      </c>
      <c r="G1268">
        <v>149</v>
      </c>
    </row>
    <row r="1269" spans="1:7">
      <c r="A1269" t="s">
        <v>963</v>
      </c>
    </row>
    <row r="1270" spans="1:7">
      <c r="A1270" t="s">
        <v>1320</v>
      </c>
    </row>
    <row r="1271" spans="1:7">
      <c r="A1271" t="s">
        <v>917</v>
      </c>
    </row>
    <row r="1272" spans="1:7">
      <c r="A1272" t="s">
        <v>1323</v>
      </c>
    </row>
    <row r="1273" spans="1:7">
      <c r="A1273" t="s">
        <v>1334</v>
      </c>
    </row>
    <row r="1274" spans="1:7">
      <c r="A1274" t="s">
        <v>1332</v>
      </c>
    </row>
    <row r="1275" spans="1:7">
      <c r="A1275" t="s">
        <v>1336</v>
      </c>
    </row>
    <row r="1276" spans="1:7">
      <c r="A1276" t="s">
        <v>1038</v>
      </c>
      <c r="B1276">
        <v>1908</v>
      </c>
      <c r="G1276">
        <v>1908</v>
      </c>
    </row>
    <row r="1277" spans="1:7">
      <c r="A1277" t="s">
        <v>1340</v>
      </c>
    </row>
    <row r="1278" spans="1:7">
      <c r="A1278" t="s">
        <v>1338</v>
      </c>
    </row>
    <row r="1279" spans="1:7">
      <c r="A1279" t="s">
        <v>1342</v>
      </c>
    </row>
    <row r="1280" spans="1:7">
      <c r="A1280" t="s">
        <v>1041</v>
      </c>
    </row>
    <row r="1281" spans="1:7">
      <c r="A1281" t="s">
        <v>1237</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1043</v>
      </c>
    </row>
    <row r="1285" spans="1:7">
      <c r="A1285" t="s">
        <v>920</v>
      </c>
      <c r="B1285">
        <v>835</v>
      </c>
      <c r="C1285">
        <v>858</v>
      </c>
      <c r="D1285">
        <v>976</v>
      </c>
      <c r="G1285">
        <v>2669</v>
      </c>
    </row>
    <row r="1286" spans="1:7">
      <c r="A1286" t="s">
        <v>1234</v>
      </c>
      <c r="B1286">
        <v>1590</v>
      </c>
      <c r="C1286">
        <v>1230</v>
      </c>
      <c r="D1286">
        <v>1015</v>
      </c>
      <c r="G1286">
        <v>3835</v>
      </c>
    </row>
    <row r="1287" spans="1:7">
      <c r="A1287" t="s">
        <v>1129</v>
      </c>
      <c r="B1287">
        <v>1530</v>
      </c>
      <c r="C1287">
        <v>388</v>
      </c>
      <c r="E1287">
        <v>470</v>
      </c>
      <c r="G1287">
        <v>2388</v>
      </c>
    </row>
    <row r="1288" spans="1:7">
      <c r="A1288" t="s">
        <v>923</v>
      </c>
      <c r="C1288">
        <v>1758</v>
      </c>
      <c r="D1288">
        <v>1363</v>
      </c>
      <c r="G1288">
        <v>3121</v>
      </c>
    </row>
    <row r="1289" spans="1:7">
      <c r="A1289" t="s">
        <v>1155</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768</v>
      </c>
    </row>
    <row r="1299" spans="1:7">
      <c r="A1299" t="s">
        <v>1095</v>
      </c>
      <c r="E1299">
        <v>253</v>
      </c>
      <c r="G1299">
        <v>253</v>
      </c>
    </row>
    <row r="1300" spans="1:7">
      <c r="A1300" t="s">
        <v>1143</v>
      </c>
    </row>
    <row r="1301" spans="1:7">
      <c r="A1301" t="s">
        <v>514</v>
      </c>
    </row>
    <row r="1302" spans="1:7">
      <c r="A1302" t="s">
        <v>1425</v>
      </c>
    </row>
    <row r="1303" spans="1:7">
      <c r="A1303" t="s">
        <v>1426</v>
      </c>
    </row>
    <row r="1304" spans="1:7">
      <c r="A1304" t="s">
        <v>651</v>
      </c>
      <c r="D1304">
        <v>1809</v>
      </c>
      <c r="E1304">
        <v>696</v>
      </c>
      <c r="F1304">
        <v>3</v>
      </c>
      <c r="G1304">
        <v>2508</v>
      </c>
    </row>
    <row r="1305" spans="1:7">
      <c r="A1305" t="s">
        <v>920</v>
      </c>
      <c r="B1305">
        <v>505</v>
      </c>
      <c r="G1305">
        <v>505</v>
      </c>
    </row>
    <row r="1306" spans="1:7">
      <c r="A1306" t="s">
        <v>1234</v>
      </c>
    </row>
    <row r="1307" spans="1:7">
      <c r="A1307" t="s">
        <v>923</v>
      </c>
    </row>
    <row r="1308" spans="1:7">
      <c r="A1308" t="s">
        <v>1155</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1189</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1143</v>
      </c>
    </row>
    <row r="1322" spans="1:7">
      <c r="A1322" t="s">
        <v>1155</v>
      </c>
      <c r="E1322">
        <v>30</v>
      </c>
      <c r="G1322">
        <v>30</v>
      </c>
    </row>
    <row r="1323" spans="1:7">
      <c r="A1323" t="s">
        <v>811</v>
      </c>
      <c r="F1323">
        <v>342</v>
      </c>
      <c r="G1323">
        <v>342</v>
      </c>
    </row>
    <row r="1324" spans="1:7">
      <c r="A1324" t="s">
        <v>861</v>
      </c>
      <c r="D1324">
        <v>150</v>
      </c>
      <c r="G1324">
        <v>150</v>
      </c>
    </row>
    <row r="1325" spans="1:7">
      <c r="A1325" t="s">
        <v>1189</v>
      </c>
      <c r="B1325">
        <v>712</v>
      </c>
      <c r="C1325">
        <v>1092</v>
      </c>
      <c r="D1325">
        <v>384</v>
      </c>
      <c r="E1325">
        <v>397</v>
      </c>
      <c r="G1325">
        <v>2585</v>
      </c>
    </row>
    <row r="1326" spans="1:7">
      <c r="A1326" t="s">
        <v>1427</v>
      </c>
      <c r="C1326">
        <v>189</v>
      </c>
      <c r="G1326">
        <v>189</v>
      </c>
    </row>
    <row r="1327" spans="1:7">
      <c r="A1327" t="s">
        <v>1140</v>
      </c>
      <c r="C1327">
        <v>817</v>
      </c>
      <c r="G1327">
        <v>817</v>
      </c>
    </row>
    <row r="1328" spans="1:7">
      <c r="A1328" t="s">
        <v>631</v>
      </c>
      <c r="D1328">
        <v>753</v>
      </c>
      <c r="E1328">
        <v>1289</v>
      </c>
      <c r="G1328">
        <v>2042</v>
      </c>
    </row>
    <row r="1329" spans="1:7">
      <c r="A1329" t="s">
        <v>654</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1157</v>
      </c>
      <c r="C1339">
        <v>1340</v>
      </c>
      <c r="D1339">
        <v>1529</v>
      </c>
      <c r="E1339">
        <v>1168</v>
      </c>
      <c r="F1339">
        <v>1008</v>
      </c>
      <c r="G1339">
        <v>5045</v>
      </c>
    </row>
    <row r="1340" spans="1:7">
      <c r="A1340" t="s">
        <v>1189</v>
      </c>
      <c r="B1340">
        <v>669</v>
      </c>
      <c r="C1340">
        <v>467</v>
      </c>
      <c r="D1340">
        <v>1133</v>
      </c>
      <c r="E1340">
        <v>448</v>
      </c>
      <c r="G1340">
        <v>2717</v>
      </c>
    </row>
    <row r="1341" spans="1:7">
      <c r="A1341" t="s">
        <v>1180</v>
      </c>
      <c r="B1341">
        <v>1564</v>
      </c>
      <c r="C1341">
        <v>1532</v>
      </c>
      <c r="D1341">
        <v>1447</v>
      </c>
      <c r="E1341">
        <v>864</v>
      </c>
      <c r="G1341">
        <v>5407</v>
      </c>
    </row>
    <row r="1342" spans="1:7">
      <c r="A1342" t="s">
        <v>1428</v>
      </c>
      <c r="C1342">
        <v>199</v>
      </c>
      <c r="D1342">
        <v>361</v>
      </c>
      <c r="E1342">
        <v>652</v>
      </c>
      <c r="F1342">
        <v>379</v>
      </c>
      <c r="G1342">
        <v>1591</v>
      </c>
    </row>
    <row r="1343" spans="1:7">
      <c r="A1343" t="s">
        <v>1183</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1157</v>
      </c>
      <c r="B1351">
        <v>1274</v>
      </c>
      <c r="C1351">
        <v>1073</v>
      </c>
      <c r="D1351">
        <v>271</v>
      </c>
      <c r="G1351">
        <v>2618</v>
      </c>
    </row>
    <row r="1352" spans="1:7">
      <c r="A1352" t="s">
        <v>1237</v>
      </c>
      <c r="E1352">
        <v>1033</v>
      </c>
      <c r="G1352">
        <v>1033</v>
      </c>
    </row>
    <row r="1353" spans="1:7">
      <c r="A1353" t="s">
        <v>651</v>
      </c>
      <c r="D1353">
        <v>667</v>
      </c>
      <c r="G1353">
        <v>667</v>
      </c>
    </row>
    <row r="1354" spans="1:7">
      <c r="A1354" t="s">
        <v>1189</v>
      </c>
      <c r="B1354">
        <v>1044</v>
      </c>
      <c r="G1354">
        <v>1044</v>
      </c>
    </row>
    <row r="1355" spans="1:7">
      <c r="A1355" t="s">
        <v>631</v>
      </c>
      <c r="C1355">
        <v>1062</v>
      </c>
      <c r="D1355">
        <v>1318</v>
      </c>
      <c r="E1355">
        <v>1165</v>
      </c>
      <c r="G1355">
        <v>3545</v>
      </c>
    </row>
    <row r="1356" spans="1:7">
      <c r="A1356" t="s">
        <v>654</v>
      </c>
      <c r="B1356">
        <v>1099</v>
      </c>
      <c r="D1356">
        <v>2025</v>
      </c>
      <c r="G1356">
        <v>3124</v>
      </c>
    </row>
    <row r="1357" spans="1:7">
      <c r="A1357" t="s">
        <v>1180</v>
      </c>
    </row>
    <row r="1358" spans="1:7">
      <c r="A1358" t="s">
        <v>1428</v>
      </c>
      <c r="B1358">
        <v>534</v>
      </c>
      <c r="D1358">
        <v>223</v>
      </c>
      <c r="G1358">
        <v>757</v>
      </c>
    </row>
    <row r="1359" spans="1:7">
      <c r="A1359" t="s">
        <v>1183</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1157</v>
      </c>
    </row>
    <row r="1369" spans="1:7">
      <c r="A1369" t="s">
        <v>1189</v>
      </c>
    </row>
    <row r="1370" spans="1:7">
      <c r="A1370" t="s">
        <v>631</v>
      </c>
      <c r="B1370">
        <v>1391</v>
      </c>
      <c r="G1370">
        <v>1391</v>
      </c>
    </row>
    <row r="1371" spans="1:7">
      <c r="A1371" t="s">
        <v>1183</v>
      </c>
      <c r="B1371">
        <v>1016</v>
      </c>
      <c r="G1371">
        <v>1016</v>
      </c>
    </row>
    <row r="1372" spans="1:7">
      <c r="A1372" t="s">
        <v>1431</v>
      </c>
      <c r="B1372">
        <v>1287</v>
      </c>
      <c r="C1372">
        <v>575</v>
      </c>
      <c r="D1372">
        <v>857</v>
      </c>
      <c r="E1372">
        <v>668</v>
      </c>
      <c r="F1372">
        <v>1392</v>
      </c>
      <c r="G1372">
        <v>4779</v>
      </c>
    </row>
    <row r="1373" spans="1:7">
      <c r="A1373" t="s">
        <v>1193</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1193</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1186</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1193</v>
      </c>
    </row>
    <row r="1398" spans="1:7">
      <c r="A1398" t="s">
        <v>646</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1186</v>
      </c>
      <c r="B1402">
        <v>1581</v>
      </c>
      <c r="G1402">
        <v>1581</v>
      </c>
    </row>
    <row r="1403" spans="1:7">
      <c r="A1403" t="s">
        <v>1116</v>
      </c>
      <c r="B1403">
        <v>1163</v>
      </c>
      <c r="G1403">
        <v>1163</v>
      </c>
    </row>
    <row r="1404" spans="1:7">
      <c r="A1404" t="s">
        <v>807</v>
      </c>
      <c r="C1404">
        <v>560</v>
      </c>
      <c r="D1404">
        <v>367</v>
      </c>
      <c r="G1404">
        <v>927</v>
      </c>
    </row>
    <row r="1405" spans="1:7">
      <c r="A1405" t="s">
        <v>625</v>
      </c>
    </row>
    <row r="1406" spans="1:7">
      <c r="A1406" t="s">
        <v>1151</v>
      </c>
      <c r="C1406">
        <v>130</v>
      </c>
      <c r="G1406">
        <v>130</v>
      </c>
    </row>
    <row r="1407" spans="1:7">
      <c r="A1407" t="s">
        <v>1433</v>
      </c>
      <c r="D1407">
        <v>86</v>
      </c>
      <c r="G1407">
        <v>86</v>
      </c>
    </row>
    <row r="1408" spans="1:7">
      <c r="A1408" t="s">
        <v>1434</v>
      </c>
      <c r="D1408">
        <v>157</v>
      </c>
      <c r="G1408">
        <v>157</v>
      </c>
    </row>
    <row r="1409" spans="1:7">
      <c r="A1409" t="s">
        <v>662</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768</v>
      </c>
      <c r="E1417">
        <v>438</v>
      </c>
      <c r="G1417">
        <v>438</v>
      </c>
    </row>
    <row r="1418" spans="1:7">
      <c r="A1418" t="s">
        <v>782</v>
      </c>
    </row>
    <row r="1419" spans="1:7">
      <c r="A1419" t="s">
        <v>646</v>
      </c>
      <c r="B1419">
        <v>225</v>
      </c>
      <c r="C1419">
        <v>135</v>
      </c>
      <c r="D1419">
        <v>494</v>
      </c>
      <c r="E1419">
        <v>333</v>
      </c>
      <c r="F1419">
        <v>377</v>
      </c>
      <c r="G1419">
        <v>1564</v>
      </c>
    </row>
    <row r="1420" spans="1:7">
      <c r="A1420" t="s">
        <v>785</v>
      </c>
    </row>
    <row r="1421" spans="1:7">
      <c r="A1421" t="s">
        <v>780</v>
      </c>
    </row>
    <row r="1422" spans="1:7">
      <c r="A1422" t="s">
        <v>662</v>
      </c>
      <c r="D1422">
        <v>2020</v>
      </c>
      <c r="E1422">
        <v>1855</v>
      </c>
      <c r="F1422">
        <v>1609</v>
      </c>
      <c r="G1422">
        <v>5484</v>
      </c>
    </row>
    <row r="1423" spans="1:7">
      <c r="A1423" t="s">
        <v>774</v>
      </c>
      <c r="B1423">
        <v>735</v>
      </c>
      <c r="C1423">
        <v>755</v>
      </c>
      <c r="D1423">
        <v>897</v>
      </c>
      <c r="E1423">
        <v>583</v>
      </c>
      <c r="G1423">
        <v>2970</v>
      </c>
    </row>
    <row r="1424" spans="1:7">
      <c r="A1424" t="s">
        <v>1435</v>
      </c>
      <c r="C1424">
        <v>513</v>
      </c>
      <c r="G1424">
        <v>513</v>
      </c>
    </row>
    <row r="1425" spans="1:7">
      <c r="A1425" t="s">
        <v>648</v>
      </c>
      <c r="D1425">
        <v>172</v>
      </c>
      <c r="G1425">
        <v>172</v>
      </c>
    </row>
    <row r="1426" spans="1:7">
      <c r="A1426" t="s">
        <v>814</v>
      </c>
      <c r="D1426">
        <v>918</v>
      </c>
      <c r="G1426">
        <v>918</v>
      </c>
    </row>
    <row r="1427" spans="1:7">
      <c r="A1427" t="s">
        <v>826</v>
      </c>
    </row>
    <row r="1428" spans="1:7">
      <c r="A1428" t="s">
        <v>824</v>
      </c>
      <c r="D1428">
        <v>7</v>
      </c>
      <c r="G1428">
        <v>7</v>
      </c>
    </row>
    <row r="1429" spans="1:7">
      <c r="A1429" t="s">
        <v>679</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452</v>
      </c>
    </row>
    <row r="1436" spans="1:7">
      <c r="A1436" t="s">
        <v>646</v>
      </c>
    </row>
    <row r="1437" spans="1:7">
      <c r="A1437" t="s">
        <v>662</v>
      </c>
    </row>
    <row r="1438" spans="1:7">
      <c r="A1438" t="s">
        <v>648</v>
      </c>
    </row>
    <row r="1439" spans="1:7">
      <c r="A1439" t="s">
        <v>679</v>
      </c>
    </row>
    <row r="1440" spans="1:7">
      <c r="A1440" t="s">
        <v>617</v>
      </c>
    </row>
    <row r="1441" spans="1:1">
      <c r="A1441" t="s">
        <v>665</v>
      </c>
    </row>
    <row r="1442" spans="1:1">
      <c r="A144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1220</v>
      </c>
      <c r="B1562" s="910" t="s">
        <v>56</v>
      </c>
      <c r="C1562" s="23">
        <v>45910</v>
      </c>
      <c r="D1562" s="11">
        <v>740</v>
      </c>
      <c r="F1562" s="11" t="s">
        <v>1936</v>
      </c>
      <c r="G1562" t="s">
        <v>1914</v>
      </c>
    </row>
    <row r="1563" spans="1:7">
      <c r="A1563" s="488" t="s">
        <v>1113</v>
      </c>
      <c r="B1563" s="637" t="s">
        <v>1114</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1113</v>
      </c>
      <c r="B1570" s="877" t="s">
        <v>1114</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1113</v>
      </c>
      <c r="B1574" s="877" t="s">
        <v>1114</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1220</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1113</v>
      </c>
      <c r="B1579" s="877" t="s">
        <v>1114</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1220</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1113</v>
      </c>
      <c r="B1585" s="296" t="s">
        <v>1114</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1220</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1113</v>
      </c>
      <c r="B1593" s="76" t="s">
        <v>1114</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1220</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1216</v>
      </c>
      <c r="B1602" s="509" t="s">
        <v>56</v>
      </c>
      <c r="C1602" s="23">
        <v>45918</v>
      </c>
      <c r="D1602" s="89">
        <v>754</v>
      </c>
      <c r="F1602" s="556" t="s">
        <v>1949</v>
      </c>
      <c r="G1602" t="s">
        <v>1914</v>
      </c>
    </row>
    <row r="1603" spans="1:7">
      <c r="A1603" s="69" t="s">
        <v>1113</v>
      </c>
      <c r="B1603" s="178" t="s">
        <v>1114</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1113</v>
      </c>
      <c r="B1608" s="317" t="s">
        <v>1114</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1254</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1216</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1113</v>
      </c>
      <c r="B1616" s="233" t="s">
        <v>1114</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1254</v>
      </c>
      <c r="C1621" s="23">
        <v>45923</v>
      </c>
      <c r="D1621" s="11">
        <v>427</v>
      </c>
      <c r="F1621" s="27"/>
      <c r="G1621" t="s">
        <v>1914</v>
      </c>
    </row>
    <row r="1622" spans="1:7">
      <c r="A1622" s="27" t="s">
        <v>877</v>
      </c>
      <c r="B1622" s="566" t="s">
        <v>56</v>
      </c>
      <c r="C1622" s="23">
        <v>45923</v>
      </c>
      <c r="D1622" s="11">
        <v>675</v>
      </c>
      <c r="F1622" s="27"/>
      <c r="G1622" t="s">
        <v>1914</v>
      </c>
    </row>
    <row r="1623" spans="1:7">
      <c r="A1623" s="82" t="s">
        <v>1201</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1113</v>
      </c>
      <c r="B1625" s="317" t="s">
        <v>1114</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1254</v>
      </c>
      <c r="C1630" s="23">
        <v>45924</v>
      </c>
      <c r="D1630" s="11">
        <v>537</v>
      </c>
      <c r="F1630" s="27"/>
      <c r="G1630" t="s">
        <v>1914</v>
      </c>
    </row>
    <row r="1631" spans="1:7">
      <c r="A1631" s="82" t="s">
        <v>1207</v>
      </c>
      <c r="B1631" s="567" t="s">
        <v>56</v>
      </c>
      <c r="C1631" s="262">
        <v>45924</v>
      </c>
      <c r="D1631" s="89">
        <v>1205</v>
      </c>
      <c r="F1631" s="27" t="s">
        <v>1960</v>
      </c>
      <c r="G1631" t="s">
        <v>1914</v>
      </c>
    </row>
    <row r="1632" spans="1:7">
      <c r="A1632" s="82" t="s">
        <v>1201</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1220</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1113</v>
      </c>
      <c r="B1636" s="317" t="s">
        <v>1114</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1220</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1254</v>
      </c>
      <c r="C1646" s="23">
        <v>45925</v>
      </c>
      <c r="D1646" s="11">
        <v>646</v>
      </c>
      <c r="F1646" s="27" t="s">
        <v>1595</v>
      </c>
      <c r="G1646" t="s">
        <v>1914</v>
      </c>
    </row>
    <row r="1647" spans="1:7">
      <c r="A1647" s="27" t="s">
        <v>1207</v>
      </c>
      <c r="B1647" s="566" t="s">
        <v>56</v>
      </c>
      <c r="C1647" s="23">
        <v>45925</v>
      </c>
      <c r="D1647" s="89">
        <v>1000</v>
      </c>
      <c r="F1647" s="4"/>
      <c r="G1647" t="s">
        <v>1914</v>
      </c>
    </row>
    <row r="1648" spans="1:7">
      <c r="A1648" s="82" t="s">
        <v>1201</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1113</v>
      </c>
      <c r="B1651" s="178" t="s">
        <v>1114</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1114</v>
      </c>
      <c r="C1657" s="23">
        <v>45926</v>
      </c>
      <c r="D1657" s="11">
        <v>300</v>
      </c>
      <c r="G1657" t="s">
        <v>1914</v>
      </c>
    </row>
    <row r="1658" spans="1:7">
      <c r="A1658" s="233" t="s">
        <v>1404</v>
      </c>
      <c r="B1658" s="560" t="s">
        <v>1969</v>
      </c>
      <c r="C1658" s="23">
        <v>45926</v>
      </c>
      <c r="D1658" s="11">
        <v>364</v>
      </c>
      <c r="G1658" t="s">
        <v>1914</v>
      </c>
    </row>
    <row r="1659" spans="1:7">
      <c r="A1659" s="69" t="s">
        <v>1113</v>
      </c>
      <c r="B1659" s="76" t="s">
        <v>1114</v>
      </c>
      <c r="C1659" s="23">
        <v>45926</v>
      </c>
      <c r="D1659" s="11">
        <v>552</v>
      </c>
      <c r="G1659" t="s">
        <v>1914</v>
      </c>
    </row>
    <row r="1660" spans="1:7">
      <c r="A1660" s="905" t="s">
        <v>1138</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1201</v>
      </c>
      <c r="B1667" s="559" t="s">
        <v>56</v>
      </c>
      <c r="C1667" s="23">
        <v>45929</v>
      </c>
      <c r="D1667" s="11">
        <v>600</v>
      </c>
      <c r="F1667" s="11" t="s">
        <v>1972</v>
      </c>
      <c r="G1667" t="s">
        <v>1914</v>
      </c>
    </row>
    <row r="1668" spans="1:7">
      <c r="A1668" s="240" t="s">
        <v>1207</v>
      </c>
      <c r="B1668" s="240" t="s">
        <v>56</v>
      </c>
      <c r="C1668" s="23">
        <v>45929</v>
      </c>
      <c r="D1668" s="89">
        <v>1002</v>
      </c>
      <c r="F1668" s="11" t="s">
        <v>1973</v>
      </c>
      <c r="G1668" t="s">
        <v>1914</v>
      </c>
    </row>
    <row r="1669" spans="1:7">
      <c r="A1669" s="69" t="s">
        <v>1113</v>
      </c>
      <c r="B1669" s="76" t="s">
        <v>1114</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1138</v>
      </c>
      <c r="B1673" s="247" t="s">
        <v>54</v>
      </c>
      <c r="C1673" s="23">
        <v>45929</v>
      </c>
      <c r="D1673" s="11">
        <v>454</v>
      </c>
      <c r="G1673" t="s">
        <v>1914</v>
      </c>
    </row>
    <row r="1674" spans="1:7">
      <c r="A1674" s="263" t="s">
        <v>1207</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1275</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1216</v>
      </c>
      <c r="B1680" s="175" t="s">
        <v>1368</v>
      </c>
      <c r="C1680" s="239">
        <v>45930</v>
      </c>
      <c r="E1680" s="74">
        <v>536</v>
      </c>
      <c r="G1680" t="s">
        <v>1914</v>
      </c>
    </row>
    <row r="1681" spans="1:7" ht="15.75">
      <c r="A1681" s="27" t="s">
        <v>1201</v>
      </c>
      <c r="B1681" s="175" t="s">
        <v>1368</v>
      </c>
      <c r="C1681" s="239">
        <v>45930</v>
      </c>
      <c r="E1681" s="74">
        <v>886</v>
      </c>
      <c r="G1681" t="s">
        <v>1914</v>
      </c>
    </row>
    <row r="1682" spans="1:7">
      <c r="A1682" s="253" t="s">
        <v>1113</v>
      </c>
      <c r="B1682" s="234" t="s">
        <v>1114</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1138</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1275</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1227</v>
      </c>
      <c r="B1692" s="559" t="s">
        <v>56</v>
      </c>
      <c r="C1692" s="23">
        <v>45931</v>
      </c>
      <c r="D1692" s="89">
        <v>1118</v>
      </c>
      <c r="G1692" t="s">
        <v>1977</v>
      </c>
    </row>
    <row r="1693" spans="1:7">
      <c r="A1693" s="69" t="s">
        <v>1113</v>
      </c>
      <c r="B1693" s="76" t="s">
        <v>1114</v>
      </c>
      <c r="C1693" s="23">
        <v>45931</v>
      </c>
      <c r="D1693" s="11">
        <v>312</v>
      </c>
      <c r="G1693" t="s">
        <v>1977</v>
      </c>
    </row>
    <row r="1694" spans="1:7">
      <c r="A1694" s="421" t="s">
        <v>108</v>
      </c>
      <c r="B1694" s="76" t="s">
        <v>54</v>
      </c>
      <c r="C1694" s="23">
        <v>45931</v>
      </c>
      <c r="D1694" s="11">
        <v>753</v>
      </c>
      <c r="G1694" t="s">
        <v>1977</v>
      </c>
    </row>
    <row r="1695" spans="1:7">
      <c r="A1695" s="234" t="s">
        <v>1138</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1275</v>
      </c>
      <c r="B1697" s="902" t="s">
        <v>52</v>
      </c>
      <c r="C1697" s="23">
        <v>45932</v>
      </c>
      <c r="D1697" s="11">
        <v>443</v>
      </c>
      <c r="F1697" s="11" t="s">
        <v>1979</v>
      </c>
      <c r="G1697" t="s">
        <v>1977</v>
      </c>
    </row>
    <row r="1698" spans="1:7">
      <c r="A1698" s="247" t="s">
        <v>1225</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1227</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1113</v>
      </c>
      <c r="B1703" s="235" t="s">
        <v>1114</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1138</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1275</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1113</v>
      </c>
      <c r="B1713" s="235" t="s">
        <v>1114</v>
      </c>
      <c r="C1713" s="23">
        <v>45933</v>
      </c>
      <c r="D1713" s="11">
        <v>617</v>
      </c>
      <c r="G1713" t="s">
        <v>1977</v>
      </c>
    </row>
    <row r="1714" spans="1:7" ht="15.75">
      <c r="A1714" s="76" t="s">
        <v>1403</v>
      </c>
      <c r="B1714" s="175" t="s">
        <v>1368</v>
      </c>
      <c r="C1714" s="239">
        <v>45933</v>
      </c>
      <c r="D1714" s="11">
        <v>486</v>
      </c>
      <c r="G1714" t="s">
        <v>1977</v>
      </c>
    </row>
    <row r="1715" spans="1:7">
      <c r="A1715" s="234" t="s">
        <v>1138</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1275</v>
      </c>
      <c r="B1719" s="902" t="s">
        <v>52</v>
      </c>
      <c r="C1719" s="23">
        <v>45936</v>
      </c>
      <c r="D1719" s="11">
        <v>192</v>
      </c>
      <c r="F1719" s="11" t="s">
        <v>1987</v>
      </c>
      <c r="G1719" t="s">
        <v>1977</v>
      </c>
    </row>
    <row r="1720" spans="1:7">
      <c r="A1720" s="263" t="s">
        <v>1225</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1227</v>
      </c>
      <c r="B1723" s="76" t="s">
        <v>56</v>
      </c>
      <c r="C1723" s="23">
        <v>45936</v>
      </c>
      <c r="D1723" s="89">
        <v>1174</v>
      </c>
      <c r="G1723" t="s">
        <v>1977</v>
      </c>
    </row>
    <row r="1724" spans="1:7">
      <c r="A1724" s="69" t="s">
        <v>1113</v>
      </c>
      <c r="B1724" s="76" t="s">
        <v>1114</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1138</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1225</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1227</v>
      </c>
      <c r="B1733" s="76" t="s">
        <v>56</v>
      </c>
      <c r="C1733" s="239">
        <v>45937</v>
      </c>
      <c r="D1733" s="89">
        <v>1597</v>
      </c>
      <c r="F1733" s="11" t="s">
        <v>1990</v>
      </c>
      <c r="G1733" t="s">
        <v>1977</v>
      </c>
    </row>
    <row r="1734" spans="1:7">
      <c r="A1734" s="69" t="s">
        <v>1113</v>
      </c>
      <c r="B1734" s="76" t="s">
        <v>1114</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1138</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1275</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1227</v>
      </c>
      <c r="B1743" s="76" t="s">
        <v>56</v>
      </c>
      <c r="C1743" s="23">
        <v>45938</v>
      </c>
      <c r="D1743" s="11">
        <v>308</v>
      </c>
      <c r="F1743" s="11" t="s">
        <v>1993</v>
      </c>
      <c r="G1743" t="s">
        <v>1977</v>
      </c>
    </row>
    <row r="1744" spans="1:7">
      <c r="A1744" s="234" t="s">
        <v>1207</v>
      </c>
      <c r="B1744" s="235" t="s">
        <v>56</v>
      </c>
      <c r="C1744" s="23">
        <v>45938</v>
      </c>
      <c r="D1744" s="11">
        <v>334</v>
      </c>
      <c r="F1744" s="11" t="s">
        <v>1931</v>
      </c>
      <c r="G1744" t="s">
        <v>1977</v>
      </c>
    </row>
    <row r="1745" spans="1:7" ht="15.75">
      <c r="A1745" s="76" t="s">
        <v>1176</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1138</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1227</v>
      </c>
      <c r="B1753" s="331" t="s">
        <v>56</v>
      </c>
      <c r="C1753" s="23">
        <v>45939</v>
      </c>
      <c r="F1753" s="480" t="s">
        <v>104</v>
      </c>
      <c r="G1753" t="s">
        <v>1977</v>
      </c>
    </row>
    <row r="1754" spans="1:7" ht="15.75">
      <c r="A1754" s="27" t="s">
        <v>1176</v>
      </c>
      <c r="B1754" s="175" t="s">
        <v>1368</v>
      </c>
      <c r="C1754" s="239">
        <v>45939</v>
      </c>
      <c r="F1754" s="11" t="s">
        <v>1856</v>
      </c>
      <c r="G1754" t="s">
        <v>1977</v>
      </c>
    </row>
    <row r="1755" spans="1:7">
      <c r="A1755" s="253" t="s">
        <v>1113</v>
      </c>
      <c r="B1755" s="877" t="s">
        <v>1114</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1138</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1227</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1225</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1119</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1294</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1225</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762</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1294</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1128</v>
      </c>
      <c r="B1786" s="559" t="s">
        <v>54</v>
      </c>
      <c r="C1786" s="23">
        <v>45944</v>
      </c>
      <c r="D1786" s="11">
        <v>927</v>
      </c>
      <c r="F1786" s="11" t="s">
        <v>1984</v>
      </c>
      <c r="G1786" t="s">
        <v>1977</v>
      </c>
    </row>
    <row r="1787" spans="1:7" ht="15.75">
      <c r="A1787" s="178" t="s">
        <v>762</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1294</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1113</v>
      </c>
      <c r="B1794" s="175" t="s">
        <v>1368</v>
      </c>
      <c r="C1794" s="239">
        <v>45945</v>
      </c>
      <c r="D1794" s="11">
        <v>986</v>
      </c>
      <c r="G1794" t="s">
        <v>1977</v>
      </c>
    </row>
    <row r="1795" spans="1:7">
      <c r="A1795" s="234" t="s">
        <v>1134</v>
      </c>
      <c r="B1795" s="273" t="s">
        <v>2009</v>
      </c>
      <c r="C1795" s="23">
        <v>45945</v>
      </c>
      <c r="D1795" s="89">
        <v>1457</v>
      </c>
      <c r="F1795" s="11" t="s">
        <v>2010</v>
      </c>
      <c r="G1795" t="s">
        <v>1977</v>
      </c>
    </row>
    <row r="1796" spans="1:7">
      <c r="A1796" s="263" t="s">
        <v>1128</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1294</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1134</v>
      </c>
      <c r="B1805" s="233" t="s">
        <v>2009</v>
      </c>
      <c r="C1805" s="239">
        <v>45946</v>
      </c>
      <c r="D1805" s="89">
        <v>1142</v>
      </c>
      <c r="F1805" s="11" t="s">
        <v>2015</v>
      </c>
      <c r="G1805" t="s">
        <v>1977</v>
      </c>
    </row>
    <row r="1806" spans="1:7">
      <c r="A1806" s="234" t="s">
        <v>1128</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1294</v>
      </c>
      <c r="B1809" s="234" t="s">
        <v>1969</v>
      </c>
      <c r="C1809" s="23">
        <v>45947</v>
      </c>
      <c r="D1809" s="11">
        <v>123</v>
      </c>
      <c r="F1809" s="11" t="s">
        <v>1936</v>
      </c>
      <c r="G1809" t="s">
        <v>1977</v>
      </c>
    </row>
    <row r="1810" spans="1:7" ht="15.75">
      <c r="A1810" s="27" t="s">
        <v>1227</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1134</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1294</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1134</v>
      </c>
      <c r="B1820" s="244" t="s">
        <v>2009</v>
      </c>
      <c r="C1820" s="23">
        <v>45950</v>
      </c>
      <c r="D1820" s="89">
        <v>1186</v>
      </c>
      <c r="F1820" s="11" t="s">
        <v>1859</v>
      </c>
      <c r="G1820" t="s">
        <v>1977</v>
      </c>
    </row>
    <row r="1821" spans="1:7">
      <c r="A1821" s="559" t="s">
        <v>1128</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1294</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1229</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1134</v>
      </c>
      <c r="B1829" s="251" t="s">
        <v>2009</v>
      </c>
      <c r="C1829" s="23">
        <v>45951</v>
      </c>
      <c r="D1829" s="89">
        <v>1564</v>
      </c>
      <c r="F1829" s="11" t="s">
        <v>2027</v>
      </c>
      <c r="G1829" t="s">
        <v>1977</v>
      </c>
    </row>
    <row r="1830" spans="1:7">
      <c r="A1830" s="11" t="s">
        <v>1128</v>
      </c>
      <c r="B1830" s="76" t="s">
        <v>54</v>
      </c>
      <c r="C1830" s="23">
        <v>45951</v>
      </c>
      <c r="D1830" s="11">
        <v>527</v>
      </c>
      <c r="F1830" s="11" t="s">
        <v>2016</v>
      </c>
      <c r="G1830" t="s">
        <v>1977</v>
      </c>
    </row>
    <row r="1831" spans="1:7">
      <c r="A1831" s="449" t="s">
        <v>1149</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1294</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1229</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1134</v>
      </c>
      <c r="B1838" s="692" t="s">
        <v>2009</v>
      </c>
      <c r="C1838" s="23">
        <v>45952</v>
      </c>
      <c r="D1838" s="89">
        <v>1012</v>
      </c>
      <c r="F1838" s="11" t="s">
        <v>2033</v>
      </c>
      <c r="G1838" t="s">
        <v>1977</v>
      </c>
    </row>
    <row r="1839" spans="1:7">
      <c r="A1839" s="11" t="s">
        <v>1128</v>
      </c>
      <c r="B1839" s="247" t="s">
        <v>54</v>
      </c>
      <c r="C1839" s="23">
        <v>45952</v>
      </c>
      <c r="D1839" s="11">
        <v>553</v>
      </c>
      <c r="G1839" t="s">
        <v>1977</v>
      </c>
    </row>
    <row r="1840" spans="1:7">
      <c r="A1840" s="82" t="s">
        <v>1149</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1294</v>
      </c>
      <c r="B1843" s="317" t="s">
        <v>1969</v>
      </c>
      <c r="C1843" s="239">
        <v>45953</v>
      </c>
      <c r="D1843" s="11">
        <v>844</v>
      </c>
      <c r="F1843" s="11" t="s">
        <v>2035</v>
      </c>
      <c r="G1843" t="s">
        <v>1977</v>
      </c>
    </row>
    <row r="1844" spans="1:7">
      <c r="A1844" s="257" t="s">
        <v>1294</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1229</v>
      </c>
      <c r="B1847" s="331" t="s">
        <v>56</v>
      </c>
      <c r="C1847" s="23">
        <v>45953</v>
      </c>
      <c r="D1847" s="89">
        <v>1544</v>
      </c>
      <c r="F1847" s="11" t="s">
        <v>2038</v>
      </c>
      <c r="G1847" t="s">
        <v>1977</v>
      </c>
    </row>
    <row r="1848" spans="1:7" ht="15.75">
      <c r="A1848" s="11" t="s">
        <v>1176</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1134</v>
      </c>
      <c r="B1850" s="692" t="s">
        <v>2009</v>
      </c>
      <c r="C1850" s="23">
        <v>45953</v>
      </c>
      <c r="D1850" s="11">
        <v>588</v>
      </c>
      <c r="F1850" s="11" t="s">
        <v>2039</v>
      </c>
      <c r="G1850" t="s">
        <v>1977</v>
      </c>
    </row>
    <row r="1851" spans="1:7">
      <c r="A1851" s="82" t="s">
        <v>1149</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1294</v>
      </c>
      <c r="B1854" s="317" t="s">
        <v>1969</v>
      </c>
      <c r="C1854" s="23">
        <v>45954</v>
      </c>
      <c r="D1854" s="11">
        <v>142</v>
      </c>
      <c r="F1854" s="11" t="s">
        <v>2041</v>
      </c>
      <c r="G1854" t="s">
        <v>1977</v>
      </c>
    </row>
    <row r="1855" spans="1:7">
      <c r="A1855" s="38" t="s">
        <v>1294</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1132</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1294</v>
      </c>
      <c r="B1861" s="317" t="s">
        <v>1969</v>
      </c>
      <c r="C1861" s="23">
        <v>45957</v>
      </c>
      <c r="F1861" s="11" t="s">
        <v>1459</v>
      </c>
      <c r="G1861" t="s">
        <v>1977</v>
      </c>
    </row>
    <row r="1862" spans="1:7">
      <c r="A1862" s="38" t="s">
        <v>1294</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1229</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1176</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1132</v>
      </c>
      <c r="B1870" s="692" t="s">
        <v>2009</v>
      </c>
      <c r="C1870" s="23">
        <v>45957</v>
      </c>
      <c r="D1870" s="89">
        <v>1323</v>
      </c>
      <c r="F1870" s="11" t="s">
        <v>2051</v>
      </c>
      <c r="G1870" t="s">
        <v>1977</v>
      </c>
    </row>
    <row r="1871" spans="1:7">
      <c r="A1871" s="50" t="s">
        <v>1128</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1294</v>
      </c>
      <c r="B1874" s="317" t="s">
        <v>1969</v>
      </c>
      <c r="C1874" s="23">
        <v>45958</v>
      </c>
      <c r="F1874" s="249" t="s">
        <v>1642</v>
      </c>
      <c r="G1874" t="s">
        <v>1977</v>
      </c>
    </row>
    <row r="1875" spans="1:7">
      <c r="A1875" s="38" t="s">
        <v>1294</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1229</v>
      </c>
      <c r="B1881" s="331" t="s">
        <v>56</v>
      </c>
      <c r="C1881" s="23">
        <v>45958</v>
      </c>
      <c r="D1881" s="89">
        <v>115</v>
      </c>
      <c r="F1881" s="11" t="s">
        <v>1945</v>
      </c>
      <c r="G1881" t="s">
        <v>1977</v>
      </c>
    </row>
    <row r="1882" spans="1:7" ht="15.75">
      <c r="A1882" s="11" t="s">
        <v>1176</v>
      </c>
      <c r="B1882" s="175" t="s">
        <v>1368</v>
      </c>
      <c r="C1882" s="239">
        <v>45958</v>
      </c>
      <c r="D1882" s="11">
        <v>60</v>
      </c>
      <c r="E1882" s="74">
        <v>886</v>
      </c>
      <c r="F1882" s="11" t="s">
        <v>2057</v>
      </c>
      <c r="G1882" t="s">
        <v>1977</v>
      </c>
    </row>
    <row r="1883" spans="1:7">
      <c r="A1883" s="906" t="s">
        <v>1132</v>
      </c>
      <c r="B1883" s="692" t="s">
        <v>2009</v>
      </c>
      <c r="C1883" s="23">
        <v>45958</v>
      </c>
      <c r="D1883" s="89">
        <v>1516</v>
      </c>
      <c r="F1883" s="11" t="s">
        <v>2058</v>
      </c>
      <c r="G1883" t="s">
        <v>1977</v>
      </c>
    </row>
    <row r="1884" spans="1:7">
      <c r="A1884" s="11" t="s">
        <v>1128</v>
      </c>
      <c r="B1884" s="247" t="s">
        <v>54</v>
      </c>
      <c r="C1884" s="23">
        <v>45958</v>
      </c>
      <c r="D1884" s="89">
        <v>1224</v>
      </c>
      <c r="G1884" t="s">
        <v>1977</v>
      </c>
    </row>
    <row r="1885" spans="1:7">
      <c r="A1885" s="50" t="s">
        <v>1128</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1294</v>
      </c>
      <c r="B1887" s="317" t="s">
        <v>1969</v>
      </c>
      <c r="C1887" s="23">
        <v>45959</v>
      </c>
      <c r="F1887" s="11" t="s">
        <v>2059</v>
      </c>
      <c r="G1887" t="s">
        <v>1977</v>
      </c>
    </row>
    <row r="1888" spans="1:7">
      <c r="A1888" s="38" t="s">
        <v>1294</v>
      </c>
      <c r="B1888" s="178" t="s">
        <v>2060</v>
      </c>
      <c r="C1888" s="23">
        <v>45959</v>
      </c>
      <c r="D1888" s="89">
        <v>1147</v>
      </c>
      <c r="F1888" s="11" t="s">
        <v>2061</v>
      </c>
      <c r="G1888" t="s">
        <v>1977</v>
      </c>
    </row>
    <row r="1889" spans="1:7">
      <c r="A1889" s="38" t="s">
        <v>1294</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1132</v>
      </c>
      <c r="B1894" s="95" t="s">
        <v>2009</v>
      </c>
      <c r="C1894" s="23">
        <v>45959</v>
      </c>
      <c r="D1894" s="11">
        <v>790</v>
      </c>
      <c r="F1894" s="11" t="s">
        <v>2065</v>
      </c>
      <c r="G1894" t="s">
        <v>1977</v>
      </c>
    </row>
    <row r="1895" spans="1:7">
      <c r="A1895" s="11" t="s">
        <v>1128</v>
      </c>
      <c r="B1895" s="247" t="s">
        <v>54</v>
      </c>
      <c r="C1895" s="23">
        <v>45959</v>
      </c>
      <c r="D1895" s="11">
        <v>343</v>
      </c>
      <c r="G1895" t="s">
        <v>1977</v>
      </c>
    </row>
    <row r="1896" spans="1:7">
      <c r="A1896" s="82" t="s">
        <v>1126</v>
      </c>
      <c r="B1896" s="50" t="s">
        <v>54</v>
      </c>
      <c r="C1896" s="23">
        <v>45959</v>
      </c>
      <c r="D1896" s="89">
        <v>3179</v>
      </c>
      <c r="G1896" t="s">
        <v>1977</v>
      </c>
    </row>
    <row r="1897" spans="1:7" ht="15.75">
      <c r="A1897" s="76" t="s">
        <v>1113</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1294</v>
      </c>
      <c r="B1899" s="317" t="s">
        <v>1969</v>
      </c>
      <c r="C1899" s="23">
        <v>45960</v>
      </c>
      <c r="F1899" s="249" t="s">
        <v>2068</v>
      </c>
      <c r="G1899" t="s">
        <v>1977</v>
      </c>
    </row>
    <row r="1900" spans="1:7">
      <c r="A1900" s="38" t="s">
        <v>1294</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1248</v>
      </c>
      <c r="B1906" s="251" t="s">
        <v>56</v>
      </c>
      <c r="C1906" s="23">
        <v>45960</v>
      </c>
      <c r="D1906" s="11">
        <v>978</v>
      </c>
      <c r="G1906" t="s">
        <v>1977</v>
      </c>
    </row>
    <row r="1907" spans="1:7" ht="15.75">
      <c r="A1907" s="11" t="s">
        <v>1242</v>
      </c>
      <c r="B1907" s="175" t="s">
        <v>1368</v>
      </c>
      <c r="C1907" s="239">
        <v>45960</v>
      </c>
      <c r="D1907" s="11">
        <v>502</v>
      </c>
      <c r="E1907" s="135"/>
      <c r="F1907" s="50" t="s">
        <v>1801</v>
      </c>
      <c r="G1907" t="s">
        <v>1977</v>
      </c>
    </row>
    <row r="1908" spans="1:7" ht="15.75">
      <c r="A1908" s="11" t="s">
        <v>1229</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1128</v>
      </c>
      <c r="B1910" s="247" t="s">
        <v>54</v>
      </c>
      <c r="C1910" s="23">
        <v>45960</v>
      </c>
      <c r="E1910" s="182"/>
      <c r="F1910" s="76" t="s">
        <v>1465</v>
      </c>
      <c r="G1910" t="s">
        <v>1977</v>
      </c>
    </row>
    <row r="1911" spans="1:7">
      <c r="A1911" s="480" t="s">
        <v>1132</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1113</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1294</v>
      </c>
      <c r="B1915" s="317" t="s">
        <v>1969</v>
      </c>
      <c r="C1915" s="23">
        <v>45961</v>
      </c>
      <c r="F1915" s="249" t="s">
        <v>1665</v>
      </c>
      <c r="G1915" t="s">
        <v>1977</v>
      </c>
    </row>
    <row r="1916" spans="1:7">
      <c r="A1916" s="859" t="s">
        <v>1294</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1132</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1149</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1294</v>
      </c>
      <c r="B1927" s="244" t="s">
        <v>2060</v>
      </c>
      <c r="C1927" s="23">
        <v>45964</v>
      </c>
      <c r="F1927" s="249" t="s">
        <v>1746</v>
      </c>
      <c r="G1927" t="s">
        <v>2083</v>
      </c>
    </row>
    <row r="1928" spans="1:7">
      <c r="A1928" s="233" t="s">
        <v>1248</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1242</v>
      </c>
      <c r="B1932" s="175" t="s">
        <v>1368</v>
      </c>
      <c r="C1932" s="239">
        <v>45964</v>
      </c>
      <c r="D1932" s="11">
        <v>259</v>
      </c>
      <c r="G1932" t="s">
        <v>2083</v>
      </c>
    </row>
    <row r="1933" spans="1:7">
      <c r="A1933" s="233" t="s">
        <v>1149</v>
      </c>
      <c r="B1933" s="274" t="s">
        <v>2009</v>
      </c>
      <c r="C1933" s="23">
        <v>45964</v>
      </c>
      <c r="D1933" s="11">
        <v>463</v>
      </c>
      <c r="G1933" t="s">
        <v>2083</v>
      </c>
    </row>
    <row r="1934" spans="1:7">
      <c r="A1934" s="234" t="s">
        <v>1126</v>
      </c>
      <c r="B1934" s="234" t="s">
        <v>54</v>
      </c>
      <c r="C1934" s="23">
        <v>45964</v>
      </c>
      <c r="D1934" s="11">
        <v>882</v>
      </c>
      <c r="F1934" s="11" t="s">
        <v>2085</v>
      </c>
      <c r="G1934" t="s">
        <v>2083</v>
      </c>
    </row>
    <row r="1935" spans="1:7" ht="15.75">
      <c r="A1935" s="76" t="s">
        <v>1113</v>
      </c>
      <c r="B1935" s="175" t="s">
        <v>1368</v>
      </c>
      <c r="C1935" s="239">
        <v>45964</v>
      </c>
      <c r="F1935" s="11" t="s">
        <v>1830</v>
      </c>
      <c r="G1935" t="s">
        <v>2083</v>
      </c>
    </row>
    <row r="1936" spans="1:7">
      <c r="A1936" s="233" t="s">
        <v>1113</v>
      </c>
      <c r="B1936" s="274" t="s">
        <v>2086</v>
      </c>
      <c r="C1936" s="23">
        <v>45964</v>
      </c>
      <c r="E1936" s="250">
        <v>3846</v>
      </c>
      <c r="F1936" s="11" t="s">
        <v>2087</v>
      </c>
      <c r="G1936" t="s">
        <v>2083</v>
      </c>
    </row>
    <row r="1937" spans="1:7">
      <c r="A1937" s="235" t="s">
        <v>1113</v>
      </c>
      <c r="B1937" s="273" t="s">
        <v>1114</v>
      </c>
      <c r="C1937" s="23">
        <v>45964</v>
      </c>
      <c r="F1937" s="624" t="s">
        <v>2088</v>
      </c>
      <c r="G1937" t="s">
        <v>2083</v>
      </c>
    </row>
    <row r="1938" spans="1:7" ht="15.75">
      <c r="A1938" s="76" t="s">
        <v>1160</v>
      </c>
      <c r="B1938" s="175" t="s">
        <v>1368</v>
      </c>
      <c r="C1938" s="239">
        <v>45964</v>
      </c>
      <c r="D1938" s="11">
        <v>207</v>
      </c>
      <c r="G1938" t="s">
        <v>2083</v>
      </c>
    </row>
    <row r="1939" spans="1:7">
      <c r="A1939" s="234" t="s">
        <v>1301</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1294</v>
      </c>
      <c r="B1941" s="631" t="s">
        <v>2060</v>
      </c>
      <c r="C1941" s="23">
        <v>45965</v>
      </c>
      <c r="F1941" s="625" t="s">
        <v>1746</v>
      </c>
      <c r="G1941" t="s">
        <v>2083</v>
      </c>
    </row>
    <row r="1942" spans="1:7">
      <c r="A1942" s="27" t="s">
        <v>1298</v>
      </c>
      <c r="B1942" s="27" t="s">
        <v>58</v>
      </c>
      <c r="C1942" s="239">
        <v>45965</v>
      </c>
      <c r="D1942" s="11">
        <v>363</v>
      </c>
      <c r="G1942" t="s">
        <v>2083</v>
      </c>
    </row>
    <row r="1943" spans="1:7">
      <c r="A1943" s="449" t="s">
        <v>1298</v>
      </c>
      <c r="B1943" s="449" t="s">
        <v>52</v>
      </c>
      <c r="C1943" s="23">
        <v>45965</v>
      </c>
      <c r="D1943" s="11">
        <v>778</v>
      </c>
      <c r="G1943" t="s">
        <v>2083</v>
      </c>
    </row>
    <row r="1944" spans="1:7">
      <c r="A1944" s="82" t="s">
        <v>1298</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1248</v>
      </c>
      <c r="B1946" s="76" t="s">
        <v>56</v>
      </c>
      <c r="C1946" s="23">
        <v>45965</v>
      </c>
      <c r="D1946" s="11">
        <v>990</v>
      </c>
      <c r="F1946" s="11" t="s">
        <v>1505</v>
      </c>
      <c r="G1946" t="s">
        <v>2083</v>
      </c>
    </row>
    <row r="1947" spans="1:7">
      <c r="A1947" s="50" t="s">
        <v>1242</v>
      </c>
      <c r="B1947" s="235" t="s">
        <v>1440</v>
      </c>
      <c r="C1947" s="23">
        <v>45965</v>
      </c>
      <c r="D1947" s="11">
        <v>817</v>
      </c>
      <c r="G1947" t="s">
        <v>2083</v>
      </c>
    </row>
    <row r="1948" spans="1:7" ht="15.75">
      <c r="A1948" s="11" t="s">
        <v>1242</v>
      </c>
      <c r="B1948" s="175" t="s">
        <v>1368</v>
      </c>
      <c r="C1948" s="239">
        <v>45965</v>
      </c>
      <c r="D1948" s="11">
        <v>270</v>
      </c>
      <c r="G1948" t="s">
        <v>2083</v>
      </c>
    </row>
    <row r="1949" spans="1:7">
      <c r="A1949" s="906" t="s">
        <v>1149</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1126</v>
      </c>
      <c r="B1951" s="11" t="s">
        <v>54</v>
      </c>
      <c r="C1951" s="23">
        <v>45965</v>
      </c>
      <c r="D1951" s="89">
        <v>1072</v>
      </c>
      <c r="F1951" s="11" t="s">
        <v>2092</v>
      </c>
      <c r="G1951" t="s">
        <v>2083</v>
      </c>
    </row>
    <row r="1952" spans="1:7">
      <c r="A1952" s="678" t="s">
        <v>1134</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1301</v>
      </c>
      <c r="B1954" s="103" t="s">
        <v>56</v>
      </c>
      <c r="C1954" s="23">
        <v>45965</v>
      </c>
      <c r="D1954" s="250">
        <v>3910</v>
      </c>
      <c r="E1954" s="11"/>
      <c r="F1954" s="88" t="s">
        <v>2093</v>
      </c>
      <c r="G1954" t="s">
        <v>2083</v>
      </c>
    </row>
    <row r="1955" spans="1:7">
      <c r="A1955" s="296" t="s">
        <v>1307</v>
      </c>
      <c r="B1955" s="50" t="s">
        <v>56</v>
      </c>
      <c r="C1955" s="23">
        <v>45965</v>
      </c>
      <c r="D1955" s="74">
        <v>372</v>
      </c>
      <c r="E1955" s="11"/>
      <c r="F1955" s="88"/>
      <c r="G1955" t="s">
        <v>2083</v>
      </c>
    </row>
    <row r="1956" spans="1:7">
      <c r="A1956" s="76" t="s">
        <v>1298</v>
      </c>
      <c r="B1956" s="76" t="s">
        <v>58</v>
      </c>
      <c r="C1956" s="239">
        <v>45966</v>
      </c>
      <c r="D1956" s="89">
        <v>1113</v>
      </c>
      <c r="E1956" s="182"/>
      <c r="F1956" s="103"/>
      <c r="G1956" t="s">
        <v>2083</v>
      </c>
    </row>
    <row r="1957" spans="1:7">
      <c r="A1957" s="244" t="s">
        <v>1298</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1248</v>
      </c>
      <c r="B1959" s="233" t="s">
        <v>56</v>
      </c>
      <c r="C1959" s="23">
        <v>45966</v>
      </c>
      <c r="D1959" s="11">
        <v>549</v>
      </c>
      <c r="F1959" s="11" t="s">
        <v>1526</v>
      </c>
      <c r="G1959" t="s">
        <v>2083</v>
      </c>
    </row>
    <row r="1960" spans="1:7">
      <c r="A1960" s="234" t="s">
        <v>1242</v>
      </c>
      <c r="B1960" s="235" t="s">
        <v>1440</v>
      </c>
      <c r="C1960" s="23">
        <v>45966</v>
      </c>
      <c r="D1960" s="89">
        <v>1377</v>
      </c>
      <c r="G1960" t="s">
        <v>2083</v>
      </c>
    </row>
    <row r="1961" spans="1:7" ht="15.75">
      <c r="A1961" s="76" t="s">
        <v>1242</v>
      </c>
      <c r="B1961" s="175" t="s">
        <v>1368</v>
      </c>
      <c r="C1961" s="239">
        <v>45966</v>
      </c>
      <c r="D1961" s="11">
        <v>829</v>
      </c>
      <c r="G1961" t="s">
        <v>2083</v>
      </c>
    </row>
    <row r="1962" spans="1:7">
      <c r="A1962" s="233" t="s">
        <v>983</v>
      </c>
      <c r="B1962" s="233" t="s">
        <v>56</v>
      </c>
      <c r="C1962" s="23">
        <v>45966</v>
      </c>
      <c r="D1962" s="89">
        <v>1031</v>
      </c>
      <c r="G1962" t="s">
        <v>2083</v>
      </c>
    </row>
    <row r="1963" spans="1:7">
      <c r="A1963" s="76" t="s">
        <v>1149</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1126</v>
      </c>
      <c r="B1965" s="234" t="s">
        <v>54</v>
      </c>
      <c r="C1965" s="23">
        <v>45966</v>
      </c>
      <c r="D1965" s="89">
        <v>1034</v>
      </c>
      <c r="G1965" t="s">
        <v>2083</v>
      </c>
    </row>
    <row r="1966" spans="1:7" ht="15.75">
      <c r="A1966" s="76" t="s">
        <v>762</v>
      </c>
      <c r="B1966" s="175" t="s">
        <v>1368</v>
      </c>
      <c r="C1966" s="239">
        <v>45966</v>
      </c>
      <c r="D1966" s="11">
        <v>150</v>
      </c>
      <c r="G1966" t="s">
        <v>2083</v>
      </c>
    </row>
    <row r="1967" spans="1:7">
      <c r="A1967" s="317" t="s">
        <v>1113</v>
      </c>
      <c r="B1967" s="811" t="s">
        <v>2086</v>
      </c>
      <c r="C1967" s="23">
        <v>45966</v>
      </c>
      <c r="E1967" s="657">
        <v>13112</v>
      </c>
      <c r="F1967" s="50" t="s">
        <v>2095</v>
      </c>
      <c r="G1967" t="s">
        <v>2083</v>
      </c>
    </row>
    <row r="1968" spans="1:7">
      <c r="A1968" s="178" t="s">
        <v>1301</v>
      </c>
      <c r="B1968" s="233" t="s">
        <v>56</v>
      </c>
      <c r="C1968" s="23">
        <v>45966</v>
      </c>
      <c r="D1968" s="74">
        <v>346</v>
      </c>
      <c r="E1968" s="89"/>
      <c r="F1968" s="11" t="s">
        <v>1801</v>
      </c>
      <c r="G1968" t="s">
        <v>2083</v>
      </c>
    </row>
    <row r="1969" spans="1:7">
      <c r="A1969" s="296" t="s">
        <v>1307</v>
      </c>
      <c r="B1969" s="233" t="s">
        <v>56</v>
      </c>
      <c r="C1969" s="23">
        <v>45966</v>
      </c>
      <c r="D1969" s="74">
        <v>656</v>
      </c>
      <c r="E1969" s="89"/>
      <c r="G1969" t="s">
        <v>2083</v>
      </c>
    </row>
    <row r="1970" spans="1:7">
      <c r="A1970" s="296" t="s">
        <v>1304</v>
      </c>
      <c r="B1970" s="233" t="s">
        <v>56</v>
      </c>
      <c r="C1970" s="23">
        <v>45966</v>
      </c>
      <c r="D1970" s="250">
        <v>2985</v>
      </c>
      <c r="E1970" s="89"/>
      <c r="F1970" s="11" t="s">
        <v>2096</v>
      </c>
      <c r="G1970" t="s">
        <v>2083</v>
      </c>
    </row>
    <row r="1971" spans="1:7">
      <c r="A1971" s="82" t="s">
        <v>1298</v>
      </c>
      <c r="B1971" s="82" t="s">
        <v>58</v>
      </c>
      <c r="C1971" s="23">
        <v>45967</v>
      </c>
      <c r="D1971" s="74"/>
      <c r="E1971" s="11"/>
      <c r="F1971" s="76" t="s">
        <v>2097</v>
      </c>
      <c r="G1971" t="s">
        <v>2083</v>
      </c>
    </row>
    <row r="1972" spans="1:7">
      <c r="A1972" s="82" t="s">
        <v>1298</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1242</v>
      </c>
      <c r="B1974" s="235" t="s">
        <v>1440</v>
      </c>
      <c r="C1974" s="23">
        <v>45967</v>
      </c>
      <c r="D1974" s="11">
        <v>183</v>
      </c>
      <c r="G1974" t="s">
        <v>2083</v>
      </c>
    </row>
    <row r="1975" spans="1:7" ht="15.75">
      <c r="A1975" s="11" t="s">
        <v>1242</v>
      </c>
      <c r="B1975" s="175" t="s">
        <v>1368</v>
      </c>
      <c r="C1975" s="239">
        <v>45967</v>
      </c>
      <c r="D1975" s="11">
        <v>270</v>
      </c>
      <c r="G1975" t="s">
        <v>2083</v>
      </c>
    </row>
    <row r="1976" spans="1:7">
      <c r="A1976" s="906" t="s">
        <v>1149</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1126</v>
      </c>
      <c r="B1978" s="11" t="s">
        <v>54</v>
      </c>
      <c r="C1978" s="23">
        <v>45967</v>
      </c>
      <c r="D1978" s="11">
        <v>209</v>
      </c>
      <c r="G1978" t="s">
        <v>2083</v>
      </c>
    </row>
    <row r="1979" spans="1:7">
      <c r="A1979" s="480" t="s">
        <v>1147</v>
      </c>
      <c r="B1979" s="76" t="s">
        <v>2009</v>
      </c>
      <c r="C1979" s="23">
        <v>45967</v>
      </c>
      <c r="D1979" s="89">
        <v>1063</v>
      </c>
      <c r="G1979" t="s">
        <v>2083</v>
      </c>
    </row>
    <row r="1980" spans="1:7">
      <c r="A1980" s="555" t="s">
        <v>1304</v>
      </c>
      <c r="B1980" s="11" t="s">
        <v>56</v>
      </c>
      <c r="C1980" s="23">
        <v>45967</v>
      </c>
      <c r="D1980" s="89">
        <v>2373</v>
      </c>
      <c r="F1980" s="11" t="s">
        <v>2102</v>
      </c>
      <c r="G1980" t="s">
        <v>2083</v>
      </c>
    </row>
    <row r="1981" spans="1:7">
      <c r="A1981" s="235" t="s">
        <v>1298</v>
      </c>
      <c r="B1981" s="235" t="s">
        <v>58</v>
      </c>
      <c r="C1981" s="23">
        <v>45968</v>
      </c>
      <c r="D1981" s="11">
        <v>923</v>
      </c>
      <c r="G1981" t="s">
        <v>2083</v>
      </c>
    </row>
    <row r="1982" spans="1:7">
      <c r="A1982" s="76" t="s">
        <v>1298</v>
      </c>
      <c r="B1982" s="421" t="s">
        <v>2060</v>
      </c>
      <c r="C1982" s="23">
        <v>45968</v>
      </c>
      <c r="D1982" s="89">
        <v>3052</v>
      </c>
      <c r="G1982" t="s">
        <v>2083</v>
      </c>
    </row>
    <row r="1983" spans="1:7">
      <c r="A1983" s="76" t="s">
        <v>1296</v>
      </c>
      <c r="B1983" s="271" t="s">
        <v>62</v>
      </c>
      <c r="C1983" s="23">
        <v>45968</v>
      </c>
      <c r="D1983" s="11">
        <v>451</v>
      </c>
      <c r="G1983" t="s">
        <v>2083</v>
      </c>
    </row>
    <row r="1984" spans="1:7">
      <c r="A1984" s="234" t="s">
        <v>1242</v>
      </c>
      <c r="B1984" s="235" t="s">
        <v>1440</v>
      </c>
      <c r="C1984" s="23">
        <v>45968</v>
      </c>
      <c r="G1984" t="s">
        <v>2083</v>
      </c>
    </row>
    <row r="1985" spans="1:7" ht="15.75">
      <c r="A1985" s="76" t="s">
        <v>1147</v>
      </c>
      <c r="B1985" s="175" t="s">
        <v>1368</v>
      </c>
      <c r="C1985" s="239">
        <v>45968</v>
      </c>
      <c r="D1985" s="11">
        <v>350</v>
      </c>
      <c r="G1985" t="s">
        <v>2083</v>
      </c>
    </row>
    <row r="1986" spans="1:7">
      <c r="A1986" s="233" t="s">
        <v>1147</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1132</v>
      </c>
      <c r="B1988" s="76" t="s">
        <v>2009</v>
      </c>
      <c r="C1988" s="23">
        <v>45968</v>
      </c>
      <c r="F1988" s="240" t="s">
        <v>1746</v>
      </c>
      <c r="G1988" t="s">
        <v>2083</v>
      </c>
    </row>
    <row r="1989" spans="1:7">
      <c r="A1989" s="178" t="s">
        <v>1138</v>
      </c>
      <c r="B1989" s="11" t="s">
        <v>54</v>
      </c>
      <c r="C1989" s="23">
        <v>45968</v>
      </c>
      <c r="D1989" s="11">
        <v>569</v>
      </c>
      <c r="G1989" t="s">
        <v>2083</v>
      </c>
    </row>
    <row r="1990" spans="1:7">
      <c r="A1990" s="178" t="s">
        <v>1070</v>
      </c>
      <c r="B1990" s="11" t="s">
        <v>56</v>
      </c>
      <c r="C1990" s="23">
        <v>45968</v>
      </c>
      <c r="D1990" s="89">
        <v>2948</v>
      </c>
      <c r="G1990" t="s">
        <v>2083</v>
      </c>
    </row>
    <row r="1991" spans="1:7">
      <c r="A1991" s="631" t="s">
        <v>1294</v>
      </c>
      <c r="B1991" s="271" t="s">
        <v>62</v>
      </c>
      <c r="C1991" s="23">
        <v>45971</v>
      </c>
      <c r="D1991" s="89">
        <v>560</v>
      </c>
      <c r="G1991" t="s">
        <v>2083</v>
      </c>
    </row>
    <row r="1992" spans="1:7" ht="15.75">
      <c r="A1992" s="76" t="s">
        <v>1242</v>
      </c>
      <c r="B1992" s="175" t="s">
        <v>1368</v>
      </c>
      <c r="C1992" s="239">
        <v>45971</v>
      </c>
      <c r="D1992" s="11">
        <v>558</v>
      </c>
      <c r="G1992" t="s">
        <v>2083</v>
      </c>
    </row>
    <row r="1993" spans="1:7">
      <c r="A1993" s="244" t="s">
        <v>1242</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1248</v>
      </c>
      <c r="B1996" s="244" t="s">
        <v>56</v>
      </c>
      <c r="C1996" s="23">
        <v>45971</v>
      </c>
      <c r="D1996" s="11">
        <v>632</v>
      </c>
      <c r="F1996" s="11" t="s">
        <v>1830</v>
      </c>
      <c r="G1996" t="s">
        <v>2083</v>
      </c>
    </row>
    <row r="1997" spans="1:7">
      <c r="A1997" s="244" t="s">
        <v>1411</v>
      </c>
      <c r="B1997" s="244" t="s">
        <v>1254</v>
      </c>
      <c r="C1997" s="23">
        <v>45971</v>
      </c>
      <c r="D1997" s="11">
        <v>748</v>
      </c>
      <c r="G1997" t="s">
        <v>2083</v>
      </c>
    </row>
    <row r="1998" spans="1:7">
      <c r="A1998" s="76" t="s">
        <v>1126</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1070</v>
      </c>
      <c r="B2001" s="263" t="s">
        <v>56</v>
      </c>
      <c r="C2001" s="23">
        <v>45971</v>
      </c>
      <c r="D2001" s="89">
        <v>4084</v>
      </c>
      <c r="G2001" t="s">
        <v>2083</v>
      </c>
    </row>
    <row r="2002" spans="1:7" ht="15.75">
      <c r="A2002" s="76" t="s">
        <v>1248</v>
      </c>
      <c r="B2002" s="175" t="s">
        <v>1368</v>
      </c>
      <c r="C2002" s="239">
        <v>45972</v>
      </c>
      <c r="E2002" s="250">
        <v>5569</v>
      </c>
      <c r="F2002" s="11" t="s">
        <v>2105</v>
      </c>
      <c r="G2002" t="s">
        <v>2083</v>
      </c>
    </row>
    <row r="2003" spans="1:7">
      <c r="A2003" s="234" t="s">
        <v>1411</v>
      </c>
      <c r="B2003" s="559" t="s">
        <v>1254</v>
      </c>
      <c r="C2003" s="23">
        <v>45972</v>
      </c>
      <c r="D2003" s="89">
        <v>1062</v>
      </c>
      <c r="F2003" s="11" t="s">
        <v>2106</v>
      </c>
      <c r="G2003" t="s">
        <v>2083</v>
      </c>
    </row>
    <row r="2004" spans="1:7" ht="15.75">
      <c r="A2004" s="76" t="s">
        <v>1134</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1242</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1132</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1070</v>
      </c>
      <c r="B2017" s="11" t="s">
        <v>56</v>
      </c>
      <c r="C2017" s="23">
        <v>45973</v>
      </c>
      <c r="D2017" s="11">
        <v>242</v>
      </c>
      <c r="G2017" t="s">
        <v>2083</v>
      </c>
    </row>
    <row r="2018" spans="1:7">
      <c r="A2018" s="11" t="s">
        <v>1315</v>
      </c>
      <c r="B2018" s="11" t="s">
        <v>56</v>
      </c>
      <c r="C2018" s="23">
        <v>45973</v>
      </c>
      <c r="D2018" s="89">
        <v>1264</v>
      </c>
      <c r="G2018" t="s">
        <v>2083</v>
      </c>
    </row>
    <row r="2019" spans="1:7">
      <c r="A2019" s="50" t="s">
        <v>1075</v>
      </c>
      <c r="B2019" s="50" t="s">
        <v>56</v>
      </c>
      <c r="C2019" s="23">
        <v>45973</v>
      </c>
      <c r="D2019" s="89">
        <v>3678</v>
      </c>
      <c r="G2019" t="s">
        <v>2083</v>
      </c>
    </row>
    <row r="2020" spans="1:7" ht="15.75">
      <c r="A2020" s="11" t="s">
        <v>1242</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1119</v>
      </c>
      <c r="B2028" s="175" t="s">
        <v>1368</v>
      </c>
      <c r="C2028" s="239">
        <v>45974</v>
      </c>
      <c r="F2028" s="11" t="s">
        <v>1526</v>
      </c>
      <c r="G2028" t="s">
        <v>2083</v>
      </c>
    </row>
    <row r="2029" spans="1:7">
      <c r="A2029" s="103" t="s">
        <v>1075</v>
      </c>
      <c r="B2029" s="103" t="s">
        <v>56</v>
      </c>
      <c r="C2029" s="23">
        <v>45974</v>
      </c>
      <c r="D2029" s="89">
        <v>3382</v>
      </c>
      <c r="G2029" t="s">
        <v>2083</v>
      </c>
    </row>
    <row r="2030" spans="1:7">
      <c r="A2030" s="11" t="s">
        <v>1315</v>
      </c>
      <c r="B2030" s="11" t="s">
        <v>56</v>
      </c>
      <c r="C2030" s="23">
        <v>45974</v>
      </c>
      <c r="D2030" s="89">
        <v>1281</v>
      </c>
      <c r="G2030" t="s">
        <v>2083</v>
      </c>
    </row>
    <row r="2031" spans="1:7">
      <c r="A2031" s="178" t="s">
        <v>1329</v>
      </c>
      <c r="B2031" s="11" t="s">
        <v>56</v>
      </c>
      <c r="C2031" s="23">
        <v>45974</v>
      </c>
      <c r="D2031" s="11">
        <v>424</v>
      </c>
      <c r="G2031" t="s">
        <v>2083</v>
      </c>
    </row>
    <row r="2032" spans="1:7">
      <c r="A2032" s="296" t="s">
        <v>1077</v>
      </c>
      <c r="B2032" s="50" t="s">
        <v>56</v>
      </c>
      <c r="C2032" s="23">
        <v>45974</v>
      </c>
      <c r="D2032" s="11">
        <v>598</v>
      </c>
      <c r="G2032" t="s">
        <v>2083</v>
      </c>
    </row>
    <row r="2033" spans="1:7" ht="15.75">
      <c r="A2033" s="76" t="s">
        <v>1242</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1254</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1242</v>
      </c>
      <c r="B2039" s="175" t="s">
        <v>1368</v>
      </c>
      <c r="C2039" s="239">
        <v>45978</v>
      </c>
      <c r="D2039" s="11">
        <v>127</v>
      </c>
      <c r="G2039" t="s">
        <v>2083</v>
      </c>
    </row>
    <row r="2040" spans="1:7" ht="15.75">
      <c r="A2040" s="76" t="s">
        <v>1242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1254</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1072</v>
      </c>
      <c r="B2050" s="76" t="s">
        <v>56</v>
      </c>
      <c r="C2050" s="23">
        <v>45978</v>
      </c>
      <c r="D2050" s="89">
        <v>5466</v>
      </c>
      <c r="G2050" t="s">
        <v>2083</v>
      </c>
    </row>
    <row r="2051" spans="1:7">
      <c r="A2051" s="233" t="s">
        <v>1315</v>
      </c>
      <c r="B2051" s="233" t="s">
        <v>56</v>
      </c>
      <c r="C2051" s="23">
        <v>45978</v>
      </c>
      <c r="D2051" s="89">
        <v>1662</v>
      </c>
      <c r="G2051" t="s">
        <v>2083</v>
      </c>
    </row>
    <row r="2052" spans="1:7">
      <c r="A2052" s="233" t="s">
        <v>1077</v>
      </c>
      <c r="B2052" s="233" t="s">
        <v>56</v>
      </c>
      <c r="C2052" s="23">
        <v>45978</v>
      </c>
      <c r="D2052" s="89">
        <v>1498</v>
      </c>
      <c r="G2052" t="s">
        <v>2083</v>
      </c>
    </row>
    <row r="2053" spans="1:7">
      <c r="A2053" s="233" t="s">
        <v>1294</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1196</v>
      </c>
      <c r="B2057" s="11" t="s">
        <v>56</v>
      </c>
      <c r="C2057" s="23">
        <v>45979</v>
      </c>
      <c r="D2057" s="89">
        <v>1679</v>
      </c>
      <c r="F2057" s="11" t="s">
        <v>2121</v>
      </c>
      <c r="G2057" t="s">
        <v>2083</v>
      </c>
    </row>
    <row r="2058" spans="1:7">
      <c r="A2058" s="11" t="s">
        <v>1413</v>
      </c>
      <c r="B2058" s="11" t="s">
        <v>1254</v>
      </c>
      <c r="C2058" s="23">
        <v>45979</v>
      </c>
      <c r="F2058" s="11" t="s">
        <v>2122</v>
      </c>
      <c r="G2058" t="s">
        <v>2083</v>
      </c>
    </row>
    <row r="2059" spans="1:7">
      <c r="A2059" t="s">
        <v>930</v>
      </c>
      <c r="B2059" s="50" t="s">
        <v>56</v>
      </c>
      <c r="C2059" s="23">
        <v>45979</v>
      </c>
      <c r="D2059" s="89">
        <v>1530</v>
      </c>
      <c r="F2059" s="11" t="s">
        <v>2123</v>
      </c>
      <c r="G2059" t="s">
        <v>2083</v>
      </c>
    </row>
    <row r="2060" spans="1:7" ht="15.75">
      <c r="A2060" s="480" t="s">
        <v>1123</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1315</v>
      </c>
      <c r="B2064" s="11" t="s">
        <v>56</v>
      </c>
      <c r="C2064" s="23">
        <v>45979</v>
      </c>
      <c r="D2064" s="89">
        <v>2684</v>
      </c>
      <c r="F2064" s="27"/>
      <c r="G2064" t="s">
        <v>2083</v>
      </c>
    </row>
    <row r="2065" spans="1:7">
      <c r="A2065" s="82" t="s">
        <v>1077</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1196</v>
      </c>
      <c r="B2069" s="233" t="s">
        <v>56</v>
      </c>
      <c r="C2069" s="23">
        <v>45980</v>
      </c>
      <c r="D2069" s="250">
        <v>1429</v>
      </c>
      <c r="E2069" s="11"/>
      <c r="F2069" s="27" t="s">
        <v>2127</v>
      </c>
      <c r="G2069" t="s">
        <v>2083</v>
      </c>
    </row>
    <row r="2070" spans="1:7">
      <c r="A2070" s="234" t="s">
        <v>1413</v>
      </c>
      <c r="B2070" s="233" t="s">
        <v>1254</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1123</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1196</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1072</v>
      </c>
      <c r="B2086" s="282" t="s">
        <v>56</v>
      </c>
      <c r="C2086" s="23">
        <v>45981</v>
      </c>
      <c r="D2086" s="89">
        <v>2252</v>
      </c>
      <c r="F2086" s="27"/>
      <c r="G2086" t="s">
        <v>2083</v>
      </c>
    </row>
    <row r="2087" spans="1:7">
      <c r="A2087" s="247" t="s">
        <v>1077</v>
      </c>
      <c r="B2087" s="309" t="s">
        <v>56</v>
      </c>
      <c r="C2087" s="23">
        <v>45981</v>
      </c>
      <c r="D2087" s="689">
        <v>1027</v>
      </c>
      <c r="F2087" s="27"/>
      <c r="G2087" t="s">
        <v>2083</v>
      </c>
    </row>
    <row r="2088" spans="1:7">
      <c r="A2088" s="273" t="s">
        <v>1080</v>
      </c>
      <c r="B2088" s="282" t="s">
        <v>56</v>
      </c>
      <c r="C2088" s="23">
        <v>45981</v>
      </c>
      <c r="D2088" s="89">
        <v>1420</v>
      </c>
      <c r="F2088" s="27"/>
      <c r="G2088" t="s">
        <v>2083</v>
      </c>
    </row>
    <row r="2089" spans="1:7">
      <c r="A2089" s="247" t="s">
        <v>1083</v>
      </c>
      <c r="B2089" s="309" t="s">
        <v>56</v>
      </c>
      <c r="C2089" s="23">
        <v>45981</v>
      </c>
      <c r="D2089" s="89">
        <v>2376</v>
      </c>
      <c r="F2089" s="27"/>
      <c r="G2089" t="s">
        <v>2083</v>
      </c>
    </row>
    <row r="2090" spans="1:7">
      <c r="A2090" s="273" t="s">
        <v>1329</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1123</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1172</v>
      </c>
      <c r="B2096" s="11" t="s">
        <v>2009</v>
      </c>
      <c r="C2096" s="23">
        <v>45982</v>
      </c>
      <c r="D2096" s="89">
        <v>1281</v>
      </c>
      <c r="E2096" s="182"/>
      <c r="F2096" s="39" t="s">
        <v>2139</v>
      </c>
      <c r="G2096" t="s">
        <v>2083</v>
      </c>
    </row>
    <row r="2097" spans="1:7">
      <c r="A2097" s="260" t="s">
        <v>1315</v>
      </c>
      <c r="B2097" s="99" t="s">
        <v>56</v>
      </c>
      <c r="C2097" s="23">
        <v>45982</v>
      </c>
      <c r="D2097" s="11">
        <v>51</v>
      </c>
      <c r="F2097" s="27"/>
      <c r="G2097" t="s">
        <v>2083</v>
      </c>
    </row>
    <row r="2098" spans="1:7">
      <c r="A2098" s="321" t="s">
        <v>1329</v>
      </c>
      <c r="B2098" s="107" t="s">
        <v>56</v>
      </c>
      <c r="C2098" s="23">
        <v>45982</v>
      </c>
      <c r="D2098" s="89">
        <v>3007</v>
      </c>
      <c r="F2098" s="27"/>
      <c r="G2098" t="s">
        <v>2083</v>
      </c>
    </row>
    <row r="2099" spans="1:7">
      <c r="A2099" s="321" t="s">
        <v>1077</v>
      </c>
      <c r="B2099" s="107" t="s">
        <v>56</v>
      </c>
      <c r="C2099" s="23">
        <v>45982</v>
      </c>
      <c r="D2099" s="11">
        <v>490</v>
      </c>
      <c r="F2099" s="27"/>
      <c r="G2099" t="s">
        <v>2083</v>
      </c>
    </row>
    <row r="2100" spans="1:7">
      <c r="A2100" s="321" t="s">
        <v>1080</v>
      </c>
      <c r="B2100" s="107" t="s">
        <v>56</v>
      </c>
      <c r="C2100" s="23">
        <v>45982</v>
      </c>
      <c r="D2100" s="89">
        <v>3043</v>
      </c>
      <c r="F2100" s="27"/>
      <c r="G2100" t="s">
        <v>2083</v>
      </c>
    </row>
    <row r="2101" spans="1:7">
      <c r="A2101" s="321" t="s">
        <v>1083</v>
      </c>
      <c r="B2101" s="107" t="s">
        <v>56</v>
      </c>
      <c r="C2101" s="23">
        <v>45982</v>
      </c>
      <c r="D2101" s="89">
        <v>1217</v>
      </c>
      <c r="F2101" s="27"/>
      <c r="G2101" t="s">
        <v>2083</v>
      </c>
    </row>
    <row r="2102" spans="1:7" ht="15.75">
      <c r="A2102" s="27" t="s">
        <v>1045</v>
      </c>
      <c r="B2102" s="175" t="s">
        <v>1368</v>
      </c>
      <c r="C2102" s="239">
        <v>45982</v>
      </c>
      <c r="E2102" s="250">
        <v>2257</v>
      </c>
      <c r="F2102" s="27" t="s">
        <v>1807</v>
      </c>
      <c r="G2102" t="s">
        <v>2083</v>
      </c>
    </row>
    <row r="2103" spans="1:7" ht="15.75">
      <c r="A2103" s="27" t="s">
        <v>1048</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1269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1196</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1149</v>
      </c>
      <c r="B2118" s="296" t="s">
        <v>2009</v>
      </c>
      <c r="C2118" s="23">
        <v>45985</v>
      </c>
      <c r="D2118" s="74"/>
      <c r="E2118" s="11"/>
      <c r="F2118" s="1256" t="s">
        <v>2146</v>
      </c>
      <c r="G2118" t="s">
        <v>2083</v>
      </c>
    </row>
    <row r="2119" spans="1:7">
      <c r="A2119" s="347" t="s">
        <v>1147</v>
      </c>
      <c r="B2119" s="178" t="s">
        <v>2009</v>
      </c>
      <c r="C2119" s="23">
        <v>45985</v>
      </c>
      <c r="D2119" s="74"/>
      <c r="E2119" s="11"/>
      <c r="F2119" s="1256" t="s">
        <v>2147</v>
      </c>
      <c r="G2119" t="s">
        <v>2083</v>
      </c>
    </row>
    <row r="2120" spans="1:7">
      <c r="A2120" s="11" t="s">
        <v>1132</v>
      </c>
      <c r="B2120" s="178" t="s">
        <v>2009</v>
      </c>
      <c r="C2120" s="23">
        <v>45985</v>
      </c>
      <c r="D2120" s="74"/>
      <c r="E2120" s="11"/>
      <c r="F2120" s="1256" t="s">
        <v>2148</v>
      </c>
      <c r="G2120" t="s">
        <v>2083</v>
      </c>
    </row>
    <row r="2121" spans="1:7">
      <c r="A2121" s="50" t="s">
        <v>1169</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1254</v>
      </c>
      <c r="C2130" s="23">
        <v>45986</v>
      </c>
      <c r="D2130" s="11">
        <v>486</v>
      </c>
      <c r="E2130" s="135"/>
      <c r="F2130" s="50"/>
      <c r="G2130" t="s">
        <v>2083</v>
      </c>
    </row>
    <row r="2131" spans="1:7">
      <c r="A2131" s="349" t="s">
        <v>1149</v>
      </c>
      <c r="B2131" s="296" t="s">
        <v>2009</v>
      </c>
      <c r="C2131" s="23">
        <v>45986</v>
      </c>
      <c r="D2131" s="74"/>
      <c r="E2131" s="11"/>
      <c r="F2131" s="76" t="s">
        <v>2152</v>
      </c>
      <c r="G2131" t="s">
        <v>2083</v>
      </c>
    </row>
    <row r="2132" spans="1:7">
      <c r="A2132" s="347" t="s">
        <v>1147</v>
      </c>
      <c r="B2132" s="178" t="s">
        <v>2009</v>
      </c>
      <c r="C2132" s="23">
        <v>45986</v>
      </c>
      <c r="D2132" s="74"/>
      <c r="E2132" s="11"/>
      <c r="F2132" s="76" t="s">
        <v>2152</v>
      </c>
      <c r="G2132" t="s">
        <v>2083</v>
      </c>
    </row>
    <row r="2133" spans="1:7">
      <c r="A2133" s="11" t="s">
        <v>1132</v>
      </c>
      <c r="B2133" s="178" t="s">
        <v>2009</v>
      </c>
      <c r="C2133" s="23">
        <v>45986</v>
      </c>
      <c r="D2133" s="74"/>
      <c r="E2133" s="11"/>
      <c r="F2133" s="76" t="s">
        <v>2152</v>
      </c>
      <c r="G2133" t="s">
        <v>2083</v>
      </c>
    </row>
    <row r="2134" spans="1:7">
      <c r="A2134" s="11" t="s">
        <v>1172</v>
      </c>
      <c r="B2134" s="11" t="s">
        <v>2009</v>
      </c>
      <c r="C2134" s="23">
        <v>45986</v>
      </c>
      <c r="D2134" s="250">
        <v>2568</v>
      </c>
      <c r="E2134" s="11"/>
      <c r="G2134" t="s">
        <v>2083</v>
      </c>
    </row>
    <row r="2135" spans="1:7">
      <c r="A2135" s="11" t="s">
        <v>1169</v>
      </c>
      <c r="B2135" s="11" t="s">
        <v>2009</v>
      </c>
      <c r="C2135" s="23">
        <v>45986</v>
      </c>
      <c r="D2135" s="89">
        <v>2537</v>
      </c>
      <c r="E2135" s="182"/>
      <c r="F2135" s="103"/>
      <c r="G2135" t="s">
        <v>2083</v>
      </c>
    </row>
    <row r="2136" spans="1:7">
      <c r="A2136" s="260" t="s">
        <v>1064</v>
      </c>
      <c r="B2136" s="99" t="s">
        <v>56</v>
      </c>
      <c r="C2136" s="23">
        <v>45986</v>
      </c>
      <c r="D2136" s="89">
        <v>2382</v>
      </c>
      <c r="G2136" t="s">
        <v>2083</v>
      </c>
    </row>
    <row r="2137" spans="1:7">
      <c r="A2137" s="321" t="s">
        <v>1304</v>
      </c>
      <c r="B2137" s="107" t="s">
        <v>56</v>
      </c>
      <c r="C2137" s="23">
        <v>45986</v>
      </c>
      <c r="D2137" s="11">
        <v>996</v>
      </c>
      <c r="G2137" t="s">
        <v>2083</v>
      </c>
    </row>
    <row r="2138" spans="1:7">
      <c r="A2138" s="321" t="s">
        <v>1086</v>
      </c>
      <c r="B2138" s="107" t="s">
        <v>56</v>
      </c>
      <c r="C2138" s="23">
        <v>45986</v>
      </c>
      <c r="D2138" s="89">
        <v>3634</v>
      </c>
      <c r="G2138" t="s">
        <v>2083</v>
      </c>
    </row>
    <row r="2139" spans="1:7">
      <c r="A2139" s="27" t="s">
        <v>1083</v>
      </c>
      <c r="B2139" s="107" t="s">
        <v>56</v>
      </c>
      <c r="C2139" s="23">
        <v>45986</v>
      </c>
      <c r="D2139" s="89">
        <v>3311</v>
      </c>
      <c r="G2139" t="s">
        <v>2083</v>
      </c>
    </row>
    <row r="2140" spans="1:7">
      <c r="A2140" s="27" t="s">
        <v>1307</v>
      </c>
      <c r="B2140" s="107" t="s">
        <v>56</v>
      </c>
      <c r="C2140" s="23">
        <v>45986</v>
      </c>
      <c r="D2140" s="89">
        <v>1175</v>
      </c>
      <c r="G2140" t="s">
        <v>2083</v>
      </c>
    </row>
    <row r="2141" spans="1:7">
      <c r="A2141" s="178" t="s">
        <v>1080</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1254</v>
      </c>
      <c r="C2150" s="23">
        <v>45987</v>
      </c>
      <c r="D2150" s="74"/>
      <c r="E2150" s="11"/>
      <c r="F2150" s="240" t="s">
        <v>2157</v>
      </c>
      <c r="G2150" t="s">
        <v>2083</v>
      </c>
    </row>
    <row r="2151" spans="1:7">
      <c r="A2151" s="235" t="s">
        <v>1149</v>
      </c>
      <c r="B2151" s="235" t="s">
        <v>2009</v>
      </c>
      <c r="C2151" s="23">
        <v>45987</v>
      </c>
      <c r="D2151" s="74"/>
      <c r="E2151" s="11"/>
      <c r="F2151" s="76" t="s">
        <v>2152</v>
      </c>
      <c r="G2151" t="s">
        <v>2083</v>
      </c>
    </row>
    <row r="2152" spans="1:7">
      <c r="A2152" s="76" t="s">
        <v>1147</v>
      </c>
      <c r="B2152" s="76" t="s">
        <v>2009</v>
      </c>
      <c r="C2152" s="23">
        <v>45987</v>
      </c>
      <c r="D2152" s="74"/>
      <c r="E2152" s="11"/>
      <c r="F2152" s="76" t="s">
        <v>2152</v>
      </c>
      <c r="G2152" t="s">
        <v>2083</v>
      </c>
    </row>
    <row r="2153" spans="1:7">
      <c r="A2153" s="234" t="s">
        <v>1132</v>
      </c>
      <c r="B2153" s="234" t="s">
        <v>2009</v>
      </c>
      <c r="C2153" s="262">
        <v>45987</v>
      </c>
      <c r="D2153" s="74"/>
      <c r="E2153" s="11"/>
      <c r="F2153" s="76" t="s">
        <v>2152</v>
      </c>
      <c r="G2153" t="s">
        <v>2083</v>
      </c>
    </row>
    <row r="2154" spans="1:7">
      <c r="A2154" s="76" t="s">
        <v>1126</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1119</v>
      </c>
      <c r="B2157" s="235" t="s">
        <v>2086</v>
      </c>
      <c r="C2157" s="23">
        <v>45987</v>
      </c>
      <c r="D2157" s="95"/>
      <c r="E2157" s="693">
        <v>4668</v>
      </c>
      <c r="F2157" s="103" t="s">
        <v>2158</v>
      </c>
      <c r="G2157" t="s">
        <v>2083</v>
      </c>
    </row>
    <row r="2158" spans="1:7" ht="15.75">
      <c r="A2158" s="178" t="s">
        <v>1301</v>
      </c>
      <c r="B2158" s="175" t="s">
        <v>1368</v>
      </c>
      <c r="C2158" s="239">
        <v>45987</v>
      </c>
      <c r="E2158" s="74">
        <v>794</v>
      </c>
      <c r="G2158" t="s">
        <v>2083</v>
      </c>
    </row>
    <row r="2159" spans="1:7">
      <c r="A2159" s="234" t="s">
        <v>1307</v>
      </c>
      <c r="B2159" s="234" t="s">
        <v>56</v>
      </c>
      <c r="C2159" s="23">
        <v>45987</v>
      </c>
      <c r="D2159" s="95"/>
      <c r="E2159" s="250">
        <v>2338</v>
      </c>
      <c r="F2159" s="11" t="s">
        <v>2159</v>
      </c>
      <c r="G2159" t="s">
        <v>2083</v>
      </c>
    </row>
    <row r="2160" spans="1:7" ht="15.75">
      <c r="A2160" s="76" t="s">
        <v>1050</v>
      </c>
      <c r="B2160" s="175" t="s">
        <v>1368</v>
      </c>
      <c r="C2160" s="239">
        <v>45987</v>
      </c>
      <c r="E2160" s="74">
        <v>175</v>
      </c>
      <c r="G2160" t="s">
        <v>2083</v>
      </c>
    </row>
    <row r="2161" spans="1:7">
      <c r="A2161" s="234" t="s">
        <v>1050</v>
      </c>
      <c r="B2161" s="559" t="s">
        <v>56</v>
      </c>
      <c r="C2161" s="23">
        <v>45987</v>
      </c>
      <c r="E2161" s="250">
        <v>2455</v>
      </c>
      <c r="F2161" s="11" t="s">
        <v>2160</v>
      </c>
      <c r="G2161" t="s">
        <v>2083</v>
      </c>
    </row>
    <row r="2162" spans="1:7" ht="15.75">
      <c r="A2162" s="76" t="s">
        <v>1310</v>
      </c>
      <c r="B2162" s="175" t="s">
        <v>1368</v>
      </c>
      <c r="C2162" s="239">
        <v>45987</v>
      </c>
      <c r="E2162" s="74">
        <v>376</v>
      </c>
      <c r="G2162" t="s">
        <v>2083</v>
      </c>
    </row>
    <row r="2163" spans="1:7">
      <c r="A2163" s="234" t="s">
        <v>1310</v>
      </c>
      <c r="B2163" s="559" t="s">
        <v>56</v>
      </c>
      <c r="C2163" s="23">
        <v>45987</v>
      </c>
      <c r="E2163" s="74">
        <v>404</v>
      </c>
      <c r="F2163" s="11" t="s">
        <v>2161</v>
      </c>
      <c r="G2163" t="s">
        <v>2083</v>
      </c>
    </row>
    <row r="2164" spans="1:7" ht="15.75">
      <c r="A2164" s="76" t="s">
        <v>1052</v>
      </c>
      <c r="B2164" s="175" t="s">
        <v>1368</v>
      </c>
      <c r="C2164" s="239">
        <v>45987</v>
      </c>
      <c r="E2164" s="250">
        <v>1264</v>
      </c>
      <c r="G2164" t="s">
        <v>2083</v>
      </c>
    </row>
    <row r="2165" spans="1:7" ht="15.75">
      <c r="A2165" s="76" t="s">
        <v>1054</v>
      </c>
      <c r="B2165" s="175" t="s">
        <v>1368</v>
      </c>
      <c r="C2165" s="239">
        <v>45987</v>
      </c>
      <c r="E2165" s="250">
        <v>1520</v>
      </c>
      <c r="G2165" t="s">
        <v>2083</v>
      </c>
    </row>
    <row r="2166" spans="1:7" ht="15.75">
      <c r="A2166" s="76" t="s">
        <v>1056</v>
      </c>
      <c r="B2166" s="175" t="s">
        <v>1368</v>
      </c>
      <c r="C2166" s="239">
        <v>45987</v>
      </c>
      <c r="E2166" s="250">
        <v>1739</v>
      </c>
      <c r="G2166" t="s">
        <v>2083</v>
      </c>
    </row>
    <row r="2167" spans="1:7" ht="15.75">
      <c r="A2167" s="76" t="s">
        <v>1058</v>
      </c>
      <c r="B2167" s="175" t="s">
        <v>1368</v>
      </c>
      <c r="C2167" s="239">
        <v>45987</v>
      </c>
      <c r="E2167" s="250">
        <v>1584</v>
      </c>
      <c r="G2167" t="s">
        <v>2083</v>
      </c>
    </row>
    <row r="2168" spans="1:7" ht="15.75">
      <c r="A2168" s="76" t="s">
        <v>1060</v>
      </c>
      <c r="B2168" s="175" t="s">
        <v>1368</v>
      </c>
      <c r="C2168" s="239">
        <v>45987</v>
      </c>
      <c r="E2168" s="250">
        <v>1140</v>
      </c>
      <c r="G2168" t="s">
        <v>2083</v>
      </c>
    </row>
    <row r="2169" spans="1:7" ht="15.75">
      <c r="A2169" s="76" t="s">
        <v>1062</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1298</v>
      </c>
      <c r="B2174" s="235" t="s">
        <v>58</v>
      </c>
      <c r="C2174" s="23">
        <v>45992</v>
      </c>
      <c r="D2174" s="11">
        <v>602</v>
      </c>
      <c r="F2174" s="11" t="s">
        <v>2164</v>
      </c>
      <c r="G2174" t="s">
        <v>2163</v>
      </c>
    </row>
    <row r="2175" spans="1:7">
      <c r="A2175" s="235" t="s">
        <v>1298</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1254</v>
      </c>
      <c r="C2179" s="23">
        <v>45992</v>
      </c>
      <c r="D2179" s="11">
        <v>600</v>
      </c>
      <c r="G2179" t="s">
        <v>2163</v>
      </c>
    </row>
    <row r="2180" spans="1:7">
      <c r="A2180" s="76" t="s">
        <v>1169</v>
      </c>
      <c r="B2180" s="76" t="s">
        <v>2009</v>
      </c>
      <c r="C2180" s="23">
        <v>45992</v>
      </c>
      <c r="D2180" s="89">
        <v>2113</v>
      </c>
      <c r="F2180" s="11" t="s">
        <v>2168</v>
      </c>
      <c r="G2180" t="s">
        <v>2163</v>
      </c>
    </row>
    <row r="2181" spans="1:7">
      <c r="A2181" s="76" t="s">
        <v>1307</v>
      </c>
      <c r="B2181" s="309" t="s">
        <v>56</v>
      </c>
      <c r="C2181" s="23">
        <v>45992</v>
      </c>
      <c r="D2181" s="89">
        <v>1515</v>
      </c>
      <c r="F2181" s="11" t="s">
        <v>1830</v>
      </c>
      <c r="G2181" t="s">
        <v>2163</v>
      </c>
    </row>
    <row r="2182" spans="1:7">
      <c r="A2182" s="273" t="s">
        <v>1086</v>
      </c>
      <c r="B2182" s="282" t="s">
        <v>56</v>
      </c>
      <c r="C2182" s="23">
        <v>45992</v>
      </c>
      <c r="D2182" s="89">
        <v>3376</v>
      </c>
      <c r="G2182" t="s">
        <v>2163</v>
      </c>
    </row>
    <row r="2183" spans="1:7">
      <c r="A2183" s="246" t="s">
        <v>1064</v>
      </c>
      <c r="B2183" s="237" t="s">
        <v>56</v>
      </c>
      <c r="C2183" s="23">
        <v>45992</v>
      </c>
      <c r="D2183" s="89">
        <v>3084</v>
      </c>
      <c r="G2183" t="s">
        <v>2163</v>
      </c>
    </row>
    <row r="2184" spans="1:7">
      <c r="A2184" s="240" t="s">
        <v>1326</v>
      </c>
      <c r="B2184" s="240" t="s">
        <v>56</v>
      </c>
      <c r="C2184" s="23">
        <v>45992</v>
      </c>
      <c r="D2184" s="89">
        <v>1829</v>
      </c>
      <c r="G2184" t="s">
        <v>2163</v>
      </c>
    </row>
    <row r="2185" spans="1:7">
      <c r="A2185" s="178" t="s">
        <v>1067</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1298</v>
      </c>
      <c r="B2188" s="234" t="s">
        <v>58</v>
      </c>
      <c r="C2188" s="23">
        <v>45993</v>
      </c>
      <c r="D2188" s="11">
        <v>581</v>
      </c>
      <c r="G2188" t="s">
        <v>2163</v>
      </c>
    </row>
    <row r="2189" spans="1:7">
      <c r="A2189" s="240" t="s">
        <v>1298</v>
      </c>
      <c r="B2189" s="240" t="s">
        <v>1969</v>
      </c>
      <c r="C2189" s="23">
        <v>45993</v>
      </c>
      <c r="D2189" s="11">
        <v>488</v>
      </c>
      <c r="F2189" s="11" t="s">
        <v>2170</v>
      </c>
      <c r="G2189" t="s">
        <v>2163</v>
      </c>
    </row>
    <row r="2190" spans="1:7">
      <c r="A2190" s="76" t="s">
        <v>1417</v>
      </c>
      <c r="B2190" s="76" t="s">
        <v>1254</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1067</v>
      </c>
      <c r="B2194" s="244" t="s">
        <v>56</v>
      </c>
      <c r="C2194" s="23">
        <v>45993</v>
      </c>
      <c r="D2194" s="89">
        <v>2916</v>
      </c>
      <c r="G2194" t="s">
        <v>2163</v>
      </c>
    </row>
    <row r="2195" spans="1:7">
      <c r="A2195" s="244" t="s">
        <v>1326</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1298</v>
      </c>
      <c r="B2198" s="234" t="s">
        <v>58</v>
      </c>
      <c r="C2198" s="23">
        <v>45994</v>
      </c>
      <c r="D2198" s="89">
        <v>1029</v>
      </c>
      <c r="F2198" s="11" t="s">
        <v>2175</v>
      </c>
      <c r="G2198" t="s">
        <v>2163</v>
      </c>
    </row>
    <row r="2199" spans="1:7">
      <c r="A2199" s="235" t="s">
        <v>1298</v>
      </c>
      <c r="B2199" s="235" t="s">
        <v>1969</v>
      </c>
      <c r="C2199" s="23">
        <v>45994</v>
      </c>
      <c r="F2199" s="263" t="s">
        <v>2176</v>
      </c>
      <c r="G2199" t="s">
        <v>2163</v>
      </c>
    </row>
    <row r="2200" spans="1:7">
      <c r="A2200" s="240" t="s">
        <v>1298</v>
      </c>
      <c r="B2200" s="240" t="s">
        <v>2098</v>
      </c>
      <c r="C2200" s="23">
        <v>45994</v>
      </c>
      <c r="D2200" s="11">
        <v>100</v>
      </c>
      <c r="G2200" t="s">
        <v>2163</v>
      </c>
    </row>
    <row r="2201" spans="1:7">
      <c r="A2201" s="235" t="s">
        <v>1417</v>
      </c>
      <c r="B2201" s="235" t="s">
        <v>1254</v>
      </c>
      <c r="C2201" s="23">
        <v>45994</v>
      </c>
      <c r="D2201" s="11">
        <v>974</v>
      </c>
      <c r="G2201" t="s">
        <v>2163</v>
      </c>
    </row>
    <row r="2202" spans="1:7">
      <c r="A2202" s="76" t="s">
        <v>1213</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1169</v>
      </c>
      <c r="B2205" s="76" t="s">
        <v>2009</v>
      </c>
      <c r="C2205" s="23">
        <v>45994</v>
      </c>
      <c r="D2205" s="89">
        <v>1677</v>
      </c>
      <c r="G2205" t="s">
        <v>2163</v>
      </c>
    </row>
    <row r="2206" spans="1:7">
      <c r="A2206" s="246" t="s">
        <v>1067</v>
      </c>
      <c r="B2206" s="237" t="s">
        <v>56</v>
      </c>
      <c r="C2206" s="23">
        <v>45994</v>
      </c>
      <c r="D2206" s="89">
        <v>2430</v>
      </c>
      <c r="G2206" t="s">
        <v>2163</v>
      </c>
    </row>
    <row r="2207" spans="1:7">
      <c r="A2207" s="240" t="s">
        <v>1326</v>
      </c>
      <c r="B2207" s="240" t="s">
        <v>56</v>
      </c>
      <c r="C2207" s="23">
        <v>45994</v>
      </c>
      <c r="D2207" s="11">
        <v>694</v>
      </c>
      <c r="G2207" t="s">
        <v>2163</v>
      </c>
    </row>
    <row r="2208" spans="1:7">
      <c r="A2208" s="246" t="s">
        <v>1312</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1298</v>
      </c>
      <c r="B2210" s="235" t="s">
        <v>62</v>
      </c>
      <c r="C2210" s="23">
        <v>45995</v>
      </c>
      <c r="D2210" s="11">
        <v>285</v>
      </c>
      <c r="G2210" t="s">
        <v>2163</v>
      </c>
    </row>
    <row r="2211" spans="1:7">
      <c r="A2211" s="240" t="s">
        <v>1298</v>
      </c>
      <c r="B2211" s="240" t="s">
        <v>58</v>
      </c>
      <c r="C2211" s="23">
        <v>45995</v>
      </c>
      <c r="D2211" s="11">
        <v>756</v>
      </c>
      <c r="G2211" t="s">
        <v>2163</v>
      </c>
    </row>
    <row r="2212" spans="1:7">
      <c r="A2212" s="244" t="s">
        <v>1298</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1213</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1213</v>
      </c>
      <c r="B2217" s="176" t="s">
        <v>871</v>
      </c>
      <c r="C2217" s="239">
        <v>45995</v>
      </c>
      <c r="D2217" s="89">
        <v>150</v>
      </c>
      <c r="F2217" s="11" t="s">
        <v>2185</v>
      </c>
      <c r="G2217" t="s">
        <v>2163</v>
      </c>
    </row>
    <row r="2218" spans="1:7">
      <c r="A2218" s="233" t="s">
        <v>1169</v>
      </c>
      <c r="B2218" s="233" t="s">
        <v>2009</v>
      </c>
      <c r="C2218" s="23">
        <v>45995</v>
      </c>
      <c r="D2218" s="89">
        <v>1316</v>
      </c>
      <c r="G2218" t="s">
        <v>2163</v>
      </c>
    </row>
    <row r="2219" spans="1:7">
      <c r="A2219" s="76" t="s">
        <v>1172</v>
      </c>
      <c r="B2219" s="76" t="s">
        <v>2009</v>
      </c>
      <c r="C2219" s="23">
        <v>45995</v>
      </c>
      <c r="D2219" s="11">
        <v>489</v>
      </c>
      <c r="G2219" t="s">
        <v>2163</v>
      </c>
    </row>
    <row r="2220" spans="1:7">
      <c r="A2220" s="235" t="s">
        <v>1307</v>
      </c>
      <c r="B2220" s="235" t="s">
        <v>56</v>
      </c>
      <c r="C2220" s="23">
        <v>45995</v>
      </c>
      <c r="E2220" s="74">
        <v>644</v>
      </c>
      <c r="F2220" s="11" t="s">
        <v>2186</v>
      </c>
      <c r="G2220" t="s">
        <v>2163</v>
      </c>
    </row>
    <row r="2221" spans="1:7" ht="15.75">
      <c r="A2221" s="76" t="s">
        <v>1072</v>
      </c>
      <c r="B2221" s="175" t="s">
        <v>1368</v>
      </c>
      <c r="C2221" s="239">
        <v>45995</v>
      </c>
      <c r="D2221" s="11">
        <v>64</v>
      </c>
      <c r="F2221" s="11" t="s">
        <v>2187</v>
      </c>
      <c r="G2221" t="s">
        <v>2163</v>
      </c>
    </row>
    <row r="2222" spans="1:7">
      <c r="A2222" s="317" t="s">
        <v>1080</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1298</v>
      </c>
      <c r="B2224" s="235" t="s">
        <v>62</v>
      </c>
      <c r="C2224" s="23">
        <v>45996</v>
      </c>
      <c r="D2224" s="11">
        <v>710</v>
      </c>
      <c r="G2224" t="s">
        <v>2163</v>
      </c>
    </row>
    <row r="2225" spans="1:7">
      <c r="A2225" s="235" t="s">
        <v>1298</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1254</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1172</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1075</v>
      </c>
      <c r="B2234" s="240" t="s">
        <v>56</v>
      </c>
      <c r="C2234" s="23">
        <v>45996</v>
      </c>
      <c r="F2234" s="240" t="s">
        <v>2192</v>
      </c>
      <c r="G2234" t="s">
        <v>2163</v>
      </c>
    </row>
    <row r="2235" spans="1:7">
      <c r="A2235" s="82" t="s">
        <v>1420</v>
      </c>
      <c r="B2235" s="82" t="s">
        <v>62</v>
      </c>
      <c r="C2235" s="23">
        <v>45999</v>
      </c>
      <c r="F2235" s="11" t="s">
        <v>1642</v>
      </c>
      <c r="G2235" t="s">
        <v>2163</v>
      </c>
    </row>
    <row r="2236" spans="1:7">
      <c r="A2236" s="82" t="s">
        <v>1298</v>
      </c>
      <c r="B2236" s="82" t="s">
        <v>62</v>
      </c>
      <c r="C2236" s="23">
        <v>45999</v>
      </c>
      <c r="F2236" s="240" t="s">
        <v>1642</v>
      </c>
      <c r="G2236" t="s">
        <v>2163</v>
      </c>
    </row>
    <row r="2237" spans="1:7">
      <c r="A2237" s="82" t="s">
        <v>1298</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1254</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1213</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1172</v>
      </c>
      <c r="B2245" s="103" t="s">
        <v>2009</v>
      </c>
      <c r="C2245" s="23">
        <v>45999</v>
      </c>
      <c r="D2245" s="74">
        <v>428</v>
      </c>
      <c r="E2245" s="11"/>
      <c r="F2245" s="11" t="s">
        <v>2199</v>
      </c>
      <c r="G2245" t="s">
        <v>2163</v>
      </c>
    </row>
    <row r="2246" spans="1:7">
      <c r="A2246" s="321" t="s">
        <v>1098</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1298</v>
      </c>
      <c r="B2248" s="82" t="s">
        <v>62</v>
      </c>
      <c r="C2248" s="23">
        <v>46000</v>
      </c>
      <c r="F2248" s="240" t="s">
        <v>1642</v>
      </c>
      <c r="G2248" t="s">
        <v>2163</v>
      </c>
    </row>
    <row r="2249" spans="1:7">
      <c r="A2249" s="82" t="s">
        <v>1298</v>
      </c>
      <c r="B2249" s="82" t="s">
        <v>58</v>
      </c>
      <c r="C2249" s="23">
        <v>46000</v>
      </c>
      <c r="D2249" s="11">
        <v>442</v>
      </c>
      <c r="F2249" s="11" t="s">
        <v>2201</v>
      </c>
      <c r="G2249" t="s">
        <v>2163</v>
      </c>
    </row>
    <row r="2250" spans="1:7" ht="15.75">
      <c r="A2250" s="27" t="s">
        <v>1298</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1254</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1210</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1167</v>
      </c>
      <c r="B2257" s="103" t="s">
        <v>2009</v>
      </c>
      <c r="C2257" s="23">
        <v>46000</v>
      </c>
      <c r="D2257" s="89">
        <v>1640</v>
      </c>
      <c r="F2257" s="11" t="s">
        <v>2205</v>
      </c>
      <c r="G2257" t="s">
        <v>2163</v>
      </c>
    </row>
    <row r="2258" spans="1:7">
      <c r="A2258" s="321" t="s">
        <v>1089</v>
      </c>
      <c r="B2258" s="107" t="s">
        <v>56</v>
      </c>
      <c r="C2258" s="23">
        <v>46000</v>
      </c>
      <c r="D2258" s="89">
        <v>1980</v>
      </c>
      <c r="F2258" s="11" t="s">
        <v>2206</v>
      </c>
      <c r="G2258" t="s">
        <v>2163</v>
      </c>
    </row>
    <row r="2259" spans="1:7">
      <c r="A2259" s="321" t="s">
        <v>1098</v>
      </c>
      <c r="B2259" s="107" t="s">
        <v>56</v>
      </c>
      <c r="C2259" s="23">
        <v>46000</v>
      </c>
      <c r="D2259" s="89">
        <v>3343</v>
      </c>
      <c r="G2259" t="s">
        <v>2163</v>
      </c>
    </row>
    <row r="2260" spans="1:7">
      <c r="A2260" s="95" t="s">
        <v>1304</v>
      </c>
      <c r="B2260" s="74" t="s">
        <v>56</v>
      </c>
      <c r="C2260" s="23">
        <v>46000</v>
      </c>
      <c r="D2260" s="89">
        <v>2203</v>
      </c>
      <c r="F2260" s="11" t="s">
        <v>1448</v>
      </c>
      <c r="G2260" t="s">
        <v>2163</v>
      </c>
    </row>
    <row r="2261" spans="1:7">
      <c r="A2261" s="633" t="s">
        <v>1095</v>
      </c>
      <c r="B2261" s="74" t="s">
        <v>56</v>
      </c>
      <c r="C2261" s="23">
        <v>46000</v>
      </c>
      <c r="D2261" s="89">
        <v>1111</v>
      </c>
      <c r="G2261" t="s">
        <v>2163</v>
      </c>
    </row>
    <row r="2262" spans="1:7">
      <c r="A2262" s="321" t="s">
        <v>1101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1298</v>
      </c>
      <c r="B2264" s="235" t="s">
        <v>62</v>
      </c>
      <c r="C2264" s="23">
        <v>46001</v>
      </c>
      <c r="F2264" s="263" t="s">
        <v>1642</v>
      </c>
      <c r="G2264" t="s">
        <v>2163</v>
      </c>
    </row>
    <row r="2265" spans="1:7">
      <c r="A2265" s="263" t="s">
        <v>1298</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1254</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1210</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1167</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1089</v>
      </c>
      <c r="B2273" s="76" t="s">
        <v>56</v>
      </c>
      <c r="C2273" s="23">
        <v>46001</v>
      </c>
      <c r="D2273" s="89">
        <v>1251</v>
      </c>
      <c r="G2273" t="s">
        <v>2163</v>
      </c>
    </row>
    <row r="2274" spans="1:7">
      <c r="A2274" s="234" t="s">
        <v>1098</v>
      </c>
      <c r="B2274" s="233" t="s">
        <v>56</v>
      </c>
      <c r="C2274" s="23">
        <v>46001</v>
      </c>
      <c r="D2274" s="11">
        <v>931</v>
      </c>
      <c r="G2274" t="s">
        <v>2163</v>
      </c>
    </row>
    <row r="2275" spans="1:7">
      <c r="A2275" s="76" t="s">
        <v>1101</v>
      </c>
      <c r="B2275" s="274" t="s">
        <v>56</v>
      </c>
      <c r="C2275" s="23">
        <v>46001</v>
      </c>
      <c r="D2275" s="11">
        <v>522</v>
      </c>
      <c r="G2275" t="s">
        <v>2163</v>
      </c>
    </row>
    <row r="2276" spans="1:7">
      <c r="A2276" s="76" t="s">
        <v>1326</v>
      </c>
      <c r="B2276" s="421" t="s">
        <v>56</v>
      </c>
      <c r="C2276" s="23">
        <v>46001</v>
      </c>
      <c r="D2276" s="11">
        <v>91</v>
      </c>
      <c r="G2276" t="s">
        <v>2163</v>
      </c>
    </row>
    <row r="2277" spans="1:7">
      <c r="A2277" s="76" t="s">
        <v>1304</v>
      </c>
      <c r="B2277" s="273" t="s">
        <v>56</v>
      </c>
      <c r="C2277" s="23">
        <v>46001</v>
      </c>
      <c r="E2277" s="250">
        <v>3674</v>
      </c>
      <c r="F2277" s="11" t="s">
        <v>2213</v>
      </c>
      <c r="G2277" t="s">
        <v>2163</v>
      </c>
    </row>
    <row r="2278" spans="1:7">
      <c r="A2278" s="235" t="s">
        <v>1095</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1298</v>
      </c>
      <c r="B2281" s="82" t="s">
        <v>62</v>
      </c>
      <c r="C2281" s="23">
        <v>46002</v>
      </c>
      <c r="F2281" s="263" t="s">
        <v>1642</v>
      </c>
      <c r="G2281" t="s">
        <v>2163</v>
      </c>
    </row>
    <row r="2282" spans="1:7">
      <c r="A2282" s="82" t="s">
        <v>1298</v>
      </c>
      <c r="B2282" s="82" t="s">
        <v>58</v>
      </c>
      <c r="C2282" s="23">
        <v>46002</v>
      </c>
      <c r="F2282" s="240" t="s">
        <v>2216</v>
      </c>
      <c r="G2282" t="s">
        <v>2163</v>
      </c>
    </row>
    <row r="2283" spans="1:7">
      <c r="A2283" s="82" t="s">
        <v>1298</v>
      </c>
      <c r="B2283" s="107" t="s">
        <v>2060</v>
      </c>
      <c r="C2283" s="23">
        <v>46002</v>
      </c>
      <c r="F2283" s="240" t="s">
        <v>2217</v>
      </c>
      <c r="G2283" t="s">
        <v>2163</v>
      </c>
    </row>
    <row r="2284" spans="1:7">
      <c r="A2284" s="296" t="s">
        <v>1421</v>
      </c>
      <c r="B2284" s="697" t="s">
        <v>1254</v>
      </c>
      <c r="C2284" s="23">
        <v>46002</v>
      </c>
      <c r="D2284" s="11">
        <v>520</v>
      </c>
      <c r="G2284" t="s">
        <v>2163</v>
      </c>
    </row>
    <row r="2285" spans="1:7">
      <c r="A2285" s="698" t="s">
        <v>1204</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1089</v>
      </c>
      <c r="B2287" s="27" t="s">
        <v>56</v>
      </c>
      <c r="C2287" s="23">
        <v>46002</v>
      </c>
      <c r="D2287" s="89">
        <v>3172</v>
      </c>
      <c r="G2287" t="s">
        <v>2163</v>
      </c>
    </row>
    <row r="2288" spans="1:7">
      <c r="A2288" s="688" t="s">
        <v>1077</v>
      </c>
      <c r="B2288" s="27" t="s">
        <v>56</v>
      </c>
      <c r="C2288" s="23">
        <v>46002</v>
      </c>
      <c r="D2288" s="11">
        <v>242</v>
      </c>
      <c r="F2288" s="11" t="s">
        <v>2220</v>
      </c>
      <c r="G2288" t="s">
        <v>2163</v>
      </c>
    </row>
    <row r="2289" spans="1:7">
      <c r="A2289" s="315" t="s">
        <v>1101</v>
      </c>
      <c r="B2289" s="11" t="s">
        <v>56</v>
      </c>
      <c r="C2289" s="23">
        <v>46002</v>
      </c>
      <c r="D2289" s="89">
        <v>1194</v>
      </c>
      <c r="G2289" t="s">
        <v>2163</v>
      </c>
    </row>
    <row r="2290" spans="1:7">
      <c r="A2290" s="1255" t="s">
        <v>1095</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1298</v>
      </c>
      <c r="B2293" s="235" t="s">
        <v>62</v>
      </c>
      <c r="C2293" s="23">
        <v>46003</v>
      </c>
      <c r="D2293" s="11">
        <v>706</v>
      </c>
      <c r="G2293" t="s">
        <v>2163</v>
      </c>
    </row>
    <row r="2294" spans="1:7">
      <c r="A2294" s="240" t="s">
        <v>1298</v>
      </c>
      <c r="B2294" s="240" t="s">
        <v>2060</v>
      </c>
      <c r="C2294" s="23">
        <v>46003</v>
      </c>
      <c r="F2294" s="240" t="s">
        <v>2222</v>
      </c>
      <c r="G2294" t="s">
        <v>2163</v>
      </c>
    </row>
    <row r="2295" spans="1:7">
      <c r="A2295" s="235" t="s">
        <v>1298</v>
      </c>
      <c r="B2295" s="235" t="s">
        <v>58</v>
      </c>
      <c r="C2295" s="23">
        <v>46003</v>
      </c>
      <c r="F2295" s="240" t="s">
        <v>2223</v>
      </c>
      <c r="G2295" t="s">
        <v>2163</v>
      </c>
    </row>
    <row r="2296" spans="1:7">
      <c r="A2296" s="263" t="s">
        <v>1421</v>
      </c>
      <c r="B2296" s="263" t="s">
        <v>1254</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1077</v>
      </c>
      <c r="B2298" s="233" t="s">
        <v>56</v>
      </c>
      <c r="C2298" s="23">
        <v>46003</v>
      </c>
      <c r="F2298" s="263" t="s">
        <v>2226</v>
      </c>
      <c r="G2298" t="s">
        <v>2163</v>
      </c>
    </row>
    <row r="2299" spans="1:7">
      <c r="A2299" s="234" t="s">
        <v>1101</v>
      </c>
      <c r="B2299" s="234" t="s">
        <v>56</v>
      </c>
      <c r="C2299" s="23">
        <v>46003</v>
      </c>
      <c r="D2299" s="89">
        <v>2811</v>
      </c>
      <c r="G2299" t="s">
        <v>2163</v>
      </c>
    </row>
    <row r="2300" spans="1:7">
      <c r="A2300" s="235" t="s">
        <v>1095</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1298</v>
      </c>
      <c r="B2303" s="82" t="s">
        <v>62</v>
      </c>
      <c r="C2303" s="23">
        <v>46006</v>
      </c>
      <c r="D2303" s="11">
        <v>735</v>
      </c>
      <c r="G2303" t="s">
        <v>2163</v>
      </c>
    </row>
    <row r="2304" spans="1:7">
      <c r="A2304" s="82" t="s">
        <v>1298</v>
      </c>
      <c r="B2304" s="82" t="s">
        <v>58</v>
      </c>
      <c r="C2304" s="23">
        <v>46006</v>
      </c>
      <c r="F2304" s="240" t="s">
        <v>1665</v>
      </c>
      <c r="G2304" t="s">
        <v>2163</v>
      </c>
    </row>
    <row r="2305" spans="1:7">
      <c r="A2305" s="296" t="s">
        <v>1421</v>
      </c>
      <c r="B2305" s="697" t="s">
        <v>1254</v>
      </c>
      <c r="C2305" s="23">
        <v>46006</v>
      </c>
      <c r="D2305" s="11">
        <v>752</v>
      </c>
      <c r="F2305" s="11" t="s">
        <v>2203</v>
      </c>
      <c r="G2305" t="s">
        <v>2163</v>
      </c>
    </row>
    <row r="2306" spans="1:7">
      <c r="A2306" s="698" t="s">
        <v>1204</v>
      </c>
      <c r="B2306" s="176" t="s">
        <v>871</v>
      </c>
      <c r="C2306" s="239">
        <v>46006</v>
      </c>
      <c r="D2306" s="11">
        <v>689</v>
      </c>
      <c r="F2306" s="11" t="s">
        <v>2230</v>
      </c>
      <c r="G2306" t="s">
        <v>2163</v>
      </c>
    </row>
    <row r="2307" spans="1:7">
      <c r="A2307" s="271" t="s">
        <v>1199</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1089</v>
      </c>
      <c r="B2311" s="27" t="s">
        <v>56</v>
      </c>
      <c r="C2311" s="23">
        <v>46006</v>
      </c>
      <c r="D2311" s="11">
        <v>29</v>
      </c>
      <c r="E2311" s="135"/>
      <c r="F2311" s="50"/>
      <c r="G2311" t="s">
        <v>2163</v>
      </c>
    </row>
    <row r="2312" spans="1:7">
      <c r="A2312" s="688" t="s">
        <v>1301</v>
      </c>
      <c r="B2312" s="27" t="s">
        <v>56</v>
      </c>
      <c r="C2312" s="23">
        <v>46006</v>
      </c>
      <c r="D2312" s="74"/>
      <c r="E2312" s="11"/>
      <c r="F2312" s="76" t="s">
        <v>1665</v>
      </c>
      <c r="G2312" t="s">
        <v>2163</v>
      </c>
    </row>
    <row r="2313" spans="1:7">
      <c r="A2313" s="1255" t="s">
        <v>1083</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1298</v>
      </c>
      <c r="B2316" s="82" t="s">
        <v>62</v>
      </c>
      <c r="C2316" s="23">
        <v>46007</v>
      </c>
      <c r="F2316" s="240" t="s">
        <v>2235</v>
      </c>
      <c r="G2316" t="s">
        <v>2163</v>
      </c>
    </row>
    <row r="2317" spans="1:7">
      <c r="A2317" s="296" t="s">
        <v>1421</v>
      </c>
      <c r="B2317" s="697" t="s">
        <v>1254</v>
      </c>
      <c r="C2317" s="23">
        <v>46007</v>
      </c>
      <c r="D2317" s="89">
        <v>1249</v>
      </c>
      <c r="F2317" s="11" t="s">
        <v>2236</v>
      </c>
      <c r="G2317" t="s">
        <v>2163</v>
      </c>
    </row>
    <row r="2318" spans="1:7">
      <c r="A2318" s="178" t="s">
        <v>1204</v>
      </c>
      <c r="B2318" s="176" t="s">
        <v>871</v>
      </c>
      <c r="C2318" s="239">
        <v>46007</v>
      </c>
      <c r="D2318" s="11">
        <v>586</v>
      </c>
      <c r="F2318" s="11" t="s">
        <v>2237</v>
      </c>
      <c r="G2318" t="s">
        <v>2163</v>
      </c>
    </row>
    <row r="2319" spans="1:7">
      <c r="A2319" s="271" t="s">
        <v>1199</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1089</v>
      </c>
      <c r="B2324" s="27" t="s">
        <v>56</v>
      </c>
      <c r="C2324" s="23">
        <v>46007</v>
      </c>
      <c r="F2324" s="263" t="s">
        <v>2242</v>
      </c>
      <c r="G2324" t="s">
        <v>2163</v>
      </c>
    </row>
    <row r="2325" spans="1:7">
      <c r="A2325" s="27" t="s">
        <v>1092</v>
      </c>
      <c r="B2325" s="27" t="s">
        <v>56</v>
      </c>
      <c r="C2325" s="23">
        <v>46007</v>
      </c>
      <c r="D2325" s="89">
        <v>1617</v>
      </c>
      <c r="G2325" t="s">
        <v>2163</v>
      </c>
    </row>
    <row r="2326" spans="1:7">
      <c r="A2326" s="82" t="s">
        <v>1420</v>
      </c>
      <c r="B2326" s="82" t="s">
        <v>62</v>
      </c>
      <c r="C2326" s="23">
        <v>46008</v>
      </c>
      <c r="D2326" s="11">
        <v>743</v>
      </c>
      <c r="G2326" t="s">
        <v>2163</v>
      </c>
    </row>
    <row r="2327" spans="1:7">
      <c r="A2327" s="82" t="s">
        <v>1298</v>
      </c>
      <c r="B2327" s="82" t="s">
        <v>62</v>
      </c>
      <c r="C2327" s="23">
        <v>46008</v>
      </c>
      <c r="F2327" s="249" t="s">
        <v>2243</v>
      </c>
      <c r="G2327" t="s">
        <v>2163</v>
      </c>
    </row>
    <row r="2328" spans="1:7">
      <c r="A2328" s="82" t="s">
        <v>1420</v>
      </c>
      <c r="B2328" s="82" t="s">
        <v>58</v>
      </c>
      <c r="C2328" s="23">
        <v>46008</v>
      </c>
      <c r="D2328" s="11">
        <v>467</v>
      </c>
      <c r="G2328" t="s">
        <v>2163</v>
      </c>
    </row>
    <row r="2329" spans="1:7">
      <c r="A2329" s="82" t="s">
        <v>1298</v>
      </c>
      <c r="B2329" s="50" t="s">
        <v>1969</v>
      </c>
      <c r="C2329" s="23">
        <v>46008</v>
      </c>
      <c r="F2329" s="625" t="s">
        <v>2244</v>
      </c>
      <c r="G2329" t="s">
        <v>2163</v>
      </c>
    </row>
    <row r="2330" spans="1:7">
      <c r="A2330" s="82" t="s">
        <v>1298</v>
      </c>
      <c r="B2330" s="82" t="s">
        <v>58</v>
      </c>
      <c r="C2330" s="23">
        <v>46008</v>
      </c>
      <c r="F2330" s="249" t="s">
        <v>2222</v>
      </c>
      <c r="G2330" t="s">
        <v>2163</v>
      </c>
    </row>
    <row r="2331" spans="1:7">
      <c r="A2331" s="296" t="s">
        <v>1421</v>
      </c>
      <c r="B2331" s="697" t="s">
        <v>1254</v>
      </c>
      <c r="C2331" s="23">
        <v>46008</v>
      </c>
      <c r="D2331" s="11">
        <v>235</v>
      </c>
      <c r="F2331" s="11" t="s">
        <v>2236</v>
      </c>
      <c r="G2331" t="s">
        <v>2163</v>
      </c>
    </row>
    <row r="2332" spans="1:7">
      <c r="A2332" s="178" t="s">
        <v>1204</v>
      </c>
      <c r="B2332" s="176" t="s">
        <v>871</v>
      </c>
      <c r="C2332" s="239">
        <v>46008</v>
      </c>
      <c r="D2332" s="11">
        <v>199</v>
      </c>
      <c r="F2332" s="11" t="s">
        <v>2245</v>
      </c>
      <c r="G2332" t="s">
        <v>2163</v>
      </c>
    </row>
    <row r="2333" spans="1:7">
      <c r="A2333" s="271" t="s">
        <v>1199</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1213</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1326</v>
      </c>
      <c r="B2339" s="27" t="s">
        <v>56</v>
      </c>
      <c r="C2339" s="23">
        <v>46008</v>
      </c>
      <c r="D2339" s="11">
        <v>320</v>
      </c>
      <c r="G2339" t="s">
        <v>2163</v>
      </c>
    </row>
    <row r="2340" spans="1:7">
      <c r="A2340" s="82" t="s">
        <v>1092</v>
      </c>
      <c r="B2340" s="82" t="s">
        <v>56</v>
      </c>
      <c r="C2340" s="23">
        <v>46008</v>
      </c>
      <c r="D2340" s="89">
        <v>1083</v>
      </c>
      <c r="G2340" t="s">
        <v>2163</v>
      </c>
    </row>
    <row r="2341" spans="1:7">
      <c r="A2341" s="82" t="s">
        <v>1077</v>
      </c>
      <c r="B2341" s="82" t="s">
        <v>56</v>
      </c>
      <c r="C2341" s="23">
        <v>46008</v>
      </c>
      <c r="F2341" s="240" t="s">
        <v>1455</v>
      </c>
      <c r="G2341" t="s">
        <v>2163</v>
      </c>
    </row>
    <row r="2342" spans="1:7">
      <c r="A2342" s="688" t="s">
        <v>1312</v>
      </c>
      <c r="B2342" s="27" t="s">
        <v>56</v>
      </c>
      <c r="C2342" s="23">
        <v>46008</v>
      </c>
      <c r="D2342" s="11">
        <v>372</v>
      </c>
      <c r="G2342" t="s">
        <v>2163</v>
      </c>
    </row>
    <row r="2343" spans="1:7">
      <c r="A2343" s="688" t="s">
        <v>1107</v>
      </c>
      <c r="B2343" s="27" t="s">
        <v>56</v>
      </c>
      <c r="C2343" s="23">
        <v>46008</v>
      </c>
      <c r="D2343" s="11">
        <v>95</v>
      </c>
      <c r="G2343" t="s">
        <v>2163</v>
      </c>
    </row>
    <row r="2344" spans="1:7">
      <c r="A2344" s="688" t="s">
        <v>1101</v>
      </c>
      <c r="B2344" s="27" t="s">
        <v>56</v>
      </c>
      <c r="C2344" s="23">
        <v>46008</v>
      </c>
      <c r="D2344" s="89">
        <v>1049</v>
      </c>
      <c r="G2344" t="s">
        <v>2163</v>
      </c>
    </row>
    <row r="2345" spans="1:7">
      <c r="A2345" s="82" t="s">
        <v>1075</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1298</v>
      </c>
      <c r="B2349" s="234" t="s">
        <v>1969</v>
      </c>
      <c r="C2349" s="23">
        <v>46009</v>
      </c>
      <c r="D2349" s="74"/>
      <c r="E2349" s="11"/>
      <c r="F2349" s="88" t="s">
        <v>2152</v>
      </c>
      <c r="G2349" t="s">
        <v>2163</v>
      </c>
    </row>
    <row r="2350" spans="1:7">
      <c r="A2350" s="246" t="s">
        <v>1298</v>
      </c>
      <c r="B2350" s="76" t="s">
        <v>58</v>
      </c>
      <c r="C2350" s="23">
        <v>46009</v>
      </c>
      <c r="D2350" s="74"/>
      <c r="E2350" s="11"/>
      <c r="F2350" s="88" t="s">
        <v>2152</v>
      </c>
      <c r="G2350" t="s">
        <v>2163</v>
      </c>
    </row>
    <row r="2351" spans="1:7">
      <c r="A2351" s="246" t="s">
        <v>1298</v>
      </c>
      <c r="B2351" s="234" t="s">
        <v>62</v>
      </c>
      <c r="C2351" s="23">
        <v>46009</v>
      </c>
      <c r="D2351" s="74"/>
      <c r="E2351" s="11"/>
      <c r="F2351" s="88" t="s">
        <v>2152</v>
      </c>
      <c r="G2351" t="s">
        <v>2163</v>
      </c>
    </row>
    <row r="2352" spans="1:7">
      <c r="A2352" s="246" t="s">
        <v>1421</v>
      </c>
      <c r="B2352" s="237" t="s">
        <v>1254</v>
      </c>
      <c r="C2352" s="23">
        <v>46009</v>
      </c>
      <c r="D2352" s="11">
        <v>563</v>
      </c>
      <c r="E2352" s="182"/>
      <c r="F2352" s="103" t="s">
        <v>2224</v>
      </c>
      <c r="G2352" t="s">
        <v>2163</v>
      </c>
    </row>
    <row r="2353" spans="1:7">
      <c r="A2353" s="76" t="s">
        <v>1204</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1210</v>
      </c>
      <c r="B2355" s="176" t="s">
        <v>871</v>
      </c>
      <c r="C2355" s="239">
        <v>46009</v>
      </c>
      <c r="F2355" s="233" t="s">
        <v>2080</v>
      </c>
      <c r="G2355" t="s">
        <v>2163</v>
      </c>
    </row>
    <row r="2356" spans="1:7">
      <c r="A2356" s="76" t="s">
        <v>1213</v>
      </c>
      <c r="B2356" s="176" t="s">
        <v>871</v>
      </c>
      <c r="C2356" s="239">
        <v>46009</v>
      </c>
      <c r="F2356" s="233" t="s">
        <v>2080</v>
      </c>
      <c r="G2356" t="s">
        <v>2163</v>
      </c>
    </row>
    <row r="2357" spans="1:7">
      <c r="A2357" s="273" t="s">
        <v>1245</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1326</v>
      </c>
      <c r="B2361" s="233" t="s">
        <v>56</v>
      </c>
      <c r="C2361" s="239">
        <v>46009</v>
      </c>
      <c r="D2361" s="11">
        <v>652</v>
      </c>
      <c r="G2361" t="s">
        <v>2163</v>
      </c>
    </row>
    <row r="2362" spans="1:7">
      <c r="A2362" s="233" t="s">
        <v>1329</v>
      </c>
      <c r="B2362" s="233" t="s">
        <v>56</v>
      </c>
      <c r="C2362" s="23">
        <v>46009</v>
      </c>
      <c r="D2362" s="11">
        <v>396</v>
      </c>
      <c r="G2362" t="s">
        <v>2163</v>
      </c>
    </row>
    <row r="2363" spans="1:7">
      <c r="A2363" s="234" t="s">
        <v>1092</v>
      </c>
      <c r="B2363" s="234" t="s">
        <v>56</v>
      </c>
      <c r="C2363" s="23">
        <v>46009</v>
      </c>
      <c r="D2363" s="89">
        <v>1905</v>
      </c>
      <c r="G2363" t="s">
        <v>2163</v>
      </c>
    </row>
    <row r="2364" spans="1:7">
      <c r="A2364" s="235" t="s">
        <v>1107</v>
      </c>
      <c r="B2364" s="235" t="s">
        <v>56</v>
      </c>
      <c r="C2364" s="23">
        <v>46009</v>
      </c>
      <c r="D2364" s="11">
        <v>881</v>
      </c>
      <c r="G2364" t="s">
        <v>2163</v>
      </c>
    </row>
    <row r="2365" spans="1:7">
      <c r="A2365" s="76" t="s">
        <v>1317</v>
      </c>
      <c r="B2365" s="76" t="s">
        <v>56</v>
      </c>
      <c r="C2365" s="239">
        <v>46009</v>
      </c>
      <c r="D2365" s="89">
        <v>3028</v>
      </c>
      <c r="F2365" s="11" t="s">
        <v>2257</v>
      </c>
      <c r="G2365" t="s">
        <v>2163</v>
      </c>
    </row>
    <row r="2366" spans="1:7">
      <c r="A2366" s="296" t="s">
        <v>1075</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1298</v>
      </c>
      <c r="B2370" s="76" t="s">
        <v>1969</v>
      </c>
      <c r="C2370" s="239">
        <v>46010</v>
      </c>
      <c r="D2370" s="74"/>
      <c r="E2370" s="11"/>
      <c r="F2370" s="88" t="s">
        <v>2152</v>
      </c>
      <c r="G2370" t="s">
        <v>2163</v>
      </c>
    </row>
    <row r="2371" spans="1:7">
      <c r="A2371" s="273" t="s">
        <v>1298</v>
      </c>
      <c r="B2371" s="233" t="s">
        <v>58</v>
      </c>
      <c r="C2371" s="23">
        <v>46010</v>
      </c>
      <c r="D2371" s="74"/>
      <c r="E2371" s="11"/>
      <c r="F2371" s="88" t="s">
        <v>2152</v>
      </c>
      <c r="G2371" t="s">
        <v>2163</v>
      </c>
    </row>
    <row r="2372" spans="1:7">
      <c r="A2372" s="246" t="s">
        <v>1298</v>
      </c>
      <c r="B2372" s="234" t="s">
        <v>62</v>
      </c>
      <c r="C2372" s="23">
        <v>46010</v>
      </c>
      <c r="D2372" s="74"/>
      <c r="E2372" s="11"/>
      <c r="F2372" s="88" t="s">
        <v>2152</v>
      </c>
      <c r="G2372" t="s">
        <v>2163</v>
      </c>
    </row>
    <row r="2373" spans="1:7">
      <c r="A2373" s="246" t="s">
        <v>1421</v>
      </c>
      <c r="B2373" s="237" t="s">
        <v>1254</v>
      </c>
      <c r="C2373" s="23">
        <v>46010</v>
      </c>
      <c r="D2373" s="11">
        <v>483</v>
      </c>
      <c r="E2373" s="182"/>
      <c r="F2373" s="103"/>
      <c r="G2373" t="s">
        <v>2163</v>
      </c>
    </row>
    <row r="2374" spans="1:7">
      <c r="A2374" s="76" t="s">
        <v>1204</v>
      </c>
      <c r="B2374" s="176" t="s">
        <v>871</v>
      </c>
      <c r="C2374" s="239">
        <v>46010</v>
      </c>
      <c r="E2374" s="74">
        <v>765</v>
      </c>
      <c r="G2374" t="s">
        <v>2163</v>
      </c>
    </row>
    <row r="2375" spans="1:7">
      <c r="A2375" s="234" t="s">
        <v>1199</v>
      </c>
      <c r="B2375" s="234" t="s">
        <v>56</v>
      </c>
      <c r="C2375" s="239">
        <v>46010</v>
      </c>
      <c r="E2375" s="74">
        <v>883</v>
      </c>
      <c r="F2375" s="240" t="s">
        <v>2261</v>
      </c>
      <c r="G2375" t="s">
        <v>2163</v>
      </c>
    </row>
    <row r="2376" spans="1:7">
      <c r="A2376" s="76" t="s">
        <v>1210</v>
      </c>
      <c r="B2376" s="176" t="s">
        <v>871</v>
      </c>
      <c r="C2376" s="239">
        <v>46010</v>
      </c>
      <c r="E2376" s="74">
        <v>765</v>
      </c>
      <c r="G2376" t="s">
        <v>2163</v>
      </c>
    </row>
    <row r="2377" spans="1:7">
      <c r="A2377" s="76" t="s">
        <v>1213</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1312</v>
      </c>
      <c r="B2380" s="1213" t="s">
        <v>56</v>
      </c>
      <c r="C2380" s="23">
        <v>46010</v>
      </c>
      <c r="D2380" s="11">
        <v>582</v>
      </c>
      <c r="G2380" t="s">
        <v>2163</v>
      </c>
    </row>
    <row r="2381" spans="1:7">
      <c r="A2381" s="178" t="s">
        <v>1092</v>
      </c>
      <c r="B2381" s="1213" t="s">
        <v>56</v>
      </c>
      <c r="C2381" s="23">
        <v>46010</v>
      </c>
      <c r="D2381" s="89">
        <v>2064</v>
      </c>
      <c r="G2381" t="s">
        <v>2163</v>
      </c>
    </row>
    <row r="2382" spans="1:7">
      <c r="A2382" s="178" t="s">
        <v>1317</v>
      </c>
      <c r="B2382" s="1213" t="s">
        <v>56</v>
      </c>
      <c r="C2382" s="23">
        <v>46010</v>
      </c>
      <c r="D2382" s="89">
        <v>1683</v>
      </c>
      <c r="G2382" t="s">
        <v>2163</v>
      </c>
    </row>
    <row r="2383" spans="1:7">
      <c r="A2383" s="178" t="s">
        <v>1095</v>
      </c>
      <c r="B2383" s="1213" t="s">
        <v>56</v>
      </c>
      <c r="C2383" s="23">
        <v>46010</v>
      </c>
      <c r="D2383" s="89">
        <v>1235</v>
      </c>
      <c r="G2383" t="s">
        <v>2163</v>
      </c>
    </row>
    <row r="2384" spans="1:7">
      <c r="A2384" s="178" t="s">
        <v>1089</v>
      </c>
      <c r="B2384" s="1213" t="s">
        <v>56</v>
      </c>
      <c r="C2384" s="23">
        <v>46010</v>
      </c>
      <c r="F2384" s="11" t="s">
        <v>2264</v>
      </c>
      <c r="G2384" t="s">
        <v>2163</v>
      </c>
    </row>
    <row r="2385" spans="1:7">
      <c r="A2385" s="178" t="s">
        <v>1326</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1254</v>
      </c>
      <c r="C2389" s="23">
        <v>46013</v>
      </c>
      <c r="E2389" s="182"/>
      <c r="F2389" s="240" t="s">
        <v>2266</v>
      </c>
      <c r="G2389" t="s">
        <v>2163</v>
      </c>
    </row>
    <row r="2390" spans="1:7">
      <c r="A2390" s="244" t="s">
        <v>1245</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1312</v>
      </c>
      <c r="B2394" s="233" t="s">
        <v>56</v>
      </c>
      <c r="C2394" s="23">
        <v>46013</v>
      </c>
      <c r="D2394" s="11">
        <v>551</v>
      </c>
      <c r="G2394" t="s">
        <v>2163</v>
      </c>
    </row>
    <row r="2395" spans="1:7">
      <c r="A2395" s="233" t="s">
        <v>1092</v>
      </c>
      <c r="B2395" s="233" t="s">
        <v>56</v>
      </c>
      <c r="C2395" s="23">
        <v>46013</v>
      </c>
      <c r="F2395" s="263" t="s">
        <v>2268</v>
      </c>
      <c r="G2395" t="s">
        <v>2163</v>
      </c>
    </row>
    <row r="2396" spans="1:7">
      <c r="A2396" s="233" t="s">
        <v>1317</v>
      </c>
      <c r="B2396" s="233" t="s">
        <v>56</v>
      </c>
      <c r="C2396" s="23">
        <v>46013</v>
      </c>
      <c r="D2396" s="11">
        <v>362</v>
      </c>
      <c r="G2396" t="s">
        <v>2163</v>
      </c>
    </row>
    <row r="2397" spans="1:7">
      <c r="A2397" s="234" t="s">
        <v>1107</v>
      </c>
      <c r="B2397" s="234" t="s">
        <v>56</v>
      </c>
      <c r="C2397" s="23">
        <v>46013</v>
      </c>
      <c r="D2397" s="89">
        <v>3523</v>
      </c>
      <c r="G2397" t="s">
        <v>2163</v>
      </c>
    </row>
    <row r="2398" spans="1:7">
      <c r="A2398" s="263" t="s">
        <v>1326</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1254</v>
      </c>
      <c r="C2400" s="23">
        <v>46014</v>
      </c>
      <c r="F2400" s="11" t="s">
        <v>1951</v>
      </c>
      <c r="G2400" t="s">
        <v>2163</v>
      </c>
    </row>
    <row r="2401" spans="1:7">
      <c r="A2401" s="76" t="s">
        <v>1245</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1326</v>
      </c>
      <c r="B2404" s="1258" t="s">
        <v>56</v>
      </c>
      <c r="C2404" s="23">
        <v>46014</v>
      </c>
      <c r="E2404" s="250">
        <v>14727</v>
      </c>
      <c r="F2404" s="347" t="s">
        <v>2269</v>
      </c>
      <c r="G2404" t="s">
        <v>2163</v>
      </c>
    </row>
    <row r="2405" spans="1:7">
      <c r="A2405" s="296" t="s">
        <v>1107</v>
      </c>
      <c r="B2405" s="1259" t="s">
        <v>56</v>
      </c>
      <c r="C2405" s="23">
        <v>46014</v>
      </c>
      <c r="D2405" s="89">
        <v>2384</v>
      </c>
      <c r="G2405" t="s">
        <v>2163</v>
      </c>
    </row>
    <row r="2406" spans="1:7" ht="15.75">
      <c r="A2406" s="76" t="s">
        <v>1245</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1245</v>
      </c>
      <c r="B2413" s="175" t="s">
        <v>1368</v>
      </c>
      <c r="C2413" s="239">
        <v>46020</v>
      </c>
      <c r="D2413" s="11">
        <v>100</v>
      </c>
      <c r="G2413" t="s">
        <v>2163</v>
      </c>
    </row>
    <row r="2414" spans="1:7">
      <c r="A2414" s="244" t="s">
        <v>1312</v>
      </c>
      <c r="B2414" s="244" t="s">
        <v>56</v>
      </c>
      <c r="C2414" s="23">
        <v>46020</v>
      </c>
      <c r="D2414" s="11">
        <v>738</v>
      </c>
      <c r="G2414" t="s">
        <v>2163</v>
      </c>
    </row>
    <row r="2415" spans="1:7">
      <c r="A2415" s="233" t="s">
        <v>1317</v>
      </c>
      <c r="B2415" s="233" t="s">
        <v>56</v>
      </c>
      <c r="C2415" s="23">
        <v>46020</v>
      </c>
      <c r="D2415" s="89">
        <v>1297</v>
      </c>
      <c r="G2415" t="s">
        <v>2163</v>
      </c>
    </row>
    <row r="2416" spans="1:7">
      <c r="A2416" s="233" t="s">
        <v>1104</v>
      </c>
      <c r="B2416" s="233" t="s">
        <v>56</v>
      </c>
      <c r="C2416" s="23">
        <v>46020</v>
      </c>
      <c r="D2416" s="89">
        <v>2583</v>
      </c>
      <c r="G2416" t="s">
        <v>2163</v>
      </c>
    </row>
    <row r="2417" spans="1:7">
      <c r="A2417" s="233" t="s">
        <v>1315</v>
      </c>
      <c r="B2417" s="233" t="s">
        <v>56</v>
      </c>
      <c r="C2417" s="23">
        <v>46020</v>
      </c>
      <c r="D2417" s="11">
        <v>0</v>
      </c>
      <c r="F2417" s="240" t="s">
        <v>2274</v>
      </c>
      <c r="G2417" t="s">
        <v>2163</v>
      </c>
    </row>
    <row r="2418" spans="1:7">
      <c r="A2418" s="233" t="s">
        <v>1067</v>
      </c>
      <c r="B2418" s="233" t="s">
        <v>56</v>
      </c>
      <c r="C2418" s="23">
        <v>46020</v>
      </c>
      <c r="D2418" s="11">
        <v>0</v>
      </c>
      <c r="F2418" s="240" t="s">
        <v>2274</v>
      </c>
      <c r="G2418" t="s">
        <v>2163</v>
      </c>
    </row>
    <row r="2419" spans="1:7">
      <c r="A2419" s="234" t="s">
        <v>1101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1312</v>
      </c>
      <c r="B2424" s="240" t="s">
        <v>56</v>
      </c>
      <c r="C2424" s="23">
        <v>46021</v>
      </c>
      <c r="D2424" s="11">
        <v>466</v>
      </c>
      <c r="G2424" t="s">
        <v>2163</v>
      </c>
    </row>
    <row r="2425" spans="1:7">
      <c r="A2425" s="233" t="s">
        <v>1104</v>
      </c>
      <c r="B2425" s="233" t="s">
        <v>56</v>
      </c>
      <c r="C2425" s="23">
        <v>46021</v>
      </c>
      <c r="D2425" s="89">
        <v>3099</v>
      </c>
      <c r="G2425" t="s">
        <v>2163</v>
      </c>
    </row>
    <row r="2426" spans="1:7">
      <c r="A2426" s="234" t="s">
        <v>1064</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1067</v>
      </c>
      <c r="B2428" s="175" t="s">
        <v>1368</v>
      </c>
      <c r="C2428" s="239">
        <v>46022</v>
      </c>
      <c r="D2428" s="89"/>
      <c r="E2428" s="89">
        <v>2728</v>
      </c>
      <c r="G2428" t="s">
        <v>2163</v>
      </c>
    </row>
    <row r="2429" spans="1:7" ht="15.75">
      <c r="A2429" s="76" t="s">
        <v>1070</v>
      </c>
      <c r="B2429" s="175" t="s">
        <v>1368</v>
      </c>
      <c r="C2429" s="239">
        <v>46022</v>
      </c>
      <c r="E2429" s="250">
        <v>1231</v>
      </c>
      <c r="G2429" t="s">
        <v>2163</v>
      </c>
    </row>
    <row r="2430" spans="1:7" ht="15.75">
      <c r="A2430" s="76" t="s">
        <v>1101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1143</v>
      </c>
      <c r="B2435" s="811" t="s">
        <v>52</v>
      </c>
      <c r="C2435" s="23">
        <v>46027</v>
      </c>
      <c r="D2435" s="89">
        <v>1105</v>
      </c>
      <c r="E2435" s="11"/>
      <c r="G2435" t="s">
        <v>2275</v>
      </c>
    </row>
    <row r="2436" spans="1:7">
      <c r="A2436" s="178" t="s">
        <v>1312</v>
      </c>
      <c r="B2436" s="91" t="s">
        <v>56</v>
      </c>
      <c r="C2436" s="23">
        <v>46027</v>
      </c>
      <c r="D2436" s="89">
        <v>3728</v>
      </c>
      <c r="E2436" s="11"/>
      <c r="G2436" t="s">
        <v>2275</v>
      </c>
    </row>
    <row r="2437" spans="1:7">
      <c r="A2437" s="178" t="s">
        <v>1104</v>
      </c>
      <c r="B2437" s="91" t="s">
        <v>56</v>
      </c>
      <c r="C2437" s="23">
        <v>46027</v>
      </c>
      <c r="D2437" s="89">
        <v>568</v>
      </c>
      <c r="E2437" s="11"/>
      <c r="G2437" t="s">
        <v>2275</v>
      </c>
    </row>
    <row r="2438" spans="1:7">
      <c r="A2438" s="178" t="s">
        <v>1304</v>
      </c>
      <c r="B2438" s="91" t="s">
        <v>56</v>
      </c>
      <c r="C2438" s="23">
        <v>46028</v>
      </c>
      <c r="D2438" s="11">
        <v>0</v>
      </c>
      <c r="E2438" s="11"/>
      <c r="F2438" s="11" t="s">
        <v>2276</v>
      </c>
      <c r="G2438" t="s">
        <v>2275</v>
      </c>
    </row>
    <row r="2439" spans="1:7">
      <c r="A2439" s="178" t="s">
        <v>1312</v>
      </c>
      <c r="B2439" s="91" t="s">
        <v>56</v>
      </c>
      <c r="C2439" s="23">
        <v>46028</v>
      </c>
      <c r="D2439" s="817">
        <v>1789</v>
      </c>
      <c r="E2439" s="11"/>
      <c r="G2439" t="s">
        <v>2275</v>
      </c>
    </row>
    <row r="2440" spans="1:7">
      <c r="A2440" s="178" t="s">
        <v>1320</v>
      </c>
      <c r="B2440" s="91" t="s">
        <v>56</v>
      </c>
      <c r="C2440" s="23">
        <v>46028</v>
      </c>
      <c r="D2440" s="817">
        <v>2362</v>
      </c>
      <c r="E2440" s="11"/>
      <c r="G2440" t="s">
        <v>2275</v>
      </c>
    </row>
    <row r="2441" spans="1:7">
      <c r="A2441" s="178" t="s">
        <v>1222</v>
      </c>
      <c r="B2441" s="91" t="s">
        <v>56</v>
      </c>
      <c r="C2441" s="23">
        <v>46028</v>
      </c>
      <c r="D2441" s="817">
        <v>1534</v>
      </c>
      <c r="E2441" s="11"/>
      <c r="F2441" s="11" t="s">
        <v>2277</v>
      </c>
      <c r="G2441" t="s">
        <v>2275</v>
      </c>
    </row>
    <row r="2442" spans="1:7">
      <c r="A2442" s="296" t="s">
        <v>1143</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1092</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1231</v>
      </c>
      <c r="B2448" s="91" t="s">
        <v>56</v>
      </c>
      <c r="C2448" s="23">
        <v>46029</v>
      </c>
      <c r="D2448" s="817">
        <v>1056</v>
      </c>
      <c r="E2448" s="11"/>
      <c r="F2448" s="1229" t="s">
        <v>2279</v>
      </c>
      <c r="G2448" t="s">
        <v>2275</v>
      </c>
    </row>
    <row r="2449" spans="1:7">
      <c r="A2449" s="178" t="s">
        <v>1222</v>
      </c>
      <c r="B2449" s="91" t="s">
        <v>56</v>
      </c>
      <c r="C2449" s="23">
        <v>46029</v>
      </c>
      <c r="D2449" s="38">
        <v>180</v>
      </c>
      <c r="E2449" s="11"/>
      <c r="F2449" s="1229" t="s">
        <v>1447</v>
      </c>
      <c r="G2449" t="s">
        <v>2275</v>
      </c>
    </row>
    <row r="2450" spans="1:7">
      <c r="A2450" s="178" t="s">
        <v>1143</v>
      </c>
      <c r="B2450" s="91" t="s">
        <v>52</v>
      </c>
      <c r="C2450" s="23">
        <v>46029</v>
      </c>
      <c r="D2450" s="817">
        <v>2151</v>
      </c>
      <c r="E2450" s="11"/>
      <c r="F2450" s="1229"/>
      <c r="G2450" t="s">
        <v>2275</v>
      </c>
    </row>
    <row r="2451" spans="1:7">
      <c r="A2451" s="178" t="s">
        <v>1320</v>
      </c>
      <c r="B2451" s="91" t="s">
        <v>56</v>
      </c>
      <c r="C2451" s="23">
        <v>46029</v>
      </c>
      <c r="D2451" s="817">
        <v>3079</v>
      </c>
      <c r="E2451" s="11"/>
      <c r="F2451" s="1229"/>
      <c r="G2451" t="s">
        <v>2275</v>
      </c>
    </row>
    <row r="2452" spans="1:7">
      <c r="A2452" s="296" t="s">
        <v>1098</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1143</v>
      </c>
      <c r="B2456" s="91" t="s">
        <v>52</v>
      </c>
      <c r="C2456" s="23">
        <v>46030</v>
      </c>
      <c r="D2456" s="817">
        <v>1926</v>
      </c>
      <c r="E2456" s="11"/>
      <c r="F2456" s="1229"/>
      <c r="G2456" t="s">
        <v>2275</v>
      </c>
    </row>
    <row r="2457" spans="1:7">
      <c r="A2457" s="178" t="s">
        <v>1323</v>
      </c>
      <c r="B2457" s="91" t="s">
        <v>56</v>
      </c>
      <c r="C2457" s="23">
        <v>46030</v>
      </c>
      <c r="D2457" s="817">
        <v>2367</v>
      </c>
      <c r="E2457" s="11"/>
      <c r="F2457" s="1229"/>
      <c r="G2457" t="s">
        <v>2275</v>
      </c>
    </row>
    <row r="2458" spans="1:7">
      <c r="A2458" s="178" t="s">
        <v>1147</v>
      </c>
      <c r="B2458" s="91" t="s">
        <v>2282</v>
      </c>
      <c r="C2458" s="23">
        <v>46030</v>
      </c>
      <c r="D2458" s="817"/>
      <c r="E2458" s="817">
        <v>2706</v>
      </c>
      <c r="F2458" s="1229"/>
      <c r="G2458" t="s">
        <v>2275</v>
      </c>
    </row>
    <row r="2459" spans="1:7">
      <c r="A2459" s="178" t="s">
        <v>1147</v>
      </c>
      <c r="B2459" s="91" t="s">
        <v>2282</v>
      </c>
      <c r="C2459" s="23">
        <v>46031</v>
      </c>
      <c r="D2459" s="38">
        <v>0</v>
      </c>
      <c r="E2459" s="38"/>
      <c r="F2459" s="819" t="s">
        <v>2283</v>
      </c>
      <c r="G2459" t="s">
        <v>2275</v>
      </c>
    </row>
    <row r="2460" spans="1:7">
      <c r="A2460" s="178" t="s">
        <v>1157</v>
      </c>
      <c r="B2460" s="91" t="s">
        <v>2282</v>
      </c>
      <c r="C2460" s="23">
        <v>46031</v>
      </c>
      <c r="D2460" s="38">
        <v>0</v>
      </c>
      <c r="E2460" s="38"/>
      <c r="F2460" s="1229" t="s">
        <v>1493</v>
      </c>
      <c r="G2460" t="s">
        <v>2275</v>
      </c>
    </row>
    <row r="2461" spans="1:7">
      <c r="A2461" s="178" t="s">
        <v>1143</v>
      </c>
      <c r="B2461" s="91" t="s">
        <v>52</v>
      </c>
      <c r="C2461" s="23">
        <v>46031</v>
      </c>
      <c r="D2461" s="817">
        <v>1000</v>
      </c>
      <c r="E2461" s="38"/>
      <c r="F2461" s="819"/>
      <c r="G2461" t="s">
        <v>2275</v>
      </c>
    </row>
    <row r="2462" spans="1:7">
      <c r="A2462" s="178" t="s">
        <v>1092</v>
      </c>
      <c r="B2462" s="91" t="s">
        <v>56</v>
      </c>
      <c r="C2462" s="23">
        <v>46031</v>
      </c>
      <c r="D2462" s="817">
        <v>104</v>
      </c>
      <c r="E2462" s="38"/>
      <c r="F2462" s="819"/>
      <c r="G2462" t="s">
        <v>2275</v>
      </c>
    </row>
    <row r="2463" spans="1:7">
      <c r="A2463" s="178" t="s">
        <v>1095</v>
      </c>
      <c r="B2463" s="91" t="s">
        <v>56</v>
      </c>
      <c r="C2463" s="23">
        <v>46031</v>
      </c>
      <c r="D2463" s="38"/>
      <c r="E2463" s="817">
        <v>1056</v>
      </c>
      <c r="F2463" s="819"/>
      <c r="G2463" t="s">
        <v>2275</v>
      </c>
    </row>
    <row r="2464" spans="1:7">
      <c r="A2464" s="178" t="s">
        <v>1086</v>
      </c>
      <c r="B2464" s="91" t="s">
        <v>56</v>
      </c>
      <c r="C2464" s="23">
        <v>46031</v>
      </c>
      <c r="D2464" s="38"/>
      <c r="E2464" s="817">
        <v>1090</v>
      </c>
      <c r="F2464" s="1229"/>
      <c r="G2464" t="s">
        <v>2275</v>
      </c>
    </row>
    <row r="2465" spans="1:7">
      <c r="A2465" s="178" t="s">
        <v>1323</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1160</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1323</v>
      </c>
      <c r="B2471" s="811" t="s">
        <v>56</v>
      </c>
      <c r="C2471" s="23">
        <v>46034</v>
      </c>
      <c r="D2471" s="38">
        <v>858</v>
      </c>
      <c r="E2471" s="38"/>
      <c r="F2471" s="819"/>
      <c r="G2471" t="s">
        <v>2275</v>
      </c>
    </row>
    <row r="2472" spans="1:7">
      <c r="A2472" s="178" t="s">
        <v>1334</v>
      </c>
      <c r="B2472" s="91" t="s">
        <v>56</v>
      </c>
      <c r="C2472" s="23">
        <v>46034</v>
      </c>
      <c r="D2472" s="817">
        <v>4915</v>
      </c>
      <c r="E2472" s="38"/>
      <c r="F2472" s="819"/>
      <c r="G2472" t="s">
        <v>2275</v>
      </c>
    </row>
    <row r="2473" spans="1:7">
      <c r="A2473" s="178" t="s">
        <v>1332</v>
      </c>
      <c r="B2473" s="91" t="s">
        <v>56</v>
      </c>
      <c r="C2473" s="23">
        <v>46034</v>
      </c>
      <c r="D2473" s="38">
        <v>813</v>
      </c>
      <c r="E2473" s="38"/>
      <c r="F2473" s="819"/>
      <c r="G2473" t="s">
        <v>2275</v>
      </c>
    </row>
    <row r="2474" spans="1:7">
      <c r="A2474" s="178" t="s">
        <v>1231</v>
      </c>
      <c r="B2474" s="91" t="s">
        <v>56</v>
      </c>
      <c r="C2474" s="23">
        <v>46034</v>
      </c>
      <c r="D2474" s="817">
        <v>1356</v>
      </c>
      <c r="E2474" s="38"/>
      <c r="F2474" s="819" t="s">
        <v>2285</v>
      </c>
      <c r="G2474" t="s">
        <v>2275</v>
      </c>
    </row>
    <row r="2475" spans="1:7">
      <c r="A2475" s="178" t="s">
        <v>1165</v>
      </c>
      <c r="B2475" s="91" t="s">
        <v>58</v>
      </c>
      <c r="C2475" s="23">
        <v>46034</v>
      </c>
      <c r="D2475" s="38">
        <v>607</v>
      </c>
      <c r="E2475" s="38"/>
      <c r="F2475" s="819"/>
      <c r="G2475" t="s">
        <v>2275</v>
      </c>
    </row>
    <row r="2476" spans="1:7">
      <c r="A2476" s="178" t="s">
        <v>1143</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1253</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1334</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1332</v>
      </c>
      <c r="B2483" s="91" t="s">
        <v>56</v>
      </c>
      <c r="C2483" s="23">
        <v>46035</v>
      </c>
      <c r="D2483" s="817">
        <v>1491</v>
      </c>
      <c r="E2483" s="38"/>
      <c r="F2483" s="819"/>
      <c r="G2483" t="s">
        <v>2275</v>
      </c>
    </row>
    <row r="2484" spans="1:7">
      <c r="A2484" s="178" t="s">
        <v>1038</v>
      </c>
      <c r="B2484" s="91" t="s">
        <v>56</v>
      </c>
      <c r="C2484" s="23">
        <v>46035</v>
      </c>
      <c r="D2484" s="38">
        <v>822</v>
      </c>
      <c r="E2484" s="38"/>
      <c r="F2484" s="819"/>
      <c r="G2484" t="s">
        <v>2275</v>
      </c>
    </row>
    <row r="2485" spans="1:7">
      <c r="A2485" s="296" t="s">
        <v>1231</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1143</v>
      </c>
      <c r="B2487" s="811" t="s">
        <v>52</v>
      </c>
      <c r="C2487" s="23">
        <v>46035</v>
      </c>
      <c r="D2487" s="817">
        <v>1838</v>
      </c>
      <c r="E2487" s="38"/>
      <c r="F2487" s="1229"/>
      <c r="G2487" t="s">
        <v>2275</v>
      </c>
    </row>
    <row r="2488" spans="1:7">
      <c r="A2488" s="178" t="s">
        <v>1119</v>
      </c>
      <c r="B2488" s="91" t="s">
        <v>2289</v>
      </c>
      <c r="C2488" s="23">
        <v>46035</v>
      </c>
      <c r="D2488" s="38"/>
      <c r="E2488" s="817">
        <v>5312</v>
      </c>
      <c r="F2488" s="819" t="s">
        <v>2290</v>
      </c>
      <c r="G2488" t="s">
        <v>2275</v>
      </c>
    </row>
    <row r="2489" spans="1:7">
      <c r="A2489" s="178" t="s">
        <v>1165</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1222</v>
      </c>
      <c r="B2491" s="175" t="s">
        <v>1368</v>
      </c>
      <c r="C2491" s="239">
        <v>46035</v>
      </c>
      <c r="D2491" s="817"/>
      <c r="E2491" s="38">
        <v>576</v>
      </c>
      <c r="F2491" s="819"/>
      <c r="G2491" t="s">
        <v>2275</v>
      </c>
    </row>
    <row r="2492" spans="1:7">
      <c r="A2492" s="317" t="s">
        <v>1222</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1332</v>
      </c>
      <c r="B2494" s="91" t="s">
        <v>56</v>
      </c>
      <c r="C2494" s="23">
        <v>46036</v>
      </c>
      <c r="D2494" s="817">
        <v>1062</v>
      </c>
      <c r="E2494" s="11"/>
      <c r="F2494" s="819"/>
      <c r="G2494" t="s">
        <v>2275</v>
      </c>
    </row>
    <row r="2495" spans="1:7">
      <c r="A2495" s="178" t="s">
        <v>1038</v>
      </c>
      <c r="B2495" s="91" t="s">
        <v>56</v>
      </c>
      <c r="C2495" s="23">
        <v>46036</v>
      </c>
      <c r="D2495" s="817">
        <v>2611</v>
      </c>
      <c r="E2495" s="11"/>
      <c r="F2495" s="819"/>
      <c r="G2495" t="s">
        <v>2275</v>
      </c>
    </row>
    <row r="2496" spans="1:7">
      <c r="A2496" s="178" t="s">
        <v>1165</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1231</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1095</v>
      </c>
      <c r="B2501" s="175" t="s">
        <v>1368</v>
      </c>
      <c r="C2501" s="239">
        <v>46036</v>
      </c>
      <c r="D2501" s="38"/>
      <c r="E2501" s="817">
        <v>1562</v>
      </c>
      <c r="F2501" s="819"/>
      <c r="G2501" t="s">
        <v>2275</v>
      </c>
    </row>
    <row r="2502" spans="1:7">
      <c r="A2502" s="317" t="s">
        <v>1334</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1332</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1041</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1165</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1143</v>
      </c>
      <c r="B2513" s="811" t="s">
        <v>52</v>
      </c>
      <c r="C2513" s="269">
        <v>46037</v>
      </c>
      <c r="D2513" s="258">
        <v>0</v>
      </c>
      <c r="E2513" s="182"/>
      <c r="F2513" s="178" t="s">
        <v>2302</v>
      </c>
      <c r="G2513" t="s">
        <v>2275</v>
      </c>
    </row>
    <row r="2514" spans="1:7">
      <c r="A2514" s="317" t="s">
        <v>1041</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1165</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1231</v>
      </c>
      <c r="B2525" s="811" t="s">
        <v>56</v>
      </c>
      <c r="C2525" s="23">
        <v>46042</v>
      </c>
      <c r="D2525" s="11">
        <v>0</v>
      </c>
      <c r="E2525" s="182"/>
      <c r="F2525" s="902" t="s">
        <v>1665</v>
      </c>
      <c r="G2525" t="s">
        <v>2275</v>
      </c>
    </row>
    <row r="2526" spans="1:7">
      <c r="A2526" s="240" t="s">
        <v>1237</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651</v>
      </c>
      <c r="B2530" s="244" t="s">
        <v>52</v>
      </c>
      <c r="C2530" s="23">
        <v>46042</v>
      </c>
      <c r="D2530" s="89">
        <v>2719</v>
      </c>
      <c r="F2530" s="1229" t="s">
        <v>2306</v>
      </c>
      <c r="G2530" t="s">
        <v>2275</v>
      </c>
    </row>
    <row r="2531" spans="1:7">
      <c r="A2531" s="240" t="s">
        <v>1041</v>
      </c>
      <c r="B2531" s="91" t="s">
        <v>56</v>
      </c>
      <c r="C2531" s="23">
        <v>46042</v>
      </c>
      <c r="D2531" s="11">
        <v>0</v>
      </c>
      <c r="F2531" s="240" t="s">
        <v>2101</v>
      </c>
      <c r="G2531" t="s">
        <v>2275</v>
      </c>
    </row>
    <row r="2532" spans="1:7">
      <c r="A2532" s="244" t="s">
        <v>1043</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1307</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1234</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651</v>
      </c>
      <c r="B2542" s="244" t="s">
        <v>52</v>
      </c>
      <c r="C2542" s="23">
        <v>46043</v>
      </c>
      <c r="D2542" s="89">
        <v>408</v>
      </c>
      <c r="F2542" s="1229"/>
      <c r="G2542" t="s">
        <v>2275</v>
      </c>
    </row>
    <row r="2543" spans="1:7">
      <c r="A2543" s="244" t="s">
        <v>657</v>
      </c>
      <c r="B2543" s="244" t="s">
        <v>52</v>
      </c>
      <c r="C2543" s="23">
        <v>46043</v>
      </c>
      <c r="D2543" s="89">
        <v>2000</v>
      </c>
      <c r="F2543" s="1229"/>
      <c r="G2543" t="s">
        <v>2275</v>
      </c>
    </row>
    <row r="2544" spans="1:7">
      <c r="A2544" s="240" t="s">
        <v>1041</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1323</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1234</v>
      </c>
      <c r="B2550" s="903" t="s">
        <v>56</v>
      </c>
      <c r="C2550" s="23">
        <v>46044</v>
      </c>
      <c r="D2550" s="89">
        <v>1539</v>
      </c>
      <c r="F2550" s="1229" t="s">
        <v>2312</v>
      </c>
      <c r="G2550" t="s">
        <v>2275</v>
      </c>
    </row>
    <row r="2551" spans="1:7" ht="15.75">
      <c r="A2551" s="76" t="s">
        <v>1231</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1129</v>
      </c>
      <c r="B2554" s="244" t="s">
        <v>52</v>
      </c>
      <c r="C2554" s="23">
        <v>46044</v>
      </c>
      <c r="D2554" s="89">
        <v>2031</v>
      </c>
      <c r="F2554" s="1229" t="s">
        <v>2315</v>
      </c>
      <c r="G2554" t="s">
        <v>2275</v>
      </c>
    </row>
    <row r="2555" spans="1:7">
      <c r="A2555" s="244" t="s">
        <v>657</v>
      </c>
      <c r="B2555" s="244" t="s">
        <v>52</v>
      </c>
      <c r="C2555" s="23">
        <v>46044</v>
      </c>
      <c r="D2555" s="11">
        <v>970</v>
      </c>
      <c r="F2555" s="1229" t="s">
        <v>2316</v>
      </c>
      <c r="G2555" t="s">
        <v>2275</v>
      </c>
    </row>
    <row r="2556" spans="1:7">
      <c r="A2556" s="244" t="s">
        <v>1332</v>
      </c>
      <c r="B2556" s="91" t="s">
        <v>56</v>
      </c>
      <c r="C2556" s="23">
        <v>46044</v>
      </c>
      <c r="D2556" s="89">
        <v>1776</v>
      </c>
      <c r="F2556" s="1229" t="s">
        <v>2317</v>
      </c>
      <c r="G2556" t="s">
        <v>2275</v>
      </c>
    </row>
    <row r="2557" spans="1:7">
      <c r="A2557" s="559" t="s">
        <v>1323</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1129</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1041</v>
      </c>
      <c r="B2564" s="595" t="s">
        <v>56</v>
      </c>
      <c r="C2564" s="23">
        <v>46045</v>
      </c>
      <c r="D2564" s="11">
        <v>818</v>
      </c>
      <c r="F2564" s="1229"/>
      <c r="G2564" t="s">
        <v>2275</v>
      </c>
    </row>
    <row r="2565" spans="1:7" ht="15.75">
      <c r="A2565" s="76" t="s">
        <v>1092</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1234</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1237</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1129</v>
      </c>
      <c r="B2574" s="244" t="s">
        <v>52</v>
      </c>
      <c r="C2574" s="23">
        <v>46048</v>
      </c>
      <c r="D2574" s="89">
        <v>1530</v>
      </c>
      <c r="F2574" s="11" t="s">
        <v>2326</v>
      </c>
      <c r="G2574" t="s">
        <v>2275</v>
      </c>
    </row>
    <row r="2575" spans="1:7">
      <c r="A2575" s="178" t="s">
        <v>1041</v>
      </c>
      <c r="B2575" s="91" t="s">
        <v>56</v>
      </c>
      <c r="C2575" s="23">
        <v>46048</v>
      </c>
      <c r="E2575" s="250">
        <v>6116</v>
      </c>
      <c r="F2575" s="11" t="s">
        <v>2327</v>
      </c>
      <c r="G2575" t="s">
        <v>2275</v>
      </c>
    </row>
    <row r="2576" spans="1:7">
      <c r="A2576" s="178" t="s">
        <v>1038</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1129</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1234</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1043</v>
      </c>
      <c r="B2586" s="91" t="s">
        <v>56</v>
      </c>
      <c r="C2586" s="23">
        <v>46049</v>
      </c>
      <c r="E2586" s="250">
        <v>2058</v>
      </c>
      <c r="F2586" s="240" t="s">
        <v>2333</v>
      </c>
      <c r="G2586" t="s">
        <v>2275</v>
      </c>
    </row>
    <row r="2587" spans="1:7">
      <c r="A2587" s="244" t="s">
        <v>1332</v>
      </c>
      <c r="B2587" s="91" t="s">
        <v>56</v>
      </c>
      <c r="C2587" s="23">
        <v>46049</v>
      </c>
      <c r="F2587" s="240" t="s">
        <v>1665</v>
      </c>
      <c r="G2587" t="s">
        <v>2275</v>
      </c>
    </row>
    <row r="2588" spans="1:7">
      <c r="A2588" s="244" t="s">
        <v>1334</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1234</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1143</v>
      </c>
      <c r="B2599" s="76" t="s">
        <v>52</v>
      </c>
      <c r="C2599" s="23">
        <v>46050</v>
      </c>
      <c r="D2599" s="11">
        <v>149</v>
      </c>
      <c r="E2599" s="103"/>
      <c r="F2599" s="103"/>
      <c r="G2599" t="s">
        <v>2275</v>
      </c>
    </row>
    <row r="2600" spans="1:7">
      <c r="A2600" s="627" t="s">
        <v>1155</v>
      </c>
      <c r="B2600" s="235" t="s">
        <v>54</v>
      </c>
      <c r="C2600" s="23">
        <v>46050</v>
      </c>
      <c r="D2600" s="11">
        <v>881</v>
      </c>
      <c r="E2600" s="11"/>
      <c r="G2600" t="s">
        <v>2275</v>
      </c>
    </row>
    <row r="2601" spans="1:7" ht="15.75">
      <c r="A2601" s="76" t="s">
        <v>1104</v>
      </c>
      <c r="B2601" s="175" t="s">
        <v>1368</v>
      </c>
      <c r="C2601" s="239">
        <v>46050</v>
      </c>
      <c r="E2601" s="250">
        <v>2071</v>
      </c>
      <c r="F2601" s="240"/>
      <c r="G2601" t="s">
        <v>2275</v>
      </c>
    </row>
    <row r="2602" spans="1:7">
      <c r="A2602" s="559" t="s">
        <v>1107</v>
      </c>
      <c r="B2602" s="903" t="s">
        <v>56</v>
      </c>
      <c r="C2602" s="23">
        <v>46050</v>
      </c>
      <c r="E2602" s="250">
        <v>1848</v>
      </c>
      <c r="F2602" s="240"/>
      <c r="G2602" t="s">
        <v>2275</v>
      </c>
    </row>
    <row r="2603" spans="1:7" ht="15.75">
      <c r="A2603" s="76" t="s">
        <v>1320</v>
      </c>
      <c r="B2603" s="175" t="s">
        <v>1368</v>
      </c>
      <c r="C2603" s="239">
        <v>46050</v>
      </c>
      <c r="E2603" s="250">
        <v>1139</v>
      </c>
      <c r="F2603" s="240"/>
      <c r="G2603" t="s">
        <v>2275</v>
      </c>
    </row>
    <row r="2604" spans="1:7" ht="15.75">
      <c r="A2604" s="76" t="s">
        <v>1323</v>
      </c>
      <c r="B2604" s="175" t="s">
        <v>1368</v>
      </c>
      <c r="C2604" s="239">
        <v>46050</v>
      </c>
      <c r="E2604" s="74">
        <v>901</v>
      </c>
      <c r="F2604" s="240"/>
      <c r="G2604" t="s">
        <v>2275</v>
      </c>
    </row>
    <row r="2605" spans="1:7" ht="15.75">
      <c r="A2605" s="69" t="s">
        <v>1332</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1155</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1129</v>
      </c>
      <c r="B2614" s="76" t="s">
        <v>52</v>
      </c>
      <c r="C2614" s="239">
        <v>46051</v>
      </c>
      <c r="D2614" s="89">
        <v>470</v>
      </c>
      <c r="E2614" s="11"/>
      <c r="F2614" s="11" t="s">
        <v>1945</v>
      </c>
      <c r="G2614" t="s">
        <v>2275</v>
      </c>
    </row>
    <row r="2615" spans="1:7">
      <c r="A2615" s="559" t="s">
        <v>1038</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1104</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1155</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1234</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1155</v>
      </c>
      <c r="B2632" s="76" t="s">
        <v>54</v>
      </c>
      <c r="C2632" s="23">
        <v>46055</v>
      </c>
      <c r="E2632" s="11"/>
      <c r="F2632" s="76" t="s">
        <v>2054</v>
      </c>
      <c r="G2632" t="s">
        <v>1364</v>
      </c>
    </row>
    <row r="2633" spans="1:7">
      <c r="A2633" s="178" t="s">
        <v>1143</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1155</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1189</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1155</v>
      </c>
      <c r="B2645" s="244" t="s">
        <v>54</v>
      </c>
      <c r="C2645" s="269">
        <v>46057</v>
      </c>
      <c r="D2645" s="103">
        <v>933</v>
      </c>
      <c r="E2645" s="182"/>
      <c r="F2645" s="103"/>
      <c r="G2645" t="s">
        <v>1364</v>
      </c>
    </row>
    <row r="2646" spans="1:7">
      <c r="A2646" s="296" t="s">
        <v>651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1189</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1155</v>
      </c>
      <c r="B2652" s="244" t="s">
        <v>54</v>
      </c>
      <c r="C2652" s="23">
        <v>46058</v>
      </c>
      <c r="D2652" s="11">
        <v>363</v>
      </c>
      <c r="G2652" t="s">
        <v>1364</v>
      </c>
    </row>
    <row r="2653" spans="1:7">
      <c r="A2653" s="479" t="s">
        <v>651</v>
      </c>
      <c r="B2653" s="244" t="s">
        <v>52</v>
      </c>
      <c r="C2653" s="23">
        <v>46058</v>
      </c>
      <c r="D2653" s="11">
        <v>696</v>
      </c>
      <c r="F2653" s="11" t="s">
        <v>2358</v>
      </c>
      <c r="G2653" t="s">
        <v>1364</v>
      </c>
    </row>
    <row r="2654" spans="1:7">
      <c r="A2654" s="240" t="s">
        <v>1095</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651</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1189</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1189</v>
      </c>
      <c r="B2666" s="244" t="s">
        <v>808</v>
      </c>
      <c r="C2666" s="23">
        <v>46063</v>
      </c>
      <c r="D2666" s="89">
        <v>1092</v>
      </c>
      <c r="F2666" s="11" t="s">
        <v>2345</v>
      </c>
      <c r="G2666" t="s">
        <v>1364</v>
      </c>
    </row>
    <row r="2667" spans="1:7">
      <c r="A2667" s="240" t="s">
        <v>1155</v>
      </c>
      <c r="B2667" s="240" t="s">
        <v>2282</v>
      </c>
      <c r="C2667" s="23">
        <v>46063</v>
      </c>
      <c r="E2667" s="250">
        <v>2683</v>
      </c>
      <c r="G2667" t="s">
        <v>1364</v>
      </c>
    </row>
    <row r="2668" spans="1:7">
      <c r="A2668" s="244" t="s">
        <v>1140</v>
      </c>
      <c r="B2668" s="244" t="s">
        <v>52</v>
      </c>
      <c r="C2668" s="23">
        <v>46063</v>
      </c>
      <c r="D2668" s="11">
        <v>817</v>
      </c>
      <c r="G2668" t="s">
        <v>1364</v>
      </c>
    </row>
    <row r="2669" spans="1:7">
      <c r="A2669" s="178" t="s">
        <v>1143</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1189</v>
      </c>
      <c r="B2673" s="244" t="s">
        <v>808</v>
      </c>
      <c r="C2673" s="23">
        <v>46064</v>
      </c>
      <c r="D2673" s="11">
        <v>384</v>
      </c>
      <c r="F2673" s="11" t="s">
        <v>2365</v>
      </c>
      <c r="G2673" t="s">
        <v>1364</v>
      </c>
    </row>
    <row r="2674" spans="1:7">
      <c r="A2674" s="240" t="s">
        <v>1155</v>
      </c>
      <c r="B2674" s="240" t="s">
        <v>54</v>
      </c>
      <c r="C2674" s="23">
        <v>46064</v>
      </c>
      <c r="F2674" s="240" t="s">
        <v>1866</v>
      </c>
      <c r="G2674" t="s">
        <v>1364</v>
      </c>
    </row>
    <row r="2675" spans="1:7">
      <c r="A2675" s="244" t="s">
        <v>1155</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1140</v>
      </c>
      <c r="B2677" s="244" t="s">
        <v>52</v>
      </c>
      <c r="C2677" s="23">
        <v>46064</v>
      </c>
      <c r="F2677" s="240" t="s">
        <v>1830</v>
      </c>
      <c r="G2677" t="s">
        <v>1364</v>
      </c>
    </row>
    <row r="2678" spans="1:7">
      <c r="A2678" s="244" t="s">
        <v>654</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1189</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1155</v>
      </c>
      <c r="B2682" s="240" t="s">
        <v>2282</v>
      </c>
      <c r="C2682" s="23">
        <v>46065</v>
      </c>
      <c r="D2682" s="11">
        <v>30</v>
      </c>
      <c r="G2682" t="s">
        <v>1364</v>
      </c>
    </row>
    <row r="2683" spans="1:7">
      <c r="A2683" s="244" t="s">
        <v>631</v>
      </c>
      <c r="B2683" s="244" t="s">
        <v>54</v>
      </c>
      <c r="C2683" s="23">
        <v>46065</v>
      </c>
      <c r="D2683" s="89">
        <v>1289</v>
      </c>
      <c r="G2683" t="s">
        <v>1364</v>
      </c>
    </row>
    <row r="2684" spans="1:7">
      <c r="A2684" s="244" t="s">
        <v>1140</v>
      </c>
      <c r="B2684" s="244" t="s">
        <v>2282</v>
      </c>
      <c r="C2684" s="23">
        <v>46065</v>
      </c>
      <c r="E2684" s="250">
        <v>1230</v>
      </c>
      <c r="F2684" s="11" t="s">
        <v>2369</v>
      </c>
      <c r="G2684" t="s">
        <v>1364</v>
      </c>
    </row>
    <row r="2685" spans="1:7">
      <c r="A2685" s="244" t="s">
        <v>654</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654</v>
      </c>
      <c r="B2687" s="240" t="s">
        <v>52</v>
      </c>
      <c r="C2687" s="23">
        <v>46066</v>
      </c>
      <c r="D2687" s="89">
        <v>1601</v>
      </c>
      <c r="F2687" s="11" t="s">
        <v>2371</v>
      </c>
      <c r="G2687" t="s">
        <v>1364</v>
      </c>
    </row>
    <row r="2688" spans="1:7">
      <c r="A2688" s="240" t="s">
        <v>1189</v>
      </c>
      <c r="B2688" s="240" t="s">
        <v>808</v>
      </c>
      <c r="C2688" s="23">
        <v>46069</v>
      </c>
      <c r="D2688" s="89">
        <v>669</v>
      </c>
      <c r="G2688" t="s">
        <v>1364</v>
      </c>
    </row>
    <row r="2689" spans="1:7">
      <c r="A2689" s="244" t="s">
        <v>1180</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1189</v>
      </c>
      <c r="B2693" s="240" t="s">
        <v>808</v>
      </c>
      <c r="C2693" s="23">
        <v>46070</v>
      </c>
      <c r="D2693" s="11">
        <v>467</v>
      </c>
      <c r="G2693" t="s">
        <v>1364</v>
      </c>
    </row>
    <row r="2694" spans="1:7">
      <c r="A2694" s="244" t="s">
        <v>1180</v>
      </c>
      <c r="B2694" s="244" t="s">
        <v>56</v>
      </c>
      <c r="C2694" s="23">
        <v>46070</v>
      </c>
      <c r="D2694" s="89">
        <v>1532</v>
      </c>
      <c r="F2694" s="11" t="s">
        <v>2373</v>
      </c>
      <c r="G2694" t="s">
        <v>1364</v>
      </c>
    </row>
    <row r="2695" spans="1:7">
      <c r="A2695" s="240" t="s">
        <v>1157</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1189</v>
      </c>
      <c r="B2700" s="240" t="s">
        <v>808</v>
      </c>
      <c r="C2700" s="23">
        <v>46071</v>
      </c>
      <c r="D2700" s="11">
        <v>1133</v>
      </c>
      <c r="F2700" s="11" t="s">
        <v>2375</v>
      </c>
      <c r="G2700" t="s">
        <v>1364</v>
      </c>
    </row>
    <row r="2701" spans="1:7">
      <c r="A2701" s="244" t="s">
        <v>1180</v>
      </c>
      <c r="B2701" s="244" t="s">
        <v>56</v>
      </c>
      <c r="C2701" s="23">
        <v>46071</v>
      </c>
      <c r="D2701" s="89">
        <v>1447</v>
      </c>
      <c r="F2701" s="11" t="s">
        <v>2376</v>
      </c>
      <c r="G2701" t="s">
        <v>1364</v>
      </c>
    </row>
    <row r="2702" spans="1:7">
      <c r="A2702" s="240" t="s">
        <v>1157</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1189</v>
      </c>
      <c r="B2706" s="240" t="s">
        <v>808</v>
      </c>
      <c r="C2706" s="23">
        <v>46072</v>
      </c>
      <c r="D2706" s="11">
        <v>448</v>
      </c>
      <c r="G2706" t="s">
        <v>1364</v>
      </c>
    </row>
    <row r="2707" spans="1:7">
      <c r="A2707" s="244" t="s">
        <v>1180</v>
      </c>
      <c r="B2707" s="244" t="s">
        <v>56</v>
      </c>
      <c r="C2707" s="23">
        <v>46072</v>
      </c>
      <c r="D2707" s="11">
        <v>864</v>
      </c>
      <c r="F2707" s="11" t="s">
        <v>2377</v>
      </c>
      <c r="G2707" t="s">
        <v>1364</v>
      </c>
    </row>
    <row r="2708" spans="1:7">
      <c r="A2708" s="244" t="s">
        <v>1183</v>
      </c>
      <c r="B2708" s="244" t="s">
        <v>56</v>
      </c>
      <c r="C2708" s="23">
        <v>46072</v>
      </c>
      <c r="D2708" s="11">
        <v>538</v>
      </c>
      <c r="F2708" s="11" t="s">
        <v>2378</v>
      </c>
      <c r="G2708" t="s">
        <v>1364</v>
      </c>
    </row>
    <row r="2709" spans="1:7">
      <c r="A2709" s="240" t="s">
        <v>1157</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1157</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1180</v>
      </c>
      <c r="B2718" s="244" t="s">
        <v>56</v>
      </c>
      <c r="C2718" s="23">
        <v>46076</v>
      </c>
      <c r="F2718" s="11" t="s">
        <v>1746</v>
      </c>
      <c r="G2718" t="s">
        <v>1364</v>
      </c>
    </row>
    <row r="2719" spans="1:7">
      <c r="A2719" s="240" t="s">
        <v>1189</v>
      </c>
      <c r="B2719" s="240" t="s">
        <v>808</v>
      </c>
      <c r="C2719" s="23">
        <v>46076</v>
      </c>
      <c r="D2719" s="89">
        <v>1044</v>
      </c>
      <c r="F2719" s="11" t="s">
        <v>2382</v>
      </c>
      <c r="G2719" t="s">
        <v>1364</v>
      </c>
    </row>
    <row r="2720" spans="1:7">
      <c r="A2720" s="240" t="s">
        <v>1157</v>
      </c>
      <c r="B2720" s="240" t="s">
        <v>52</v>
      </c>
      <c r="C2720" s="23">
        <v>46076</v>
      </c>
      <c r="D2720" s="89">
        <v>1274</v>
      </c>
      <c r="G2720" t="s">
        <v>1364</v>
      </c>
    </row>
    <row r="2721" spans="1:7">
      <c r="A2721" s="244" t="s">
        <v>654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1189</v>
      </c>
      <c r="B2723" s="240" t="s">
        <v>808</v>
      </c>
      <c r="C2723" s="23">
        <v>46077</v>
      </c>
      <c r="F2723" s="240" t="s">
        <v>2383</v>
      </c>
      <c r="G2723" t="s">
        <v>1364</v>
      </c>
    </row>
    <row r="2724" spans="1:7">
      <c r="A2724" s="244" t="s">
        <v>1183</v>
      </c>
      <c r="B2724" s="244" t="s">
        <v>56</v>
      </c>
      <c r="C2724" s="23">
        <v>46077</v>
      </c>
      <c r="D2724" s="89">
        <v>1056</v>
      </c>
      <c r="F2724" s="11" t="s">
        <v>2384</v>
      </c>
      <c r="G2724" t="s">
        <v>1364</v>
      </c>
    </row>
    <row r="2725" spans="1:7">
      <c r="A2725" s="240" t="s">
        <v>1157</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1183</v>
      </c>
      <c r="B2728" s="240" t="s">
        <v>56</v>
      </c>
      <c r="C2728" s="23">
        <v>46078</v>
      </c>
      <c r="D2728" s="89">
        <v>2018</v>
      </c>
      <c r="F2728" s="11" t="s">
        <v>2385</v>
      </c>
      <c r="G2728" t="s">
        <v>1364</v>
      </c>
    </row>
    <row r="2729" spans="1:7">
      <c r="A2729" s="240" t="s">
        <v>1157</v>
      </c>
      <c r="B2729" s="240" t="s">
        <v>52</v>
      </c>
      <c r="C2729" s="23">
        <v>46078</v>
      </c>
      <c r="D2729" s="11">
        <v>271</v>
      </c>
      <c r="G2729" t="s">
        <v>1364</v>
      </c>
    </row>
    <row r="2730" spans="1:7">
      <c r="A2730" s="244" t="s">
        <v>631</v>
      </c>
      <c r="B2730" s="244" t="s">
        <v>54</v>
      </c>
      <c r="C2730" s="23">
        <v>46078</v>
      </c>
      <c r="D2730" s="89">
        <v>1318</v>
      </c>
      <c r="G2730" t="s">
        <v>1364</v>
      </c>
    </row>
    <row r="2731" spans="1:7">
      <c r="A2731" s="244" t="s">
        <v>654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651</v>
      </c>
      <c r="B2733" s="91" t="s">
        <v>52</v>
      </c>
      <c r="C2733" s="23">
        <v>46078</v>
      </c>
      <c r="D2733" s="11">
        <v>667</v>
      </c>
      <c r="G2733" t="s">
        <v>1364</v>
      </c>
    </row>
    <row r="2734" spans="1:7">
      <c r="A2734" s="240" t="s">
        <v>1237</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654</v>
      </c>
      <c r="B2736" s="244" t="s">
        <v>52</v>
      </c>
      <c r="C2736" s="23">
        <v>46079</v>
      </c>
      <c r="F2736" s="76" t="s">
        <v>2054</v>
      </c>
      <c r="G2736" t="s">
        <v>1364</v>
      </c>
    </row>
    <row r="2737" spans="1:7">
      <c r="A2737" s="240" t="s">
        <v>508</v>
      </c>
      <c r="B2737" s="240" t="s">
        <v>54</v>
      </c>
      <c r="C2737" s="23">
        <v>46080</v>
      </c>
      <c r="D2737" s="11">
        <v>199</v>
      </c>
      <c r="G2737" t="s">
        <v>1364</v>
      </c>
    </row>
    <row r="2738" spans="1:7">
      <c r="A2738" s="240" t="s">
        <v>1237</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1183</v>
      </c>
      <c r="B2740" s="240" t="s">
        <v>56</v>
      </c>
      <c r="C2740" s="23">
        <v>46083</v>
      </c>
      <c r="D2740" s="89">
        <v>1016</v>
      </c>
      <c r="F2740" s="11" t="s">
        <v>2387</v>
      </c>
      <c r="G2740" t="s">
        <v>1365</v>
      </c>
    </row>
    <row r="2741" spans="1:7">
      <c r="A2741" s="178" t="s">
        <v>1193</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1193</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1183</v>
      </c>
      <c r="B2747" s="240" t="s">
        <v>56</v>
      </c>
      <c r="C2747" s="23">
        <v>46085</v>
      </c>
      <c r="F2747" s="1264" t="s">
        <v>2389</v>
      </c>
      <c r="G2747" t="s">
        <v>1365</v>
      </c>
    </row>
    <row r="2748" spans="1:7">
      <c r="A2748" s="178" t="s">
        <v>1193</v>
      </c>
      <c r="B2748" s="240" t="s">
        <v>56</v>
      </c>
      <c r="C2748" s="23">
        <v>46085</v>
      </c>
      <c r="F2748" s="11" t="s">
        <v>2390</v>
      </c>
      <c r="G2748" t="s">
        <v>1365</v>
      </c>
    </row>
    <row r="2749" spans="1:7">
      <c r="A2749" s="631" t="s">
        <v>1189</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1157</v>
      </c>
      <c r="B2751" s="244" t="s">
        <v>52</v>
      </c>
      <c r="C2751" s="23">
        <v>46085</v>
      </c>
      <c r="E2751" s="657"/>
      <c r="F2751" s="50" t="s">
        <v>2391</v>
      </c>
      <c r="G2751" t="s">
        <v>1365</v>
      </c>
    </row>
    <row r="2752" spans="1:7">
      <c r="A2752" s="244" t="s">
        <v>1157</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1193</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1186</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1186</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1186</v>
      </c>
      <c r="B2783" s="244" t="s">
        <v>56</v>
      </c>
      <c r="C2783" s="23">
        <v>46097</v>
      </c>
      <c r="D2783" s="89">
        <v>1581</v>
      </c>
      <c r="G2783" t="s">
        <v>1365</v>
      </c>
    </row>
    <row r="2784" spans="1:7">
      <c r="A2784" s="244" t="s">
        <v>780</v>
      </c>
      <c r="B2784" s="244" t="s">
        <v>52</v>
      </c>
      <c r="C2784" s="23">
        <v>46097</v>
      </c>
      <c r="D2784" s="89">
        <v>1297</v>
      </c>
      <c r="G2784" t="s">
        <v>1365</v>
      </c>
    </row>
    <row r="2785" spans="1:7">
      <c r="A2785" s="244" t="s">
        <v>1116</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1151</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662</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1186</v>
      </c>
      <c r="B2804" s="244" t="s">
        <v>56</v>
      </c>
      <c r="C2804" s="23">
        <v>46100</v>
      </c>
      <c r="F2804" s="1332" t="s">
        <v>2408</v>
      </c>
      <c r="G2804" t="s">
        <v>1365</v>
      </c>
    </row>
    <row r="2805" spans="1:7">
      <c r="A2805" s="244" t="s">
        <v>1186</v>
      </c>
      <c r="B2805" s="244" t="s">
        <v>1368</v>
      </c>
      <c r="C2805" s="23">
        <v>46100</v>
      </c>
      <c r="E2805" s="74">
        <v>412</v>
      </c>
      <c r="F2805" s="240"/>
      <c r="G2805" t="s">
        <v>1365</v>
      </c>
    </row>
    <row r="2806" spans="1:7">
      <c r="A2806" s="244" t="s">
        <v>1193</v>
      </c>
      <c r="B2806" s="244" t="s">
        <v>56</v>
      </c>
      <c r="C2806" s="23">
        <v>46100</v>
      </c>
      <c r="F2806" s="1332" t="s">
        <v>1665</v>
      </c>
      <c r="G2806" t="s">
        <v>1365</v>
      </c>
    </row>
    <row r="2807" spans="1:7">
      <c r="A2807" s="244" t="s">
        <v>1193</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662</v>
      </c>
      <c r="B2811" s="1329" t="s">
        <v>52</v>
      </c>
      <c r="C2811" s="23">
        <v>46100</v>
      </c>
      <c r="D2811" s="89">
        <v>1412</v>
      </c>
      <c r="G2811" t="s">
        <v>1365</v>
      </c>
    </row>
    <row r="2812" spans="1:7">
      <c r="A2812" s="1329" t="s">
        <v>1116</v>
      </c>
      <c r="B2812" s="1329" t="s">
        <v>2282</v>
      </c>
      <c r="C2812" s="23">
        <v>46100</v>
      </c>
      <c r="E2812" s="250">
        <v>1678</v>
      </c>
      <c r="F2812" s="11" t="s">
        <v>2410</v>
      </c>
      <c r="G2812" t="s">
        <v>1365</v>
      </c>
    </row>
    <row r="2813" spans="1:7">
      <c r="A2813" s="1329" t="s">
        <v>1151</v>
      </c>
      <c r="B2813" s="1329" t="s">
        <v>2282</v>
      </c>
      <c r="C2813" s="23">
        <v>46100</v>
      </c>
      <c r="E2813" s="74">
        <v>318</v>
      </c>
      <c r="F2813" s="1332" t="s">
        <v>2411</v>
      </c>
      <c r="G2813" t="s">
        <v>1365</v>
      </c>
    </row>
    <row r="2814" spans="1:7">
      <c r="A2814" s="1329" t="s">
        <v>1116</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662</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648</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662</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648</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662</v>
      </c>
      <c r="B2842" s="1329" t="s">
        <v>52</v>
      </c>
      <c r="C2842" s="23">
        <v>46107</v>
      </c>
      <c r="D2842" s="89">
        <v>1855</v>
      </c>
      <c r="G2842" t="s">
        <v>1365</v>
      </c>
    </row>
    <row r="2843" spans="1:7">
      <c r="A2843" s="178" t="s">
        <v>679</v>
      </c>
      <c r="B2843" s="1343" t="s">
        <v>1368</v>
      </c>
      <c r="C2843" s="23">
        <v>46107</v>
      </c>
      <c r="D2843" s="11">
        <v>265</v>
      </c>
      <c r="G2843" t="s">
        <v>1365</v>
      </c>
    </row>
    <row r="2844" spans="1:7">
      <c r="A2844" s="1328" t="s">
        <v>646</v>
      </c>
      <c r="B2844" s="1328" t="s">
        <v>58</v>
      </c>
      <c r="C2844" s="23">
        <v>46108</v>
      </c>
      <c r="D2844" s="11">
        <v>377</v>
      </c>
      <c r="G2844" t="s">
        <v>1365</v>
      </c>
    </row>
    <row r="2845" spans="1:7">
      <c r="A2845" s="1329" t="s">
        <v>662</v>
      </c>
      <c r="B2845" s="1329" t="s">
        <v>52</v>
      </c>
      <c r="C2845" s="23">
        <v>46108</v>
      </c>
      <c r="D2845" s="89">
        <v>1609</v>
      </c>
      <c r="G2845" t="s">
        <v>1365</v>
      </c>
    </row>
    <row r="2846" spans="1:7">
      <c r="A2846" s="178" t="s">
        <v>679</v>
      </c>
      <c r="B2846" s="1343" t="s">
        <v>1368</v>
      </c>
      <c r="C2846" s="23">
        <v>46108</v>
      </c>
      <c r="D2846" s="11">
        <v>372</v>
      </c>
      <c r="G2846" t="s">
        <v>1365</v>
      </c>
    </row>
    <row r="2847" spans="1:7">
      <c r="A2847" s="1342" t="s">
        <v>646</v>
      </c>
      <c r="B2847" s="1342" t="s">
        <v>58</v>
      </c>
      <c r="C2847" s="23">
        <v>46111</v>
      </c>
      <c r="G2847" t="s">
        <v>1365</v>
      </c>
    </row>
    <row r="2848" spans="1:7">
      <c r="A2848" s="1343" t="s">
        <v>617</v>
      </c>
      <c r="B2848" s="1343" t="s">
        <v>54</v>
      </c>
      <c r="C2848" s="23">
        <v>46111</v>
      </c>
      <c r="G2848" t="s">
        <v>1365</v>
      </c>
    </row>
    <row r="2849" spans="1:7">
      <c r="A2849" s="1343" t="s">
        <v>679</v>
      </c>
      <c r="B2849" s="1343" t="s">
        <v>1368</v>
      </c>
      <c r="C2849" s="23">
        <v>46111</v>
      </c>
      <c r="G2849" t="s">
        <v>1365</v>
      </c>
    </row>
    <row r="2850" spans="1:7">
      <c r="A2850" s="1343" t="s">
        <v>665</v>
      </c>
      <c r="B2850" s="1343" t="s">
        <v>52</v>
      </c>
      <c r="C2850" s="23">
        <v>46111</v>
      </c>
      <c r="G2850" t="s">
        <v>1365</v>
      </c>
    </row>
    <row r="2851" spans="1:7">
      <c r="A2851" s="1343" t="s">
        <v>648</v>
      </c>
      <c r="B2851" s="1343" t="s">
        <v>467</v>
      </c>
      <c r="C2851" s="23">
        <v>46111</v>
      </c>
      <c r="G2851" t="s">
        <v>1365</v>
      </c>
    </row>
    <row r="2852" spans="1:7">
      <c r="A2852" s="1343" t="s">
        <v>662</v>
      </c>
      <c r="B2852" s="1343" t="s">
        <v>52</v>
      </c>
      <c r="C2852" s="23">
        <v>46111</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6655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0</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637</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5945E1B-FBD2-445C-9266-006460F1EAD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2026-03-30T15:25:18Z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