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12" documentId="8_{DCF85A03-1EEC-410A-B6A1-333228F65FDB}" xr6:coauthVersionLast="47" xr6:coauthVersionMax="47" xr10:uidLastSave="{2607617D-C374-4B76-9929-F75753C1C95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12" r:id="rId12"/>
    <pivotCache cacheId="3517" r:id="rId13"/>
    <pivotCache cacheId="3524" r:id="rId14"/>
    <pivotCache cacheId="3528" r:id="rId15"/>
    <pivotCache cacheId="35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23" i="30"/>
  <c r="V167" i="30"/>
  <c r="V8" i="30"/>
  <c r="V165" i="30"/>
  <c r="V166" i="30"/>
  <c r="V14" i="30"/>
  <c r="V4" i="30"/>
  <c r="V162" i="30"/>
  <c r="V9"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<sst xmlns="http://schemas.openxmlformats.org/spreadsheetml/2006/main" count="20729" uniqueCount="2572">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</sst>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0" fillId="0" borderId="0" xfId="0" applyNumberFormat="1"/>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395833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305557"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m/>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m/>
    <m/>
    <m/>
  </r>
  <r>
    <x v="369"/>
    <x v="38"/>
    <x v="327"/>
    <m/>
    <m/>
    <m/>
  </r>
  <r>
    <x v="374"/>
    <x v="1"/>
    <x v="327"/>
    <m/>
    <m/>
    <m/>
  </r>
  <r>
    <x v="417"/>
    <x v="44"/>
    <x v="327"/>
    <m/>
    <m/>
    <m/>
  </r>
  <r>
    <x v="433"/>
    <x v="44"/>
    <x v="327"/>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05/14/2026  8:55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84"/>
      <c r="C10" s="1010"/>
      <c r="D10" s="1483"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85"/>
      <c r="F10" s="1484"/>
      <c r="G10" s="1010"/>
      <c r="H10" s="1486"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47403</v>
      </c>
      <c r="I10" s="1487"/>
      <c r="J10" s="1488"/>
      <c r="K10" s="1010"/>
      <c r="L10" s="1489"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980196</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4.6129861940309401E-2</v>
      </c>
      <c r="B13" s="1493"/>
      <c r="C13" s="1010"/>
      <c r="D13" s="1498"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99"/>
      <c r="F13" s="1500"/>
      <c r="G13" s="1010"/>
      <c r="H13" s="1483"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5"/>
      <c r="J13" s="1484"/>
      <c r="K13" s="1010"/>
      <c r="L13" s="1475">
        <f>COUNTA('Pending Resto-COP Packages'!A11:A58)</f>
        <v>36</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4.6129861940309401E-2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26667</v>
      </c>
      <c r="E5" t="s">
        <v>48</v>
      </c>
      <c r="F5" s="1508">
        <v>56131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570023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170" activePane="topRight" state="frozen"/>
      <selection pane="topRight" activeCell="W179" sqref="W17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2">
        <v>79</v>
      </c>
      <c r="I9" s="372" t="s">
        <v>545</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2">
        <v>0</v>
      </c>
      <c r="I34" s="372" t="s">
        <v>545</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617</v>
      </c>
      <c r="AE52" s="727"/>
    </row>
    <row r="53" spans="1:31" ht="24.75" customHeight="1">
      <c r="A53" s="742" t="s">
        <v>619</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620</v>
      </c>
      <c r="AE53" s="727"/>
    </row>
    <row r="54" spans="1:31" ht="24.75" customHeight="1">
      <c r="A54" s="1411" t="s">
        <v>621</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617</v>
      </c>
      <c r="AE54" s="727"/>
    </row>
    <row r="55" spans="1:31" ht="24.75" customHeight="1">
      <c r="A55" s="1411" t="s">
        <v>622</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617</v>
      </c>
      <c r="AE55" s="727"/>
    </row>
    <row r="56" spans="1:31" ht="24.75" customHeight="1">
      <c r="A56" s="1411" t="s">
        <v>623</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617</v>
      </c>
      <c r="AE57" s="727"/>
    </row>
    <row r="58" spans="1:31" ht="24.75" customHeight="1">
      <c r="A58" s="1411" t="s">
        <v>625</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617</v>
      </c>
      <c r="AE58" s="727"/>
    </row>
    <row r="59" spans="1:31" ht="24.75" customHeight="1">
      <c r="A59" s="1411" t="s">
        <v>626</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617</v>
      </c>
      <c r="AE59" s="727"/>
    </row>
    <row r="60" spans="1:31" ht="24.75" customHeight="1">
      <c r="A60" s="1411" t="s">
        <v>627</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617</v>
      </c>
      <c r="AE61" s="727"/>
    </row>
    <row r="62" spans="1:31" ht="24.75" customHeight="1">
      <c r="A62" s="1411" t="s">
        <v>629</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617</v>
      </c>
      <c r="AE62" s="727"/>
    </row>
    <row r="63" spans="1:31" ht="24.75" customHeight="1">
      <c r="A63" s="1438" t="s">
        <v>630</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631</v>
      </c>
      <c r="AE63" s="727"/>
    </row>
    <row r="64" spans="1:31" ht="24.75" customHeight="1">
      <c r="A64" s="1411" t="s">
        <v>632</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617</v>
      </c>
      <c r="AE64" s="727"/>
    </row>
    <row r="65" spans="1:31" ht="24.75" customHeight="1">
      <c r="A65" s="1411" t="s">
        <v>633</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617</v>
      </c>
      <c r="AE65" s="727"/>
    </row>
    <row r="66" spans="1:31" ht="24.75" customHeight="1">
      <c r="A66" s="1411" t="s">
        <v>634</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617</v>
      </c>
      <c r="AE66" s="727"/>
    </row>
    <row r="67" spans="1:31" ht="24.75" customHeight="1">
      <c r="A67" s="1411" t="s">
        <v>635</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617</v>
      </c>
      <c r="AE67" s="727"/>
    </row>
    <row r="68" spans="1:31" ht="24.75" customHeight="1">
      <c r="A68" s="1411" t="s">
        <v>636</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617</v>
      </c>
      <c r="AE68" s="727"/>
    </row>
    <row r="69" spans="1:31" ht="24.75" customHeight="1">
      <c r="A69" s="1438" t="s">
        <v>637</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631</v>
      </c>
      <c r="AE69" s="727"/>
    </row>
    <row r="70" spans="1:31" ht="24.75" customHeight="1">
      <c r="A70" s="1438" t="s">
        <v>638</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3"/>
      <c r="L73" s="1408"/>
      <c r="M73" s="701" t="s">
        <v>110</v>
      </c>
      <c r="N73" s="705">
        <v>6580.6</v>
      </c>
      <c r="O73" s="701" t="s">
        <v>110</v>
      </c>
      <c r="P73" s="707" t="s">
        <v>35</v>
      </c>
      <c r="Q73" s="1514">
        <v>46147</v>
      </c>
      <c r="R73" s="1514"/>
      <c r="S73" s="1514"/>
      <c r="T73" s="1514"/>
      <c r="U73" s="1514"/>
      <c r="V73" s="1515">
        <v>466</v>
      </c>
      <c r="W73" s="1516"/>
      <c r="X73" s="1516">
        <f>SUM(V73-W73)</f>
        <v>466</v>
      </c>
      <c r="Y73" s="1249">
        <f>IFERROR($W73/$V73, 0)</f>
        <v>0</v>
      </c>
      <c r="Z73" s="1518"/>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3"/>
      <c r="L74" s="1408"/>
      <c r="M74" s="1184" t="s">
        <v>110</v>
      </c>
      <c r="N74" s="1451">
        <v>36161.25</v>
      </c>
      <c r="O74" s="1184" t="s">
        <v>110</v>
      </c>
      <c r="P74" s="1452" t="s">
        <v>32</v>
      </c>
      <c r="Q74" s="1514"/>
      <c r="R74" s="1514"/>
      <c r="S74" s="1514"/>
      <c r="T74" s="1514"/>
      <c r="U74" s="1514"/>
      <c r="V74" s="1515">
        <v>2885</v>
      </c>
      <c r="W74" s="1516"/>
      <c r="X74" s="1516">
        <f>SUM(V74-W74)</f>
        <v>2885</v>
      </c>
      <c r="Y74" s="1249">
        <f>IFERROR($W74/$V74, 0)</f>
        <v>0</v>
      </c>
      <c r="Z74" s="1518"/>
      <c r="AA74" s="1196">
        <v>0</v>
      </c>
      <c r="AB74" s="1196">
        <v>0</v>
      </c>
      <c r="AC74" s="1234">
        <v>0</v>
      </c>
      <c r="AD74" s="1250" t="s">
        <v>646</v>
      </c>
      <c r="AE74" s="727"/>
    </row>
    <row r="75" spans="1:31" ht="24.75" customHeight="1">
      <c r="A75" s="688" t="s">
        <v>647</v>
      </c>
      <c r="B75" s="377" t="s">
        <v>34</v>
      </c>
      <c r="C75" s="1409">
        <v>46181</v>
      </c>
      <c r="D75" s="1407"/>
      <c r="E75" s="1408"/>
      <c r="F75" s="1407"/>
      <c r="G75" s="1263"/>
      <c r="H75" s="1512">
        <v>47</v>
      </c>
      <c r="I75" s="372" t="s">
        <v>545</v>
      </c>
      <c r="J75" s="701" t="s">
        <v>30</v>
      </c>
      <c r="K75" s="1513"/>
      <c r="L75" s="1408"/>
      <c r="M75" s="701" t="s">
        <v>110</v>
      </c>
      <c r="N75" s="705">
        <v>36936</v>
      </c>
      <c r="O75" s="701" t="s">
        <v>110</v>
      </c>
      <c r="P75" s="707" t="s">
        <v>32</v>
      </c>
      <c r="Q75" s="1514"/>
      <c r="R75" s="1514"/>
      <c r="S75" s="1514"/>
      <c r="T75" s="1514"/>
      <c r="U75" s="1514"/>
      <c r="V75" s="1515">
        <v>2724</v>
      </c>
      <c r="W75" s="1516"/>
      <c r="X75" s="1516">
        <f>SUM(V75-W75)</f>
        <v>2724</v>
      </c>
      <c r="Y75" s="1249">
        <f>IFERROR($W75/$V75, 0)</f>
        <v>0</v>
      </c>
      <c r="Z75" s="1518"/>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470">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3"/>
      <c r="L78" s="1408"/>
      <c r="M78" s="701" t="s">
        <v>110</v>
      </c>
      <c r="N78" s="705">
        <v>3443</v>
      </c>
      <c r="O78" s="701" t="s">
        <v>110</v>
      </c>
      <c r="P78" s="693" t="s">
        <v>35</v>
      </c>
      <c r="Q78" s="1514">
        <v>46147</v>
      </c>
      <c r="R78" s="1514"/>
      <c r="S78" s="1514"/>
      <c r="T78" s="1514"/>
      <c r="U78" s="1514"/>
      <c r="V78" s="1516">
        <v>224</v>
      </c>
      <c r="W78" s="1516"/>
      <c r="X78" s="1516">
        <f>SUM(V78-W78)</f>
        <v>224</v>
      </c>
      <c r="Y78" s="1249">
        <f>IFERROR($W78/$V78, 0)</f>
        <v>0</v>
      </c>
      <c r="Z78" s="1514"/>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2">
        <v>53</v>
      </c>
      <c r="I84" s="1270" t="s">
        <v>545</v>
      </c>
      <c r="J84" s="1272" t="s">
        <v>30</v>
      </c>
      <c r="K84" s="1386"/>
      <c r="L84" s="1247"/>
      <c r="M84" s="1184" t="s">
        <v>110</v>
      </c>
      <c r="N84" s="1387">
        <v>56455</v>
      </c>
      <c r="O84" s="1185" t="s">
        <v>110</v>
      </c>
      <c r="P84" s="1355" t="s">
        <v>32</v>
      </c>
      <c r="Q84" s="1514"/>
      <c r="R84" s="1514"/>
      <c r="S84" s="1514"/>
      <c r="T84" s="1514"/>
      <c r="U84" s="1514"/>
      <c r="V84" s="1515">
        <v>4814</v>
      </c>
      <c r="W84" s="1516"/>
      <c r="X84" s="1516">
        <f>SUM(V84-W84)</f>
        <v>4814</v>
      </c>
      <c r="Y84" s="1249">
        <f>IFERROR($W84/$V84, 0)</f>
        <v>0</v>
      </c>
      <c r="Z84" s="1514"/>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2">
        <v>76</v>
      </c>
      <c r="I86" s="1270" t="s">
        <v>545</v>
      </c>
      <c r="J86" s="1272" t="s">
        <v>30</v>
      </c>
      <c r="K86" s="1386"/>
      <c r="L86" s="1247"/>
      <c r="M86" s="1184" t="s">
        <v>110</v>
      </c>
      <c r="N86" s="1387">
        <v>72914</v>
      </c>
      <c r="O86" s="1185" t="s">
        <v>110</v>
      </c>
      <c r="P86" s="1355" t="s">
        <v>32</v>
      </c>
      <c r="Q86" s="1514"/>
      <c r="R86" s="1514"/>
      <c r="S86" s="1514"/>
      <c r="T86" s="1514"/>
      <c r="U86" s="1514"/>
      <c r="V86" s="1515">
        <v>6115</v>
      </c>
      <c r="W86" s="1516"/>
      <c r="X86" s="1516">
        <f>SUM(V86-W86)</f>
        <v>6115</v>
      </c>
      <c r="Y86" s="1249">
        <f>IFERROR($W86/$V86, 0)</f>
        <v>0</v>
      </c>
      <c r="Z86" s="1514"/>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2">
        <v>74</v>
      </c>
      <c r="I87" s="1270" t="s">
        <v>545</v>
      </c>
      <c r="J87" s="1272" t="s">
        <v>30</v>
      </c>
      <c r="K87" s="1513"/>
      <c r="L87" s="1408"/>
      <c r="M87" s="1184" t="s">
        <v>110</v>
      </c>
      <c r="N87" s="1387">
        <v>92274</v>
      </c>
      <c r="O87" s="1185" t="s">
        <v>110</v>
      </c>
      <c r="P87" s="1355" t="s">
        <v>29</v>
      </c>
      <c r="Q87" s="1514">
        <v>46142</v>
      </c>
      <c r="R87" s="1514"/>
      <c r="S87" s="1514"/>
      <c r="T87" s="1514"/>
      <c r="U87" s="1514"/>
      <c r="V87" s="1515">
        <v>8145</v>
      </c>
      <c r="W87" s="1516">
        <v>2023</v>
      </c>
      <c r="X87" s="1516">
        <f>SUM(V87-W87)</f>
        <v>6122</v>
      </c>
      <c r="Y87" s="1249">
        <f>IFERROR($W87/$V87, 0)</f>
        <v>0.2483732351135666</v>
      </c>
      <c r="Z87" s="1514">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2">
        <v>69</v>
      </c>
      <c r="I88" s="1270" t="s">
        <v>545</v>
      </c>
      <c r="J88" s="1272" t="s">
        <v>30</v>
      </c>
      <c r="K88" s="1513"/>
      <c r="L88" s="1408"/>
      <c r="M88" s="1184" t="s">
        <v>110</v>
      </c>
      <c r="N88" s="416">
        <v>72896</v>
      </c>
      <c r="O88" s="1185" t="s">
        <v>110</v>
      </c>
      <c r="P88" s="1355" t="s">
        <v>32</v>
      </c>
      <c r="Q88" s="1514"/>
      <c r="R88" s="1514"/>
      <c r="S88" s="1514"/>
      <c r="T88" s="1514"/>
      <c r="U88" s="1514"/>
      <c r="V88" s="1515">
        <v>6189</v>
      </c>
      <c r="W88" s="1516"/>
      <c r="X88" s="1516">
        <f>SUM(V88-W88)</f>
        <v>6189</v>
      </c>
      <c r="Y88" s="1249">
        <f>IFERROR($W88/$V88, 0)</f>
        <v>0</v>
      </c>
      <c r="Z88" s="1514"/>
      <c r="AA88" s="1196">
        <v>0</v>
      </c>
      <c r="AB88" s="1196">
        <v>0</v>
      </c>
      <c r="AC88" s="1234">
        <v>0</v>
      </c>
      <c r="AD88" s="1250" t="s">
        <v>676</v>
      </c>
      <c r="AE88" s="727"/>
    </row>
    <row r="89" spans="1:31" ht="24.75" customHeight="1">
      <c r="A89" s="1449" t="s">
        <v>677</v>
      </c>
      <c r="B89" s="1412" t="s">
        <v>37</v>
      </c>
      <c r="C89" s="1409">
        <v>46195</v>
      </c>
      <c r="D89" s="1407"/>
      <c r="E89" s="1408"/>
      <c r="F89" s="1407"/>
      <c r="G89" s="1248"/>
      <c r="H89" s="1512">
        <v>60</v>
      </c>
      <c r="I89" s="1270" t="s">
        <v>545</v>
      </c>
      <c r="J89" s="1272" t="s">
        <v>30</v>
      </c>
      <c r="K89" s="1513"/>
      <c r="L89" s="1408"/>
      <c r="M89" s="1184" t="s">
        <v>110</v>
      </c>
      <c r="N89" s="416">
        <v>70151.5</v>
      </c>
      <c r="O89" s="1185" t="s">
        <v>110</v>
      </c>
      <c r="P89" s="1355" t="s">
        <v>32</v>
      </c>
      <c r="Q89" s="1514"/>
      <c r="R89" s="1514"/>
      <c r="S89" s="1514"/>
      <c r="T89" s="1514"/>
      <c r="U89" s="1514"/>
      <c r="V89" s="1515">
        <v>5673</v>
      </c>
      <c r="W89" s="1516"/>
      <c r="X89" s="1516">
        <f>SUM(V89-W89)</f>
        <v>5673</v>
      </c>
      <c r="Y89" s="1249">
        <f>IFERROR($W89/$V89, 0)</f>
        <v>0</v>
      </c>
      <c r="Z89" s="1514"/>
      <c r="AA89" s="1196">
        <v>0</v>
      </c>
      <c r="AB89" s="1196">
        <v>0</v>
      </c>
      <c r="AC89" s="1234">
        <v>0</v>
      </c>
      <c r="AD89" s="1250" t="s">
        <v>676</v>
      </c>
      <c r="AE89" s="727"/>
    </row>
    <row r="90" spans="1:31" ht="24.75" customHeight="1">
      <c r="A90" s="1449" t="s">
        <v>678</v>
      </c>
      <c r="B90" s="1412" t="s">
        <v>37</v>
      </c>
      <c r="C90" s="1409">
        <v>46195</v>
      </c>
      <c r="D90" s="1407"/>
      <c r="E90" s="1408"/>
      <c r="F90" s="1407"/>
      <c r="G90" s="1248"/>
      <c r="H90" s="1512">
        <v>70</v>
      </c>
      <c r="I90" s="1270" t="s">
        <v>545</v>
      </c>
      <c r="J90" s="1272" t="s">
        <v>30</v>
      </c>
      <c r="K90" s="1513"/>
      <c r="L90" s="1408"/>
      <c r="M90" s="1184" t="s">
        <v>110</v>
      </c>
      <c r="N90" s="416">
        <v>65362</v>
      </c>
      <c r="O90" s="1185" t="s">
        <v>110</v>
      </c>
      <c r="P90" s="1355" t="s">
        <v>32</v>
      </c>
      <c r="Q90" s="1514"/>
      <c r="R90" s="1514"/>
      <c r="S90" s="1514"/>
      <c r="T90" s="1514"/>
      <c r="U90" s="1514"/>
      <c r="V90" s="1515">
        <v>5460</v>
      </c>
      <c r="W90" s="1516"/>
      <c r="X90" s="1516">
        <f>SUM(V90-W90)</f>
        <v>5460</v>
      </c>
      <c r="Y90" s="1249">
        <f>IFERROR($W90/$V90, 0)</f>
        <v>0</v>
      </c>
      <c r="Z90" s="1514"/>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2">
        <v>56</v>
      </c>
      <c r="I94" s="1270" t="s">
        <v>545</v>
      </c>
      <c r="J94" s="1272" t="s">
        <v>30</v>
      </c>
      <c r="K94" s="1513"/>
      <c r="L94" s="1408"/>
      <c r="M94" s="1184" t="s">
        <v>110</v>
      </c>
      <c r="N94" s="416">
        <v>55504</v>
      </c>
      <c r="O94" s="1185" t="s">
        <v>110</v>
      </c>
      <c r="P94" s="1355" t="s">
        <v>32</v>
      </c>
      <c r="Q94" s="1514"/>
      <c r="R94" s="1514"/>
      <c r="S94" s="1514"/>
      <c r="T94" s="1514"/>
      <c r="U94" s="1514"/>
      <c r="V94" s="1515">
        <v>4652</v>
      </c>
      <c r="W94" s="1516"/>
      <c r="X94" s="1516">
        <f>SUM(V94-W94)</f>
        <v>4652</v>
      </c>
      <c r="Y94" s="1249">
        <f>IFERROR($W94/$V94, 0)</f>
        <v>0</v>
      </c>
      <c r="Z94" s="1514"/>
      <c r="AA94" s="1196">
        <v>0</v>
      </c>
      <c r="AB94" s="1196">
        <v>0</v>
      </c>
      <c r="AC94" s="1234">
        <v>0</v>
      </c>
      <c r="AD94" s="1250" t="s">
        <v>676</v>
      </c>
      <c r="AE94" s="727"/>
    </row>
    <row r="95" spans="1:31" ht="24.75" customHeight="1">
      <c r="A95" s="1060" t="s">
        <v>683</v>
      </c>
      <c r="B95" s="1186" t="s">
        <v>37</v>
      </c>
      <c r="C95" s="1409">
        <v>46195</v>
      </c>
      <c r="D95" s="1407"/>
      <c r="E95" s="1408"/>
      <c r="F95" s="1407"/>
      <c r="G95" s="1248"/>
      <c r="H95" s="1512">
        <v>74</v>
      </c>
      <c r="I95" s="1270" t="s">
        <v>545</v>
      </c>
      <c r="J95" s="1272" t="s">
        <v>30</v>
      </c>
      <c r="K95" s="1513"/>
      <c r="L95" s="1408"/>
      <c r="M95" s="1184" t="s">
        <v>110</v>
      </c>
      <c r="N95" s="416">
        <v>70534.5</v>
      </c>
      <c r="O95" s="1185" t="s">
        <v>110</v>
      </c>
      <c r="P95" s="1355" t="s">
        <v>32</v>
      </c>
      <c r="Q95" s="1514"/>
      <c r="R95" s="1514"/>
      <c r="S95" s="1514"/>
      <c r="T95" s="1514"/>
      <c r="U95" s="1514"/>
      <c r="V95" s="1515">
        <v>5756</v>
      </c>
      <c r="W95" s="1516"/>
      <c r="X95" s="1516">
        <f>SUM(V95-W95)</f>
        <v>5756</v>
      </c>
      <c r="Y95" s="1249">
        <f>IFERROR($W95/$V95, 0)</f>
        <v>0</v>
      </c>
      <c r="Z95" s="1514"/>
      <c r="AA95" s="1196">
        <v>0</v>
      </c>
      <c r="AB95" s="1196">
        <v>0</v>
      </c>
      <c r="AC95" s="1234">
        <v>0</v>
      </c>
      <c r="AD95" s="1250" t="s">
        <v>676</v>
      </c>
      <c r="AE95" s="727"/>
    </row>
    <row r="96" spans="1:31" ht="24.75" customHeight="1">
      <c r="A96" s="1316" t="s">
        <v>684</v>
      </c>
      <c r="B96" s="1412" t="s">
        <v>37</v>
      </c>
      <c r="C96" s="699">
        <v>46187</v>
      </c>
      <c r="D96" s="1407"/>
      <c r="E96" s="1408"/>
      <c r="F96" s="1407"/>
      <c r="G96" s="1248"/>
      <c r="H96" s="1512">
        <v>85</v>
      </c>
      <c r="I96" s="1270" t="s">
        <v>545</v>
      </c>
      <c r="J96" s="1272" t="s">
        <v>30</v>
      </c>
      <c r="K96" s="1386"/>
      <c r="L96" s="1247"/>
      <c r="M96" s="1184" t="s">
        <v>110</v>
      </c>
      <c r="N96" s="1387">
        <v>64590</v>
      </c>
      <c r="O96" s="1185" t="s">
        <v>110</v>
      </c>
      <c r="P96" s="1355" t="s">
        <v>32</v>
      </c>
      <c r="Q96" s="1514"/>
      <c r="R96" s="1514"/>
      <c r="S96" s="1514"/>
      <c r="T96" s="1514"/>
      <c r="U96" s="1514"/>
      <c r="V96" s="1515">
        <v>5218</v>
      </c>
      <c r="W96" s="1516"/>
      <c r="X96" s="1516">
        <f>SUM(V96-W96)</f>
        <v>5218</v>
      </c>
      <c r="Y96" s="1249">
        <f>IFERROR($W96/$V96, 0)</f>
        <v>0</v>
      </c>
      <c r="Z96" s="1514"/>
      <c r="AA96" s="697">
        <v>0</v>
      </c>
      <c r="AB96" s="736">
        <v>0</v>
      </c>
      <c r="AC96" s="735">
        <v>0</v>
      </c>
      <c r="AD96" s="1250" t="s">
        <v>669</v>
      </c>
      <c r="AE96" s="727"/>
    </row>
    <row r="97" spans="1:31" ht="24.75" customHeight="1">
      <c r="A97" s="1406" t="s">
        <v>685</v>
      </c>
      <c r="B97" s="1186" t="s">
        <v>37</v>
      </c>
      <c r="C97" s="1409">
        <v>46195</v>
      </c>
      <c r="D97" s="1407"/>
      <c r="E97" s="1408"/>
      <c r="F97" s="1407"/>
      <c r="G97" s="1248"/>
      <c r="H97" s="1512">
        <v>28</v>
      </c>
      <c r="I97" s="1270" t="s">
        <v>545</v>
      </c>
      <c r="J97" s="1272" t="s">
        <v>30</v>
      </c>
      <c r="K97" s="1513"/>
      <c r="L97" s="1408"/>
      <c r="M97" s="1184" t="s">
        <v>110</v>
      </c>
      <c r="N97" s="416">
        <v>27694</v>
      </c>
      <c r="O97" s="1185" t="s">
        <v>110</v>
      </c>
      <c r="P97" s="1355" t="s">
        <v>32</v>
      </c>
      <c r="Q97" s="1514"/>
      <c r="R97" s="1514"/>
      <c r="S97" s="1514"/>
      <c r="T97" s="1514"/>
      <c r="U97" s="1514"/>
      <c r="V97" s="1515">
        <v>2238</v>
      </c>
      <c r="W97" s="1516"/>
      <c r="X97" s="1516">
        <f>SUM(V97-W97)</f>
        <v>2238</v>
      </c>
      <c r="Y97" s="1249">
        <f>IFERROR($W97/$V97, 0)</f>
        <v>0</v>
      </c>
      <c r="Z97" s="1514"/>
      <c r="AA97" s="1196">
        <v>0</v>
      </c>
      <c r="AB97" s="1196">
        <v>0</v>
      </c>
      <c r="AC97" s="1234">
        <v>0</v>
      </c>
      <c r="AD97" s="1250" t="s">
        <v>676</v>
      </c>
      <c r="AE97" s="727"/>
    </row>
    <row r="98" spans="1:31" ht="24.75" customHeight="1">
      <c r="A98" s="1427" t="s">
        <v>686</v>
      </c>
      <c r="B98" s="1412" t="s">
        <v>37</v>
      </c>
      <c r="C98" s="1409">
        <v>46172</v>
      </c>
      <c r="D98" s="1407"/>
      <c r="E98" s="1408"/>
      <c r="F98" s="1407"/>
      <c r="G98" s="1248"/>
      <c r="H98" s="1512">
        <v>56</v>
      </c>
      <c r="I98" s="1270" t="s">
        <v>545</v>
      </c>
      <c r="J98" s="747" t="s">
        <v>33</v>
      </c>
      <c r="K98" s="1386" t="s">
        <v>687</v>
      </c>
      <c r="L98" s="1247"/>
      <c r="M98" s="1184" t="s">
        <v>238</v>
      </c>
      <c r="N98" s="1387"/>
      <c r="O98" s="1185" t="s">
        <v>110</v>
      </c>
      <c r="P98" s="1355" t="s">
        <v>32</v>
      </c>
      <c r="Q98" s="1514"/>
      <c r="R98" s="1514"/>
      <c r="S98" s="1514"/>
      <c r="T98" s="1514"/>
      <c r="U98" s="1514"/>
      <c r="V98" s="1515">
        <v>4159</v>
      </c>
      <c r="W98" s="1516"/>
      <c r="X98" s="1516">
        <f>SUM(V98-W98)</f>
        <v>4159</v>
      </c>
      <c r="Y98" s="1249">
        <f>IFERROR($W98/$V98, 0)</f>
        <v>0</v>
      </c>
      <c r="Z98" s="1514"/>
      <c r="AA98" s="697">
        <v>0</v>
      </c>
      <c r="AB98" s="736">
        <v>0</v>
      </c>
      <c r="AC98" s="735">
        <v>0</v>
      </c>
      <c r="AD98" s="1250" t="s">
        <v>688</v>
      </c>
      <c r="AE98" s="727"/>
    </row>
    <row r="99" spans="1:31" ht="24.75" customHeight="1">
      <c r="A99" s="1427" t="s">
        <v>689</v>
      </c>
      <c r="B99" s="1412" t="s">
        <v>37</v>
      </c>
      <c r="C99" s="1409">
        <v>46172</v>
      </c>
      <c r="D99" s="1407"/>
      <c r="E99" s="1408"/>
      <c r="F99" s="1407"/>
      <c r="G99" s="1248"/>
      <c r="H99" s="1512">
        <v>62</v>
      </c>
      <c r="I99" s="1270" t="s">
        <v>545</v>
      </c>
      <c r="J99" s="747" t="s">
        <v>33</v>
      </c>
      <c r="K99" s="1386" t="s">
        <v>687</v>
      </c>
      <c r="L99" s="1247"/>
      <c r="M99" s="1184" t="s">
        <v>238</v>
      </c>
      <c r="N99" s="1387"/>
      <c r="O99" s="1185" t="s">
        <v>110</v>
      </c>
      <c r="P99" s="1355" t="s">
        <v>32</v>
      </c>
      <c r="Q99" s="1514"/>
      <c r="R99" s="1514"/>
      <c r="S99" s="1514"/>
      <c r="T99" s="1514"/>
      <c r="U99" s="1514"/>
      <c r="V99" s="1515">
        <v>4009</v>
      </c>
      <c r="W99" s="1516"/>
      <c r="X99" s="1516">
        <f>SUM(V99-W99)</f>
        <v>4009</v>
      </c>
      <c r="Y99" s="1249">
        <f>IFERROR($W99/$V99, 0)</f>
        <v>0</v>
      </c>
      <c r="Z99" s="1514"/>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2">
        <v>0</v>
      </c>
      <c r="I100" s="1270" t="s">
        <v>545</v>
      </c>
      <c r="J100" s="1272" t="s">
        <v>30</v>
      </c>
      <c r="K100" s="1513"/>
      <c r="L100" s="1408"/>
      <c r="M100" s="1184" t="s">
        <v>110</v>
      </c>
      <c r="N100" s="416">
        <v>75219.199999999997</v>
      </c>
      <c r="O100" s="1185" t="s">
        <v>110</v>
      </c>
      <c r="P100" s="1355" t="s">
        <v>32</v>
      </c>
      <c r="Q100" s="1514"/>
      <c r="R100" s="1514"/>
      <c r="S100" s="1514"/>
      <c r="T100" s="1514"/>
      <c r="U100" s="1514"/>
      <c r="V100" s="1515">
        <v>5902</v>
      </c>
      <c r="W100" s="1516"/>
      <c r="X100" s="1516">
        <f>SUM(V100-W100)</f>
        <v>5902</v>
      </c>
      <c r="Y100" s="1249">
        <f>IFERROR($W100/$V100, 0)</f>
        <v>0</v>
      </c>
      <c r="Z100" s="1514"/>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2">
        <v>79</v>
      </c>
      <c r="I103" s="304" t="s">
        <v>545</v>
      </c>
      <c r="J103" s="747" t="s">
        <v>30</v>
      </c>
      <c r="K103" s="1513"/>
      <c r="L103" s="1408"/>
      <c r="M103" s="1184" t="s">
        <v>110</v>
      </c>
      <c r="N103" s="1387">
        <v>73533</v>
      </c>
      <c r="O103" s="1185" t="s">
        <v>110</v>
      </c>
      <c r="P103" s="1355" t="s">
        <v>35</v>
      </c>
      <c r="Q103" s="1514">
        <v>46147</v>
      </c>
      <c r="R103" s="1514"/>
      <c r="S103" s="1514"/>
      <c r="T103" s="1514"/>
      <c r="U103" s="1514"/>
      <c r="V103" s="1515">
        <v>5974</v>
      </c>
      <c r="W103" s="1516"/>
      <c r="X103" s="1516">
        <f>SUM(V103-W103)</f>
        <v>5974</v>
      </c>
      <c r="Y103" s="1249">
        <f>IFERROR($W103/$V103, 0)</f>
        <v>0</v>
      </c>
      <c r="Z103" s="1514"/>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468">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510">
        <v>4298</v>
      </c>
      <c r="X179" s="1391">
        <f t="shared" si="13"/>
        <v>1692</v>
      </c>
      <c r="Y179" s="29">
        <f t="shared" si="14"/>
        <v>0.71752921535893155</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509">
        <v>292</v>
      </c>
      <c r="X188" s="1391">
        <f t="shared" si="13"/>
        <v>3390</v>
      </c>
      <c r="Y188" s="1091">
        <f t="shared" si="14"/>
        <v>7.9304725692558392E-2</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R8"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63">
        <v>46155</v>
      </c>
      <c r="U15" s="363">
        <v>46155</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63">
        <v>46155</v>
      </c>
      <c r="U38" s="363">
        <v>46155</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W6 V5:V12 S2:U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Z261" activePane="topRight" state="frozen"/>
      <selection pane="topRight" activeCell="AB271" sqref="AB2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63">
        <v>46154</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63">
        <v>46154</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K250:K251 D244:D271 S1:S2 T23 AA301:AB306 K35:K37 AA37:AB37 AA217:AB217 E97 AA94:AB95 E40 AA66:AB70 AA138:AB144 AA76:AB81 AA98:AB99 T107 S240:S248 K192:K231 K255:K274 S255:S272 K293:K300 AB316:AB317 D317:D318 AA158:AB160 S310:S313 AA311:AB313 K47:K82 AA101:AB113 K129:K135 T53 T51 S29:S148 AA49:AB53 E157 T296 T19 AA1:AB4 T163:T167 AB261:AB271 AA231:AA236 S158:S170 AA162:AB167 AB231:AB259 AA7:AB14 T8 T26 T14 K315:K316 S21:S27 K1:K33 K240:K248 K137:K151 S4:S19 AA17:AB33 AA277:AB290 S277:S291 S150:S153 K153 AA153:AB153 S293:S299 AA294:AB298 AA265:AA27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s="48">
        <v>46156</v>
      </c>
      <c r="F1546" t="s">
        <v>473</v>
      </c>
    </row>
    <row r="1547" spans="1:7">
      <c r="A1547" t="s">
        <v>798</v>
      </c>
      <c r="B1547" s="1508"/>
      <c r="C1547" s="1508"/>
      <c r="D1547" s="1508">
        <v>427</v>
      </c>
      <c r="E1547" s="1508"/>
      <c r="F1547" s="1508">
        <v>427</v>
      </c>
    </row>
    <row r="1548" spans="1:7">
      <c r="A1548" t="s">
        <v>784</v>
      </c>
      <c r="B1548" s="1508"/>
      <c r="C1548" s="1508"/>
      <c r="D1548" s="1508"/>
      <c r="E1548" s="1508"/>
      <c r="F1548" s="1508"/>
    </row>
    <row r="1549" spans="1:7">
      <c r="A1549" t="s">
        <v>651</v>
      </c>
      <c r="B1549" s="1508"/>
      <c r="C1549" s="1508"/>
      <c r="D1549" s="1508">
        <v>258</v>
      </c>
      <c r="E1549" s="1508"/>
      <c r="F1549" s="1508">
        <v>258</v>
      </c>
    </row>
    <row r="1550" spans="1:7">
      <c r="A1550" t="s">
        <v>809</v>
      </c>
      <c r="B1550" s="1508">
        <v>1627</v>
      </c>
      <c r="C1550" s="1508"/>
      <c r="D1550" s="1508"/>
      <c r="E1550" s="1508"/>
      <c r="F1550" s="1508">
        <v>1627</v>
      </c>
    </row>
    <row r="1551" spans="1:7">
      <c r="A1551" t="s">
        <v>873</v>
      </c>
      <c r="B1551" s="1508"/>
      <c r="C1551" s="1508"/>
      <c r="D1551" s="1508"/>
      <c r="E1551" s="1508"/>
      <c r="F1551" s="1508"/>
    </row>
    <row r="1552" spans="1:7">
      <c r="A1552" t="s">
        <v>768</v>
      </c>
      <c r="B1552" s="1508">
        <v>114</v>
      </c>
      <c r="C1552" s="1508"/>
      <c r="D1552" s="1508"/>
      <c r="E1552" s="1508"/>
      <c r="F1552" s="1508">
        <v>114</v>
      </c>
    </row>
    <row r="1553" spans="1:6">
      <c r="A1553" t="s">
        <v>869</v>
      </c>
      <c r="B1553" s="1508">
        <v>217</v>
      </c>
      <c r="C1553" s="1508"/>
      <c r="D1553" s="1508"/>
      <c r="E1553" s="1508"/>
      <c r="F1553" s="1508">
        <v>217</v>
      </c>
    </row>
    <row r="1554" spans="1:6">
      <c r="A1554" t="s">
        <v>804</v>
      </c>
      <c r="B1554" s="1508"/>
      <c r="C1554" s="1508">
        <v>2700</v>
      </c>
      <c r="D1554" s="1508"/>
      <c r="E1554" s="1508"/>
      <c r="F1554" s="1508">
        <v>2700</v>
      </c>
    </row>
    <row r="1555" spans="1:6">
      <c r="A1555" t="s">
        <v>770</v>
      </c>
      <c r="B1555" s="1508">
        <v>763</v>
      </c>
      <c r="C1555" s="1508">
        <v>745</v>
      </c>
      <c r="D1555" s="1508">
        <v>673</v>
      </c>
      <c r="E1555" s="1508"/>
      <c r="F1555" s="1508">
        <v>2181</v>
      </c>
    </row>
    <row r="1556" spans="1:6">
      <c r="A1556" t="s">
        <v>691</v>
      </c>
      <c r="B1556" s="1508"/>
      <c r="C1556" s="1508">
        <v>679</v>
      </c>
      <c r="D1556" s="1508">
        <v>263</v>
      </c>
      <c r="E1556" s="1508"/>
      <c r="F1556" s="1508">
        <v>942</v>
      </c>
    </row>
    <row r="1557" spans="1:6">
      <c r="A1557" t="s">
        <v>702</v>
      </c>
      <c r="B1557" s="1508"/>
      <c r="C1557" s="1508"/>
      <c r="D1557" s="1508"/>
      <c r="E1557" s="1508"/>
      <c r="F1557" s="1508"/>
    </row>
    <row r="1558" spans="1:6">
      <c r="A1558" t="s">
        <v>801</v>
      </c>
      <c r="B1558" s="1508">
        <v>1070</v>
      </c>
      <c r="C1558" s="1508">
        <v>584</v>
      </c>
      <c r="D1558" s="1508"/>
      <c r="E1558" s="1508"/>
      <c r="F1558" s="1508">
        <v>1654</v>
      </c>
    </row>
    <row r="1559" spans="1:6">
      <c r="A1559" t="s">
        <v>616</v>
      </c>
      <c r="B1559" s="1508">
        <v>525</v>
      </c>
      <c r="C1559" s="1508"/>
      <c r="D1559" s="1508">
        <v>787</v>
      </c>
      <c r="E1559" s="1508"/>
      <c r="F1559" s="1508">
        <v>1312</v>
      </c>
    </row>
    <row r="1560" spans="1:6">
      <c r="A1560" t="s">
        <v>673</v>
      </c>
      <c r="B1560" s="1508">
        <v>483</v>
      </c>
      <c r="C1560" s="1508"/>
      <c r="D1560" s="1508"/>
      <c r="E1560" s="1508"/>
      <c r="F1560" s="1508">
        <v>483</v>
      </c>
    </row>
    <row r="1561" spans="1:6">
      <c r="A1561" t="s">
        <v>542</v>
      </c>
      <c r="B1561" s="1508"/>
      <c r="C1561" s="1508">
        <v>443</v>
      </c>
      <c r="D1561" s="1508">
        <v>406</v>
      </c>
      <c r="E1561" s="1508"/>
      <c r="F1561" s="1508">
        <v>849</v>
      </c>
    </row>
    <row r="1562" spans="1:6">
      <c r="A1562" t="s">
        <v>670</v>
      </c>
      <c r="B1562" s="1508"/>
      <c r="C1562" s="1508">
        <v>1520</v>
      </c>
      <c r="D1562" s="1508">
        <v>413</v>
      </c>
      <c r="E1562" s="1508"/>
      <c r="F1562" s="1508">
        <v>1933</v>
      </c>
    </row>
    <row r="1563" spans="1:6">
      <c r="A1563" t="s">
        <v>639</v>
      </c>
      <c r="B1563" s="1508"/>
      <c r="C1563" s="1508"/>
      <c r="D1563" s="1508">
        <v>675</v>
      </c>
      <c r="E1563" s="1508"/>
      <c r="F1563" s="1508">
        <v>675</v>
      </c>
    </row>
    <row r="1564" spans="1:6">
      <c r="A1564" t="s">
        <v>608</v>
      </c>
      <c r="B1564" s="1508"/>
      <c r="C1564" s="1508"/>
      <c r="D1564" s="1508">
        <v>1245</v>
      </c>
      <c r="E1564" s="1508"/>
      <c r="F1564" s="1508">
        <v>1245</v>
      </c>
    </row>
    <row r="1565" spans="1:6">
      <c r="A1565" t="s">
        <v>703</v>
      </c>
      <c r="B1565" s="1508"/>
      <c r="C1565" s="1508"/>
      <c r="D1565" s="1508">
        <v>73</v>
      </c>
      <c r="E1565" s="1508"/>
      <c r="F1565" s="1508">
        <v>73</v>
      </c>
    </row>
    <row r="1566" spans="1:6">
      <c r="A1566" t="s">
        <v>782</v>
      </c>
      <c r="B1566" s="1508"/>
      <c r="C1566" s="1508"/>
      <c r="D1566" s="1508">
        <v>292</v>
      </c>
      <c r="E1566" s="1508"/>
      <c r="F1566" s="1508">
        <v>292</v>
      </c>
    </row>
    <row r="1567" spans="1:6">
      <c r="A1567" t="s">
        <v>700</v>
      </c>
      <c r="B1567" s="1508"/>
      <c r="C1567" s="1508"/>
      <c r="D1567" s="1508"/>
      <c r="E1567" s="1508"/>
      <c r="F1567" s="1508"/>
    </row>
    <row r="1568" spans="1:6">
      <c r="A1568" t="s">
        <v>641</v>
      </c>
      <c r="B1568" s="1508"/>
      <c r="C1568" s="1508"/>
      <c r="D1568" s="1508"/>
      <c r="E1568" s="1508"/>
      <c r="F1568" s="1508"/>
    </row>
    <row r="1569" spans="1:6">
      <c r="A1569" t="s">
        <v>473</v>
      </c>
      <c r="B1569" s="1508">
        <v>4799</v>
      </c>
      <c r="C1569" s="1508">
        <v>6671</v>
      </c>
      <c r="D1569" s="1508">
        <v>5512</v>
      </c>
      <c r="E1569" s="1508"/>
      <c r="F1569" s="1508">
        <v>16982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7" t="s">
        <v>639</v>
      </c>
      <c r="B3043" s="1467"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D3052" s="11">
        <v>673</v>
      </c>
      <c r="G3052" t="s">
        <v>2559</v>
      </c>
    </row>
    <row r="3053" spans="1:7">
      <c r="A3053" s="244" t="s">
        <v>782</v>
      </c>
      <c r="B3053" s="244" t="s">
        <v>2548</v>
      </c>
      <c r="C3053" s="23">
        <v>46155</v>
      </c>
      <c r="D3053" s="11">
        <v>292</v>
      </c>
      <c r="G3053" t="s">
        <v>2559</v>
      </c>
    </row>
    <row r="3054" spans="1:7">
      <c r="A3054" s="1224" t="s">
        <v>542</v>
      </c>
      <c r="B3054" s="1459" t="s">
        <v>1471</v>
      </c>
      <c r="C3054" s="23">
        <v>46156</v>
      </c>
      <c r="G3054" t="s">
        <v>2559</v>
      </c>
    </row>
    <row r="3055" spans="1:7">
      <c r="A3055" s="1224" t="s">
        <v>691</v>
      </c>
      <c r="B3055" s="1224" t="s">
        <v>54</v>
      </c>
      <c r="C3055" s="23">
        <v>46156</v>
      </c>
      <c r="G3055" t="s">
        <v>2559</v>
      </c>
    </row>
    <row r="3056" spans="1:7">
      <c r="A3056" s="1225" t="s">
        <v>670</v>
      </c>
      <c r="B3056" s="1225" t="s">
        <v>2560</v>
      </c>
      <c r="C3056" s="23">
        <v>46156</v>
      </c>
      <c r="G3056" t="s">
        <v>2559</v>
      </c>
    </row>
    <row r="3057" spans="1:7">
      <c r="A3057" s="1225" t="s">
        <v>700</v>
      </c>
      <c r="B3057" s="1225" t="s">
        <v>1471</v>
      </c>
      <c r="C3057" s="23">
        <v>46156</v>
      </c>
      <c r="G3057" t="s">
        <v>2559</v>
      </c>
    </row>
    <row r="3058" spans="1:7">
      <c r="A3058" s="1225" t="s">
        <v>873</v>
      </c>
      <c r="B3058" s="1225" t="s">
        <v>1471</v>
      </c>
      <c r="C3058" s="23">
        <v>46156</v>
      </c>
      <c r="G3058" t="s">
        <v>2559</v>
      </c>
    </row>
    <row r="3059" spans="1:7">
      <c r="A3059" s="1225" t="s">
        <v>639</v>
      </c>
      <c r="B3059" s="1225" t="s">
        <v>54</v>
      </c>
      <c r="C3059" s="23">
        <v>46156</v>
      </c>
      <c r="G3059" t="s">
        <v>2559</v>
      </c>
    </row>
    <row r="3060" spans="1:7">
      <c r="A3060" s="1225" t="s">
        <v>608</v>
      </c>
      <c r="B3060" s="1225" t="s">
        <v>54</v>
      </c>
      <c r="C3060" s="23">
        <v>46156</v>
      </c>
      <c r="G3060" t="s">
        <v>2559</v>
      </c>
    </row>
    <row r="3061" spans="1:7">
      <c r="A3061" s="1463" t="s">
        <v>616</v>
      </c>
      <c r="B3061" s="1225" t="s">
        <v>471</v>
      </c>
      <c r="C3061" s="23">
        <v>46156</v>
      </c>
      <c r="G3061" t="s">
        <v>2559</v>
      </c>
    </row>
    <row r="3062" spans="1:7">
      <c r="A3062" s="1225" t="s">
        <v>641</v>
      </c>
      <c r="B3062" s="1225" t="s">
        <v>54</v>
      </c>
      <c r="C3062" s="23">
        <v>46156</v>
      </c>
      <c r="G3062" t="s">
        <v>2559</v>
      </c>
    </row>
    <row r="3063" spans="1:7">
      <c r="A3063" s="1463" t="s">
        <v>784</v>
      </c>
      <c r="B3063" s="1463" t="s">
        <v>2387</v>
      </c>
      <c r="C3063" s="23">
        <v>46156</v>
      </c>
      <c r="G3063" t="s">
        <v>2559</v>
      </c>
    </row>
    <row r="3064" spans="1:7">
      <c r="A3064" s="1507" t="s">
        <v>651</v>
      </c>
      <c r="B3064" s="1225" t="s">
        <v>1471</v>
      </c>
      <c r="C3064" s="23">
        <v>46156</v>
      </c>
      <c r="G3064" t="s">
        <v>2559</v>
      </c>
    </row>
    <row r="3065" spans="1:7">
      <c r="A3065" s="240" t="s">
        <v>770</v>
      </c>
      <c r="B3065" s="240" t="s">
        <v>2548</v>
      </c>
      <c r="C3065" s="23">
        <v>46156</v>
      </c>
      <c r="G3065" t="s">
        <v>2559</v>
      </c>
    </row>
    <row r="3066" spans="1:7">
      <c r="A3066" s="244" t="s">
        <v>782</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B167C8-E8E8-4B32-ABA8-426D03D68B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2026-05-14T12:55:50Z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