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2" documentId="8_{DCF85A03-1EEC-410A-B6A1-333228F65FDB}" xr6:coauthVersionLast="47" xr6:coauthVersionMax="47" xr10:uidLastSave="{15102252-B262-4446-9C7A-6630B52A807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5" r:id="rId12"/>
    <pivotCache cacheId="536" r:id="rId13"/>
    <pivotCache cacheId="537" r:id="rId14"/>
    <pivotCache cacheId="538" r:id="rId15"/>
    <pivotCache cacheId="5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2" i="30"/>
  <c r="V36" i="30"/>
  <c r="V327" i="30"/>
  <c r="V191" i="30"/>
  <c r="V27" i="30"/>
  <c r="V25" i="30"/>
  <c r="V349" i="30"/>
  <c r="V11" i="30"/>
  <c r="V187" i="30"/>
  <c r="V314" i="30"/>
  <c r="V317" i="30"/>
  <c r="V192" i="30"/>
  <c r="V156" i="30"/>
  <c r="V190" i="30"/>
  <c r="V30" i="30"/>
  <c r="V33" i="30"/>
  <c r="V325" i="30"/>
  <c r="V188" i="30"/>
  <c r="V24" i="30"/>
  <c r="V329" i="30"/>
  <c r="V193" i="30"/>
  <c r="V189" i="30"/>
  <c r="V8" i="30"/>
  <c r="V31" i="30"/>
  <c r="V6" i="30"/>
  <c r="V181" i="30"/>
  <c r="V184" i="30"/>
  <c r="V12" i="30"/>
  <c r="V180" i="30"/>
  <c r="V34" i="30"/>
  <c r="V5" i="30"/>
  <c r="V19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<sst xmlns="http://schemas.openxmlformats.org/spreadsheetml/2006/main" count="23683" uniqueCount="2854">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</sst>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6" t="s">
        <v>0</v>
      </c>
      <c r="B1" s="1626"/>
      <c r="C1" s="1626"/>
      <c r="D1" s="1626"/>
      <c r="E1" s="1626"/>
      <c r="F1" s="1626"/>
      <c r="G1" s="1626"/>
      <c r="H1" s="1626"/>
      <c r="I1" s="1626"/>
      <c r="J1" s="1626"/>
      <c r="K1" s="1626"/>
      <c r="L1" s="1626"/>
      <c r="M1" s="1626"/>
      <c r="N1" s="1626"/>
      <c r="O1" s="1626"/>
      <c r="P1" s="1626"/>
      <c r="Q1" s="1005"/>
      <c r="S1" s="1576"/>
      <c r="T1" s="1576"/>
      <c r="U1" s="1576"/>
      <c r="V1" s="1576"/>
      <c r="W1" s="1005"/>
      <c r="X1" s="1005"/>
      <c r="Y1" s="1005"/>
      <c r="Z1" s="1005"/>
    </row>
    <row r="2" spans="1:26" ht="24.95" customHeight="1">
      <c r="A2" s="1627" t="str">
        <f ca="1">"Last Updated: "&amp;TEXT(NOW(),"MM/DD/YYYY  h:mm AM/PM")</f>
        <v>Last Updated: 07/09/2026  10:12 PM</v>
      </c>
      <c r="B2" s="1627"/>
      <c r="C2" s="1627"/>
      <c r="D2" s="1627"/>
      <c r="E2" s="1627"/>
      <c r="F2" s="1627"/>
      <c r="G2" s="1627"/>
      <c r="H2" s="1627"/>
      <c r="I2" s="1627"/>
      <c r="J2" s="1627"/>
      <c r="K2" s="1627"/>
      <c r="L2" s="1627"/>
      <c r="M2" s="1627"/>
      <c r="N2" s="1627"/>
      <c r="O2" s="1627"/>
      <c r="P2" s="1627"/>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6"/>
      <c r="S9" s="1576"/>
      <c r="T9" s="1576"/>
      <c r="U9" s="1576"/>
      <c r="V9" s="1576"/>
      <c r="W9" s="1005"/>
      <c r="X9" s="1005"/>
      <c r="Y9" s="1005"/>
      <c r="Z9" s="1005"/>
    </row>
    <row r="10" spans="1:26" ht="50.1" customHeight="1">
      <c r="A10" s="163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0"/>
      <c r="C10" s="1005"/>
      <c r="D10" s="163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30"/>
      <c r="F10" s="1630"/>
      <c r="G10" s="1005"/>
      <c r="H10" s="163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1"/>
      <c r="J10" s="1631"/>
      <c r="K10" s="1005"/>
      <c r="L10" s="163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2"/>
      <c r="N10" s="1632"/>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6"/>
      <c r="S12" s="1576"/>
      <c r="T12" s="1576"/>
      <c r="U12" s="1576"/>
      <c r="V12" s="1576"/>
      <c r="W12" s="1005"/>
      <c r="X12" s="1005"/>
      <c r="Y12" s="1005"/>
      <c r="Z12" s="1005"/>
    </row>
    <row r="13" spans="1:26" ht="50.1" customHeight="1">
      <c r="A13" s="1633">
        <f>IFERROR(H10/D10,0)</f>
        <v>0.1700274363721532</v>
      </c>
      <c r="B13" s="1633"/>
      <c r="C13" s="1005"/>
      <c r="D13" s="163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37"/>
      <c r="F13" s="1637"/>
      <c r="G13" s="1005"/>
      <c r="H13" s="163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30"/>
      <c r="J13" s="1630"/>
      <c r="K13" s="1005"/>
      <c r="L13" s="1625">
        <f>COUNTA('Pending Resto-COP Packages'!A17:A76)</f>
        <v>48</v>
      </c>
      <c r="M13" s="1625"/>
      <c r="N13" s="1625"/>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61"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617</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6">
        <v>0</v>
      </c>
      <c r="I44" s="689" t="s">
        <v>571</v>
      </c>
      <c r="J44" s="689" t="s">
        <v>30</v>
      </c>
      <c r="K44" s="1646"/>
      <c r="L44" s="1379" t="s">
        <v>635</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5">
        <v>61</v>
      </c>
      <c r="I50" s="371" t="s">
        <v>631</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5">
        <v>85</v>
      </c>
      <c r="I51" s="371" t="s">
        <v>631</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5">
        <v>86</v>
      </c>
      <c r="I52" s="371" t="s">
        <v>631</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5">
        <v>87</v>
      </c>
      <c r="I53" s="371" t="s">
        <v>631</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5">
        <v>82</v>
      </c>
      <c r="I54" s="371" t="s">
        <v>631</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5">
        <v>55</v>
      </c>
      <c r="I55" s="371" t="s">
        <v>631</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5">
        <v>54</v>
      </c>
      <c r="I56" s="371" t="s">
        <v>631</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5">
        <v>78</v>
      </c>
      <c r="I57" s="371" t="s">
        <v>631</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5">
        <v>75</v>
      </c>
      <c r="I58" s="371" t="s">
        <v>631</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685</v>
      </c>
      <c r="AF70" s="725"/>
    </row>
    <row r="71" spans="1:32" ht="24.75" customHeight="1">
      <c r="A71" s="1376" t="s">
        <v>686</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693</v>
      </c>
      <c r="AF75" s="725"/>
    </row>
    <row r="76" spans="1:32" ht="24.75" customHeight="1">
      <c r="A76" s="1376" t="s">
        <v>694</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699</v>
      </c>
      <c r="AF85" s="725"/>
    </row>
    <row r="86" spans="1:32" ht="24.75" customHeight="1">
      <c r="A86" s="1376" t="s">
        <v>708</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712</v>
      </c>
      <c r="AF88" s="725"/>
    </row>
    <row r="89" spans="1:32" ht="24.75" customHeight="1">
      <c r="A89" s="1376" t="s">
        <v>713</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729</v>
      </c>
      <c r="AF97" s="725"/>
    </row>
    <row r="98" spans="1:32" ht="24.75" customHeight="1">
      <c r="A98" s="1489" t="s">
        <v>730</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729</v>
      </c>
      <c r="AF98" s="725"/>
    </row>
    <row r="99" spans="1:32" ht="24.75" customHeight="1">
      <c r="A99" s="1489" t="s">
        <v>731</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5">
        <v>58</v>
      </c>
      <c r="I8" s="371" t="s">
        <v>817</v>
      </c>
      <c r="J8" s="1055" t="s">
        <v>30</v>
      </c>
      <c r="K8" s="689"/>
      <c r="L8" s="359" t="s">
        <v>635</v>
      </c>
      <c r="M8" s="371" t="s">
        <v>128</v>
      </c>
      <c r="N8" s="989">
        <v>56668.15</v>
      </c>
      <c r="O8" s="371" t="s">
        <v>128</v>
      </c>
      <c r="P8" s="727" t="s">
        <v>38</v>
      </c>
      <c r="Q8" s="1647">
        <v>46144</v>
      </c>
      <c r="R8" s="700" t="s">
        <v>128</v>
      </c>
      <c r="S8" s="362">
        <v>46190</v>
      </c>
      <c r="T8" s="372" t="s">
        <v>822</v>
      </c>
      <c r="U8" s="372" t="s">
        <v>822</v>
      </c>
      <c r="V8" s="1649">
        <v>4061</v>
      </c>
      <c r="W8" s="1663">
        <v>4061</v>
      </c>
      <c r="X8" s="1649">
        <f>SUM(V8-W8)</f>
        <v>0</v>
      </c>
      <c r="Y8" s="1238">
        <f>IFERROR($W8/$V8, 0)</f>
        <v>1</v>
      </c>
      <c r="Z8" s="1647">
        <v>46153</v>
      </c>
      <c r="AA8" s="1647">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5">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5">
        <v>65</v>
      </c>
      <c r="I10" s="371" t="s">
        <v>817</v>
      </c>
      <c r="J10" s="1055" t="s">
        <v>30</v>
      </c>
      <c r="K10" s="689"/>
      <c r="L10" s="359" t="s">
        <v>635</v>
      </c>
      <c r="M10" s="371" t="s">
        <v>128</v>
      </c>
      <c r="N10" s="989">
        <v>45252</v>
      </c>
      <c r="O10" s="371" t="s">
        <v>128</v>
      </c>
      <c r="P10" s="727" t="s">
        <v>38</v>
      </c>
      <c r="Q10" s="1647">
        <v>46184</v>
      </c>
      <c r="R10" s="700" t="s">
        <v>256</v>
      </c>
      <c r="S10" s="362" t="s">
        <v>842</v>
      </c>
      <c r="T10" s="372" t="s">
        <v>822</v>
      </c>
      <c r="U10" s="372" t="s">
        <v>822</v>
      </c>
      <c r="V10" s="1648">
        <v>3360</v>
      </c>
      <c r="W10" s="1663">
        <v>3403</v>
      </c>
      <c r="X10" s="1649">
        <f>SUM(V10-W10)</f>
        <v>-43</v>
      </c>
      <c r="Y10" s="1238">
        <f>IFERROR($W10/$V10, 0)</f>
        <v>1.0127976190476191</v>
      </c>
      <c r="Z10" s="1647">
        <v>46192</v>
      </c>
      <c r="AA10" s="1647">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5">
        <v>21</v>
      </c>
      <c r="I11" s="371" t="s">
        <v>817</v>
      </c>
      <c r="J11" s="740" t="s">
        <v>30</v>
      </c>
      <c r="K11" s="689"/>
      <c r="L11" s="359" t="s">
        <v>635</v>
      </c>
      <c r="M11" s="371" t="s">
        <v>128</v>
      </c>
      <c r="N11" s="989">
        <v>38308</v>
      </c>
      <c r="O11" s="371" t="s">
        <v>128</v>
      </c>
      <c r="P11" s="727" t="s">
        <v>38</v>
      </c>
      <c r="Q11" s="1647">
        <v>46185</v>
      </c>
      <c r="R11" s="700" t="s">
        <v>256</v>
      </c>
      <c r="S11" s="362" t="s">
        <v>842</v>
      </c>
      <c r="T11" s="372" t="s">
        <v>822</v>
      </c>
      <c r="U11" s="372" t="s">
        <v>822</v>
      </c>
      <c r="V11" s="1648">
        <v>3379</v>
      </c>
      <c r="W11" s="1663">
        <v>3340</v>
      </c>
      <c r="X11" s="1649">
        <f>SUM(V11-W11)</f>
        <v>39</v>
      </c>
      <c r="Y11" s="1238">
        <f>IFERROR($W11/$V11, 0)</f>
        <v>0.98845812370523822</v>
      </c>
      <c r="Z11" s="1647">
        <v>46198</v>
      </c>
      <c r="AA11" s="1647">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5">
        <v>85</v>
      </c>
      <c r="I12" s="371" t="s">
        <v>817</v>
      </c>
      <c r="J12" s="1055" t="s">
        <v>30</v>
      </c>
      <c r="K12" s="689"/>
      <c r="L12" s="359" t="s">
        <v>635</v>
      </c>
      <c r="M12" s="371" t="s">
        <v>128</v>
      </c>
      <c r="N12" s="989">
        <v>56492</v>
      </c>
      <c r="O12" s="371" t="s">
        <v>128</v>
      </c>
      <c r="P12" s="727" t="s">
        <v>38</v>
      </c>
      <c r="Q12" s="1647">
        <v>46170</v>
      </c>
      <c r="R12" s="700" t="s">
        <v>256</v>
      </c>
      <c r="S12" s="362" t="s">
        <v>842</v>
      </c>
      <c r="T12" s="372" t="s">
        <v>822</v>
      </c>
      <c r="U12" s="372" t="s">
        <v>822</v>
      </c>
      <c r="V12" s="1648">
        <v>4054</v>
      </c>
      <c r="W12" s="1663">
        <v>4092</v>
      </c>
      <c r="X12" s="1649">
        <f>SUM(V12-W12)</f>
        <v>-38</v>
      </c>
      <c r="Y12" s="1238">
        <f>IFERROR($W12/$V12, 0)</f>
        <v>1.0093734583127776</v>
      </c>
      <c r="Z12" s="1647">
        <v>46184</v>
      </c>
      <c r="AA12" s="1647">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5">
        <v>87</v>
      </c>
      <c r="I13" s="371" t="s">
        <v>817</v>
      </c>
      <c r="J13" s="1055" t="s">
        <v>30</v>
      </c>
      <c r="K13" s="689"/>
      <c r="L13" s="359" t="s">
        <v>635</v>
      </c>
      <c r="M13" s="371" t="s">
        <v>128</v>
      </c>
      <c r="N13" s="989">
        <v>59286</v>
      </c>
      <c r="O13" s="371" t="s">
        <v>128</v>
      </c>
      <c r="P13" s="727" t="s">
        <v>38</v>
      </c>
      <c r="Q13" s="1647">
        <v>46170</v>
      </c>
      <c r="R13" s="700" t="s">
        <v>256</v>
      </c>
      <c r="S13" s="362" t="s">
        <v>842</v>
      </c>
      <c r="T13" s="372" t="s">
        <v>822</v>
      </c>
      <c r="U13" s="372" t="s">
        <v>822</v>
      </c>
      <c r="V13" s="1648">
        <v>4413</v>
      </c>
      <c r="W13" s="1663">
        <v>4477</v>
      </c>
      <c r="X13" s="1649">
        <f>SUM(V13-W13)</f>
        <v>-64</v>
      </c>
      <c r="Y13" s="1238">
        <f>IFERROR($W13/$V13, 0)</f>
        <v>1.0145026059370044</v>
      </c>
      <c r="Z13" s="1647">
        <v>46184</v>
      </c>
      <c r="AA13" s="1647">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5">
        <v>56</v>
      </c>
      <c r="I14" s="1052" t="s">
        <v>817</v>
      </c>
      <c r="J14" s="1055" t="s">
        <v>30</v>
      </c>
      <c r="K14" s="689"/>
      <c r="L14" s="359" t="s">
        <v>635</v>
      </c>
      <c r="M14" s="371" t="s">
        <v>128</v>
      </c>
      <c r="N14" s="989">
        <v>42220</v>
      </c>
      <c r="O14" s="371" t="s">
        <v>128</v>
      </c>
      <c r="P14" s="1536" t="s">
        <v>38</v>
      </c>
      <c r="Q14" s="1647">
        <v>46170</v>
      </c>
      <c r="R14" s="700" t="s">
        <v>128</v>
      </c>
      <c r="S14" s="362">
        <v>46190</v>
      </c>
      <c r="T14" s="372" t="s">
        <v>818</v>
      </c>
      <c r="U14" s="372" t="s">
        <v>822</v>
      </c>
      <c r="V14" s="1648">
        <v>3090</v>
      </c>
      <c r="W14" s="1664">
        <v>2998</v>
      </c>
      <c r="X14" s="1649">
        <f>SUM(V14-W14)</f>
        <v>92</v>
      </c>
      <c r="Y14" s="1238">
        <f>IFERROR($W14/$V14, 0)</f>
        <v>0.9702265372168285</v>
      </c>
      <c r="Z14" s="1647">
        <v>46183</v>
      </c>
      <c r="AA14" s="1647">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5">
        <v>74</v>
      </c>
      <c r="I15" s="371" t="s">
        <v>817</v>
      </c>
      <c r="J15" s="740" t="s">
        <v>30</v>
      </c>
      <c r="K15" s="689"/>
      <c r="L15" s="359" t="s">
        <v>635</v>
      </c>
      <c r="M15" s="371" t="s">
        <v>128</v>
      </c>
      <c r="N15" s="989">
        <v>51256</v>
      </c>
      <c r="O15" s="371" t="s">
        <v>128</v>
      </c>
      <c r="P15" s="727" t="s">
        <v>38</v>
      </c>
      <c r="Q15" s="1647">
        <v>46185</v>
      </c>
      <c r="R15" s="700" t="s">
        <v>256</v>
      </c>
      <c r="S15" s="362" t="s">
        <v>842</v>
      </c>
      <c r="T15" s="372" t="s">
        <v>822</v>
      </c>
      <c r="U15" s="372" t="s">
        <v>822</v>
      </c>
      <c r="V15" s="1648">
        <v>3826</v>
      </c>
      <c r="W15" s="1663">
        <v>3853</v>
      </c>
      <c r="X15" s="1649">
        <f>SUM(V15-W15)</f>
        <v>-27</v>
      </c>
      <c r="Y15" s="1238">
        <f>IFERROR($W15/$V15, 0)</f>
        <v>1.0070569785676948</v>
      </c>
      <c r="Z15" s="1647">
        <v>46203</v>
      </c>
      <c r="AA15" s="1647">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5">
        <v>73</v>
      </c>
      <c r="I16" s="371" t="s">
        <v>817</v>
      </c>
      <c r="J16" s="1055" t="s">
        <v>30</v>
      </c>
      <c r="K16" s="689"/>
      <c r="L16" s="359" t="s">
        <v>635</v>
      </c>
      <c r="M16" s="371" t="s">
        <v>128</v>
      </c>
      <c r="N16" s="989">
        <v>61225.25</v>
      </c>
      <c r="O16" s="371" t="s">
        <v>128</v>
      </c>
      <c r="P16" s="727" t="s">
        <v>38</v>
      </c>
      <c r="Q16" s="1647">
        <v>46184</v>
      </c>
      <c r="R16" s="700" t="s">
        <v>256</v>
      </c>
      <c r="S16" s="362" t="s">
        <v>842</v>
      </c>
      <c r="T16" s="372" t="s">
        <v>822</v>
      </c>
      <c r="U16" s="372" t="s">
        <v>822</v>
      </c>
      <c r="V16" s="1648">
        <v>4654</v>
      </c>
      <c r="W16" s="1663">
        <v>4748</v>
      </c>
      <c r="X16" s="1649">
        <f>SUM(V16-W16)</f>
        <v>-94</v>
      </c>
      <c r="Y16" s="1238">
        <f>IFERROR($W16/$V16, 0)</f>
        <v>1.0201976794155565</v>
      </c>
      <c r="Z16" s="1647">
        <v>46191</v>
      </c>
      <c r="AA16" s="1647">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7">
        <v>46147</v>
      </c>
      <c r="R17" s="700" t="s">
        <v>128</v>
      </c>
      <c r="S17" s="362">
        <v>46161</v>
      </c>
      <c r="T17" s="372" t="s">
        <v>822</v>
      </c>
      <c r="U17" s="372" t="s">
        <v>822</v>
      </c>
      <c r="V17" s="1648">
        <v>466</v>
      </c>
      <c r="W17" s="1663">
        <v>625</v>
      </c>
      <c r="X17" s="1649">
        <f>SUM(V17-W17)</f>
        <v>-159</v>
      </c>
      <c r="Y17" s="1238">
        <f>IFERROR($W17/$V17, 0)</f>
        <v>1.3412017167381973</v>
      </c>
      <c r="Z17" s="1647">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5">
        <v>21</v>
      </c>
      <c r="I23" s="371" t="s">
        <v>817</v>
      </c>
      <c r="J23" s="1055" t="s">
        <v>30</v>
      </c>
      <c r="K23" s="689"/>
      <c r="L23" s="1378">
        <v>46147</v>
      </c>
      <c r="M23" s="371" t="s">
        <v>128</v>
      </c>
      <c r="N23" s="989">
        <v>81882</v>
      </c>
      <c r="O23" s="371" t="s">
        <v>128</v>
      </c>
      <c r="P23" s="727" t="s">
        <v>38</v>
      </c>
      <c r="Q23" s="1647">
        <v>46146</v>
      </c>
      <c r="R23" s="990" t="s">
        <v>128</v>
      </c>
      <c r="S23" s="362">
        <v>46182</v>
      </c>
      <c r="T23" s="372" t="s">
        <v>822</v>
      </c>
      <c r="U23" s="372" t="s">
        <v>822</v>
      </c>
      <c r="V23" s="1648">
        <v>6481</v>
      </c>
      <c r="W23" s="1476">
        <v>6586</v>
      </c>
      <c r="X23" s="1649">
        <f>SUM(V23-W23)</f>
        <v>-105</v>
      </c>
      <c r="Y23" s="1238">
        <f>IFERROR($W23/$V23, 0)</f>
        <v>1.0162012035179757</v>
      </c>
      <c r="Z23" s="1647">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5">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5">
        <v>65</v>
      </c>
      <c r="I25" s="371" t="s">
        <v>817</v>
      </c>
      <c r="J25" s="1055" t="s">
        <v>30</v>
      </c>
      <c r="K25" s="689"/>
      <c r="L25" s="1378">
        <v>46175</v>
      </c>
      <c r="M25" s="371" t="s">
        <v>128</v>
      </c>
      <c r="N25" s="989">
        <v>97544</v>
      </c>
      <c r="O25" s="371" t="s">
        <v>128</v>
      </c>
      <c r="P25" s="1536" t="s">
        <v>38</v>
      </c>
      <c r="Q25" s="1647">
        <v>46171</v>
      </c>
      <c r="R25" s="700" t="s">
        <v>128</v>
      </c>
      <c r="S25" s="362">
        <v>46190</v>
      </c>
      <c r="T25" s="372" t="s">
        <v>822</v>
      </c>
      <c r="U25" s="372" t="s">
        <v>822</v>
      </c>
      <c r="V25" s="1648">
        <v>7771</v>
      </c>
      <c r="W25" s="1535">
        <v>7623</v>
      </c>
      <c r="X25" s="1649">
        <f>SUM(V25-W25)</f>
        <v>148</v>
      </c>
      <c r="Y25" s="1238">
        <f>IFERROR($W25/$V25, 0)</f>
        <v>0.98095483206794487</v>
      </c>
      <c r="Z25" s="1647">
        <v>46178</v>
      </c>
      <c r="AA25" s="1661">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5">
        <v>31</v>
      </c>
      <c r="I26" s="371" t="s">
        <v>817</v>
      </c>
      <c r="J26" s="1055" t="s">
        <v>30</v>
      </c>
      <c r="K26" s="689"/>
      <c r="L26" s="1378">
        <v>45795</v>
      </c>
      <c r="M26" s="371" t="s">
        <v>128</v>
      </c>
      <c r="N26" s="989">
        <v>73945</v>
      </c>
      <c r="O26" s="371" t="s">
        <v>128</v>
      </c>
      <c r="P26" s="727" t="s">
        <v>38</v>
      </c>
      <c r="Q26" s="1647">
        <v>46160</v>
      </c>
      <c r="R26" s="700" t="s">
        <v>256</v>
      </c>
      <c r="S26" s="362" t="s">
        <v>842</v>
      </c>
      <c r="T26" s="372" t="s">
        <v>822</v>
      </c>
      <c r="U26" s="372" t="s">
        <v>822</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5">
        <v>93</v>
      </c>
      <c r="I27" s="371" t="s">
        <v>817</v>
      </c>
      <c r="J27" s="1055" t="s">
        <v>30</v>
      </c>
      <c r="K27" s="689"/>
      <c r="L27" s="1378">
        <v>46175</v>
      </c>
      <c r="M27" s="371" t="s">
        <v>128</v>
      </c>
      <c r="N27" s="989">
        <v>111096</v>
      </c>
      <c r="O27" s="371" t="s">
        <v>128</v>
      </c>
      <c r="P27" s="727" t="s">
        <v>38</v>
      </c>
      <c r="Q27" s="1647">
        <v>46171</v>
      </c>
      <c r="R27" s="700" t="s">
        <v>128</v>
      </c>
      <c r="S27" s="362">
        <v>46203</v>
      </c>
      <c r="T27" s="372" t="s">
        <v>822</v>
      </c>
      <c r="U27" s="372" t="s">
        <v>822</v>
      </c>
      <c r="V27" s="1648">
        <v>9483</v>
      </c>
      <c r="W27" s="1476">
        <v>9171</v>
      </c>
      <c r="X27" s="1649">
        <f>SUM(V27-W27)</f>
        <v>312</v>
      </c>
      <c r="Y27" s="1238">
        <f>IFERROR($W27/$V27, 0)</f>
        <v>0.9670990192976906</v>
      </c>
      <c r="Z27" s="1647">
        <v>46188</v>
      </c>
      <c r="AA27" s="1647">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5">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5">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5">
        <v>91</v>
      </c>
      <c r="I30" s="371" t="s">
        <v>817</v>
      </c>
      <c r="J30" s="1055" t="s">
        <v>30</v>
      </c>
      <c r="K30" s="689"/>
      <c r="L30" s="1378">
        <v>46175</v>
      </c>
      <c r="M30" s="371" t="s">
        <v>128</v>
      </c>
      <c r="N30" s="989">
        <v>111633.5</v>
      </c>
      <c r="O30" s="371" t="s">
        <v>128</v>
      </c>
      <c r="P30" s="727" t="s">
        <v>38</v>
      </c>
      <c r="Q30" s="1647">
        <v>46178</v>
      </c>
      <c r="R30" s="700" t="s">
        <v>128</v>
      </c>
      <c r="S30" s="362">
        <v>46209</v>
      </c>
      <c r="T30" s="372" t="s">
        <v>822</v>
      </c>
      <c r="U30" s="372" t="s">
        <v>822</v>
      </c>
      <c r="V30" s="1648">
        <v>9431</v>
      </c>
      <c r="W30" s="1476">
        <v>9339</v>
      </c>
      <c r="X30" s="1649">
        <f>SUM(V30-W30)</f>
        <v>92</v>
      </c>
      <c r="Y30" s="1238">
        <f>IFERROR($W30/$V30, 0)</f>
        <v>0.99024493691018978</v>
      </c>
      <c r="Z30" s="1647">
        <v>46197</v>
      </c>
      <c r="AA30" s="1647">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5">
        <v>76</v>
      </c>
      <c r="I31" s="371" t="s">
        <v>817</v>
      </c>
      <c r="J31" s="1055" t="s">
        <v>30</v>
      </c>
      <c r="K31" s="689"/>
      <c r="L31" s="1378">
        <v>46175</v>
      </c>
      <c r="M31" s="371" t="s">
        <v>128</v>
      </c>
      <c r="N31" s="989">
        <v>67567.5</v>
      </c>
      <c r="O31" s="371" t="s">
        <v>128</v>
      </c>
      <c r="P31" s="727" t="s">
        <v>38</v>
      </c>
      <c r="Q31" s="1647">
        <v>46171</v>
      </c>
      <c r="R31" s="700" t="s">
        <v>256</v>
      </c>
      <c r="S31" s="362" t="s">
        <v>842</v>
      </c>
      <c r="T31" s="372" t="s">
        <v>822</v>
      </c>
      <c r="U31" s="372" t="s">
        <v>822</v>
      </c>
      <c r="V31" s="1648">
        <v>5460</v>
      </c>
      <c r="W31" s="1476">
        <v>5402</v>
      </c>
      <c r="X31" s="1649">
        <f>SUM(V31-W31)</f>
        <v>58</v>
      </c>
      <c r="Y31" s="1238">
        <f>IFERROR($W31/$V31, 0)</f>
        <v>0.98937728937728942</v>
      </c>
      <c r="Z31" s="1647">
        <v>46209</v>
      </c>
      <c r="AA31" s="1647">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5">
        <v>51</v>
      </c>
      <c r="I32" s="371" t="s">
        <v>817</v>
      </c>
      <c r="J32" s="1055" t="s">
        <v>30</v>
      </c>
      <c r="K32" s="689"/>
      <c r="L32" s="1378">
        <v>46174</v>
      </c>
      <c r="M32" s="371" t="s">
        <v>128</v>
      </c>
      <c r="N32" s="989">
        <v>97514.75</v>
      </c>
      <c r="O32" s="371" t="s">
        <v>128</v>
      </c>
      <c r="P32" s="727" t="s">
        <v>38</v>
      </c>
      <c r="Q32" s="1647">
        <v>46174</v>
      </c>
      <c r="R32" s="700" t="s">
        <v>256</v>
      </c>
      <c r="S32" s="362" t="s">
        <v>842</v>
      </c>
      <c r="T32" s="372" t="s">
        <v>822</v>
      </c>
      <c r="U32" s="372" t="s">
        <v>822</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5">
        <v>63</v>
      </c>
      <c r="I33" s="371" t="s">
        <v>817</v>
      </c>
      <c r="J33" s="1055" t="s">
        <v>30</v>
      </c>
      <c r="K33" s="689"/>
      <c r="L33" s="1378">
        <v>46174</v>
      </c>
      <c r="M33" s="371" t="s">
        <v>128</v>
      </c>
      <c r="N33" s="989">
        <v>54827.5</v>
      </c>
      <c r="O33" s="371" t="s">
        <v>128</v>
      </c>
      <c r="P33" s="727" t="s">
        <v>38</v>
      </c>
      <c r="Q33" s="1647">
        <v>46183</v>
      </c>
      <c r="R33" s="700" t="s">
        <v>128</v>
      </c>
      <c r="S33" s="362">
        <v>46211</v>
      </c>
      <c r="T33" s="372" t="s">
        <v>822</v>
      </c>
      <c r="U33" s="372" t="s">
        <v>822</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5">
        <v>42</v>
      </c>
      <c r="I34" s="371" t="s">
        <v>817</v>
      </c>
      <c r="J34" s="1055" t="s">
        <v>30</v>
      </c>
      <c r="K34" s="689"/>
      <c r="L34" s="1378">
        <v>46178</v>
      </c>
      <c r="M34" s="371" t="s">
        <v>128</v>
      </c>
      <c r="N34" s="989">
        <v>101724.5</v>
      </c>
      <c r="O34" s="371" t="s">
        <v>128</v>
      </c>
      <c r="P34" s="727" t="s">
        <v>38</v>
      </c>
      <c r="Q34" s="1647">
        <v>46171</v>
      </c>
      <c r="R34" s="700" t="s">
        <v>128</v>
      </c>
      <c r="S34" s="362">
        <v>46203</v>
      </c>
      <c r="T34" s="372" t="s">
        <v>822</v>
      </c>
      <c r="U34" s="372" t="s">
        <v>822</v>
      </c>
      <c r="V34" s="1648">
        <v>7993</v>
      </c>
      <c r="W34" s="1476">
        <v>7560</v>
      </c>
      <c r="X34" s="1649">
        <f>SUM(V34-W34)</f>
        <v>433</v>
      </c>
      <c r="Y34" s="1238">
        <f>IFERROR($W34/$V34, 0)</f>
        <v>0.94582759914925563</v>
      </c>
      <c r="Z34" s="1647">
        <v>46190</v>
      </c>
      <c r="AA34" s="1647">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5">
        <v>67</v>
      </c>
      <c r="I35" s="371" t="s">
        <v>817</v>
      </c>
      <c r="J35" s="1055" t="s">
        <v>30</v>
      </c>
      <c r="K35" s="689"/>
      <c r="L35" s="1378" t="s">
        <v>635</v>
      </c>
      <c r="M35" s="371" t="s">
        <v>128</v>
      </c>
      <c r="N35" s="989">
        <v>95128</v>
      </c>
      <c r="O35" s="371" t="s">
        <v>128</v>
      </c>
      <c r="P35" s="727" t="s">
        <v>38</v>
      </c>
      <c r="Q35" s="1647">
        <v>46171</v>
      </c>
      <c r="R35" s="700" t="s">
        <v>128</v>
      </c>
      <c r="S35" s="362">
        <v>46211</v>
      </c>
      <c r="T35" s="372" t="s">
        <v>822</v>
      </c>
      <c r="U35" s="372" t="s">
        <v>822</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5">
        <v>91</v>
      </c>
      <c r="I36" s="371" t="s">
        <v>817</v>
      </c>
      <c r="J36" s="1055" t="s">
        <v>30</v>
      </c>
      <c r="K36" s="689"/>
      <c r="L36" s="1378">
        <v>46175</v>
      </c>
      <c r="M36" s="371" t="s">
        <v>128</v>
      </c>
      <c r="N36" s="989">
        <v>72668.5</v>
      </c>
      <c r="O36" s="371" t="s">
        <v>128</v>
      </c>
      <c r="P36" s="727" t="s">
        <v>38</v>
      </c>
      <c r="Q36" s="1647">
        <v>46176</v>
      </c>
      <c r="R36" s="700" t="s">
        <v>256</v>
      </c>
      <c r="S36" s="362" t="s">
        <v>842</v>
      </c>
      <c r="T36" s="372" t="s">
        <v>822</v>
      </c>
      <c r="U36" s="372" t="s">
        <v>822</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5">
        <v>28</v>
      </c>
      <c r="I37" s="371" t="s">
        <v>817</v>
      </c>
      <c r="J37" s="1055" t="s">
        <v>30</v>
      </c>
      <c r="K37" s="689"/>
      <c r="L37" s="1378" t="s">
        <v>635</v>
      </c>
      <c r="M37" s="371" t="s">
        <v>128</v>
      </c>
      <c r="N37" s="989">
        <v>73691.5</v>
      </c>
      <c r="O37" s="371" t="s">
        <v>128</v>
      </c>
      <c r="P37" s="727" t="s">
        <v>38</v>
      </c>
      <c r="Q37" s="1647">
        <v>46177</v>
      </c>
      <c r="R37" s="700" t="s">
        <v>256</v>
      </c>
      <c r="S37" s="362" t="s">
        <v>842</v>
      </c>
      <c r="T37" s="372" t="s">
        <v>822</v>
      </c>
      <c r="U37" s="372" t="s">
        <v>822</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5">
        <v>0</v>
      </c>
      <c r="I38" s="1052" t="s">
        <v>817</v>
      </c>
      <c r="J38" s="1055" t="s">
        <v>30</v>
      </c>
      <c r="K38" s="689"/>
      <c r="L38" s="1378">
        <v>46176</v>
      </c>
      <c r="M38" s="371" t="s">
        <v>128</v>
      </c>
      <c r="N38" s="989">
        <v>10128.049999999999</v>
      </c>
      <c r="O38" s="371" t="s">
        <v>128</v>
      </c>
      <c r="P38" s="727" t="s">
        <v>38</v>
      </c>
      <c r="Q38" s="1647">
        <v>46176</v>
      </c>
      <c r="R38" s="700" t="s">
        <v>128</v>
      </c>
      <c r="S38" s="362">
        <v>46211</v>
      </c>
      <c r="T38" s="372" t="s">
        <v>822</v>
      </c>
      <c r="U38" s="372" t="s">
        <v>822</v>
      </c>
      <c r="V38" s="1648">
        <v>813</v>
      </c>
      <c r="W38" s="1476">
        <v>800</v>
      </c>
      <c r="X38" s="1649">
        <f>SUM(V38-W38)</f>
        <v>13</v>
      </c>
      <c r="Y38" s="1238">
        <f>IFERROR($W38/$V38, 0)</f>
        <v>0.98400984009840098</v>
      </c>
      <c r="Z38" s="1647">
        <v>46184</v>
      </c>
      <c r="AA38" s="1661">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2">
        <v>46189</v>
      </c>
      <c r="R52" s="700" t="s">
        <v>256</v>
      </c>
      <c r="S52" s="362" t="s">
        <v>842</v>
      </c>
      <c r="T52" s="372" t="s">
        <v>822</v>
      </c>
      <c r="U52" s="372" t="s">
        <v>822</v>
      </c>
      <c r="V52" s="1323">
        <v>1667</v>
      </c>
      <c r="W52" s="1604">
        <v>1625</v>
      </c>
      <c r="X52" s="1649">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6">
        <v>49</v>
      </c>
      <c r="I60" s="1230" t="s">
        <v>817</v>
      </c>
      <c r="J60" s="1219" t="s">
        <v>30</v>
      </c>
      <c r="K60" s="361"/>
      <c r="L60" s="1379">
        <v>46178</v>
      </c>
      <c r="M60" s="1219" t="s">
        <v>128</v>
      </c>
      <c r="N60" s="1651">
        <v>103484.5</v>
      </c>
      <c r="O60" s="1219" t="s">
        <v>128</v>
      </c>
      <c r="P60" s="727" t="s">
        <v>38</v>
      </c>
      <c r="Q60" s="1652">
        <v>46178</v>
      </c>
      <c r="R60" s="700" t="s">
        <v>256</v>
      </c>
      <c r="S60" s="362" t="s">
        <v>842</v>
      </c>
      <c r="T60" s="372" t="s">
        <v>822</v>
      </c>
      <c r="U60" s="372" t="s">
        <v>822</v>
      </c>
      <c r="V60" s="1649">
        <v>8094</v>
      </c>
      <c r="W60" s="1566">
        <v>7667</v>
      </c>
      <c r="X60" s="1223">
        <f t="shared" si="5"/>
        <v>427</v>
      </c>
      <c r="Y60" s="1273">
        <f>IFERROR($W60/$V60, 0)</f>
        <v>0.94724487274524338</v>
      </c>
      <c r="Z60" s="1652">
        <v>46189</v>
      </c>
      <c r="AA60" s="1652">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5">
        <v>79</v>
      </c>
      <c r="I61" s="303" t="s">
        <v>817</v>
      </c>
      <c r="J61" s="744" t="s">
        <v>30</v>
      </c>
      <c r="K61" s="689"/>
      <c r="L61" s="359" t="s">
        <v>635</v>
      </c>
      <c r="M61" s="1177" t="s">
        <v>128</v>
      </c>
      <c r="N61" s="1359">
        <v>73533</v>
      </c>
      <c r="O61" s="1178" t="s">
        <v>128</v>
      </c>
      <c r="P61" s="1405" t="s">
        <v>38</v>
      </c>
      <c r="Q61" s="1647">
        <v>46147</v>
      </c>
      <c r="R61" s="700" t="s">
        <v>128</v>
      </c>
      <c r="S61" s="362">
        <v>46190</v>
      </c>
      <c r="T61" s="372" t="s">
        <v>935</v>
      </c>
      <c r="U61" s="372" t="s">
        <v>935</v>
      </c>
      <c r="V61" s="1648">
        <v>5974</v>
      </c>
      <c r="W61" s="1663">
        <v>5911</v>
      </c>
      <c r="X61" s="1649">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5">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5">
        <v>58</v>
      </c>
      <c r="I316" s="371" t="s">
        <v>817</v>
      </c>
      <c r="J316" s="1055" t="s">
        <v>30</v>
      </c>
      <c r="K316" s="359" t="s">
        <v>635</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abSelected="1" topLeftCell="A1804" workbookViewId="0">
      <selection activeCell="A1832" sqref="A1832:F183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c r="B1809" s="1644"/>
      <c r="C1809" s="1644"/>
      <c r="D1809" s="1644"/>
      <c r="E1809" s="1644"/>
      <c r="F1809" s="1644"/>
    </row>
    <row r="1810" spans="1:6">
      <c r="A1810" t="s">
        <v>839</v>
      </c>
      <c r="B1810" s="1644"/>
      <c r="C1810" s="1644"/>
      <c r="D1810" s="1644"/>
      <c r="E1810" s="1644"/>
      <c r="F1810" s="1644"/>
    </row>
    <row r="1811" spans="1:6">
      <c r="A1811" t="s">
        <v>878</v>
      </c>
      <c r="B1811" s="1644"/>
      <c r="C1811" s="1644">
        <v>37</v>
      </c>
      <c r="D1811" s="1644">
        <v>1440</v>
      </c>
      <c r="E1811" s="1644"/>
      <c r="F1811" s="1644">
        <v>1477</v>
      </c>
    </row>
    <row r="1812" spans="1:6">
      <c r="A1812" t="s">
        <v>867</v>
      </c>
      <c r="B1812" s="1644"/>
      <c r="C1812" s="1644"/>
      <c r="D1812" s="1644">
        <v>424</v>
      </c>
      <c r="E1812" s="1644"/>
      <c r="F1812" s="1644">
        <v>424</v>
      </c>
    </row>
    <row r="1813" spans="1:6">
      <c r="A1813" t="s">
        <v>700</v>
      </c>
      <c r="B1813" s="1644">
        <v>487</v>
      </c>
      <c r="C1813" s="1644"/>
      <c r="D1813" s="1644"/>
      <c r="E1813" s="1644"/>
      <c r="F1813" s="1644">
        <v>487</v>
      </c>
    </row>
    <row r="1814" spans="1:6">
      <c r="A1814" t="s">
        <v>931</v>
      </c>
      <c r="B1814" s="1644"/>
      <c r="C1814" s="1644"/>
      <c r="D1814" s="1644"/>
      <c r="E1814" s="1644"/>
      <c r="F1814" s="1644"/>
    </row>
    <row r="1815" spans="1:6">
      <c r="A1815" t="s">
        <v>803</v>
      </c>
      <c r="B1815" s="1644">
        <v>53</v>
      </c>
      <c r="C1815" s="1644"/>
      <c r="D1815" s="1644"/>
      <c r="E1815" s="1644"/>
      <c r="F1815" s="1644">
        <v>53</v>
      </c>
    </row>
    <row r="1816" spans="1:6">
      <c r="A1816" t="s">
        <v>590</v>
      </c>
      <c r="B1816" s="1644"/>
      <c r="C1816" s="1644">
        <v>340</v>
      </c>
      <c r="D1816" s="1644">
        <v>385</v>
      </c>
      <c r="E1816" s="1644">
        <v>255</v>
      </c>
      <c r="F1816" s="1644">
        <v>980</v>
      </c>
    </row>
    <row r="1817" spans="1:6">
      <c r="A1817" t="s">
        <v>580</v>
      </c>
      <c r="B1817" s="1644"/>
      <c r="C1817" s="1644"/>
      <c r="D1817" s="1644">
        <v>887</v>
      </c>
      <c r="E1817" s="1644"/>
      <c r="F1817" s="1644">
        <v>887</v>
      </c>
    </row>
    <row r="1818" spans="1:6">
      <c r="A1818" t="s">
        <v>932</v>
      </c>
      <c r="B1818" s="1644"/>
      <c r="C1818" s="1644"/>
      <c r="D1818" s="1644"/>
      <c r="E1818" s="1644"/>
      <c r="F1818" s="1644"/>
    </row>
    <row r="1819" spans="1:6">
      <c r="A1819" t="s">
        <v>701</v>
      </c>
      <c r="B1819" s="1644">
        <v>845</v>
      </c>
      <c r="C1819" s="1644">
        <v>206</v>
      </c>
      <c r="D1819" s="1644"/>
      <c r="E1819" s="1644"/>
      <c r="F1819" s="1644">
        <v>1051</v>
      </c>
    </row>
    <row r="1820" spans="1:6">
      <c r="A1820" t="s">
        <v>604</v>
      </c>
      <c r="B1820" s="1644">
        <v>86</v>
      </c>
      <c r="C1820" s="1644">
        <v>322</v>
      </c>
      <c r="D1820" s="1644">
        <v>222</v>
      </c>
      <c r="E1820" s="1644">
        <v>323</v>
      </c>
      <c r="F1820" s="1644">
        <v>953</v>
      </c>
    </row>
    <row r="1821" spans="1:6">
      <c r="A1821" t="s">
        <v>577</v>
      </c>
      <c r="B1821" s="1644">
        <v>235</v>
      </c>
      <c r="C1821" s="1644"/>
      <c r="D1821" s="1644"/>
      <c r="E1821" s="1644"/>
      <c r="F1821" s="1644">
        <v>235</v>
      </c>
    </row>
    <row r="1822" spans="1:6">
      <c r="A1822" t="s">
        <v>582</v>
      </c>
      <c r="B1822" s="1644"/>
      <c r="C1822" s="1644"/>
      <c r="D1822" s="1644"/>
      <c r="E1822" s="1644">
        <v>525</v>
      </c>
      <c r="F1822" s="1644">
        <v>525</v>
      </c>
    </row>
    <row r="1823" spans="1:6">
      <c r="A1823" t="s">
        <v>602</v>
      </c>
      <c r="B1823" s="1644">
        <v>646</v>
      </c>
      <c r="C1823" s="1644">
        <v>340</v>
      </c>
      <c r="D1823" s="1644"/>
      <c r="E1823" s="1644"/>
      <c r="F1823" s="1644">
        <v>986</v>
      </c>
    </row>
    <row r="1824" spans="1:6">
      <c r="A1824" t="s">
        <v>852</v>
      </c>
      <c r="B1824" s="1644"/>
      <c r="C1824" s="1644"/>
      <c r="D1824" s="1644"/>
      <c r="E1824" s="1644"/>
      <c r="F1824" s="1644"/>
    </row>
    <row r="1825" spans="1:6">
      <c r="A1825" t="s">
        <v>707</v>
      </c>
      <c r="B1825" s="1644">
        <v>509</v>
      </c>
      <c r="C1825" s="1644">
        <v>254</v>
      </c>
      <c r="D1825" s="1644">
        <v>187</v>
      </c>
      <c r="E1825" s="1644"/>
      <c r="F1825" s="1644">
        <v>950</v>
      </c>
    </row>
    <row r="1826" spans="1:6">
      <c r="A1826" t="s">
        <v>599</v>
      </c>
      <c r="B1826" s="1644"/>
      <c r="C1826" s="1644"/>
      <c r="D1826" s="1644">
        <v>930</v>
      </c>
      <c r="E1826" s="1644"/>
      <c r="F1826" s="1644">
        <v>930</v>
      </c>
    </row>
    <row r="1827" spans="1:6">
      <c r="A1827" t="s">
        <v>606</v>
      </c>
      <c r="B1827" s="1644">
        <v>936</v>
      </c>
      <c r="C1827" s="1644">
        <v>668</v>
      </c>
      <c r="D1827" s="1644">
        <v>240</v>
      </c>
      <c r="E1827" s="1644"/>
      <c r="F1827" s="1644">
        <v>1844</v>
      </c>
    </row>
    <row r="1828" spans="1:6">
      <c r="A1828" t="s">
        <v>637</v>
      </c>
      <c r="B1828" s="1644">
        <v>1036</v>
      </c>
      <c r="C1828" s="1644">
        <v>350</v>
      </c>
      <c r="D1828" s="1644"/>
      <c r="E1828" s="1644"/>
      <c r="F1828" s="1644">
        <v>1386</v>
      </c>
    </row>
    <row r="1829" spans="1:6">
      <c r="A1829" t="s">
        <v>658</v>
      </c>
      <c r="B1829" s="1644">
        <v>1027</v>
      </c>
      <c r="C1829" s="1644"/>
      <c r="D1829" s="1644"/>
      <c r="E1829" s="1644"/>
      <c r="F1829" s="1644">
        <v>1027</v>
      </c>
    </row>
    <row r="1830" spans="1:6">
      <c r="A1830" t="s">
        <v>1673</v>
      </c>
      <c r="B1830" s="1644">
        <v>698</v>
      </c>
      <c r="C1830" s="1644">
        <v>235</v>
      </c>
      <c r="D1830" s="1644">
        <v>351</v>
      </c>
      <c r="E1830" s="1644"/>
      <c r="F1830" s="1644">
        <v>1284</v>
      </c>
    </row>
    <row r="1831" spans="1:6">
      <c r="A1831" t="s">
        <v>851</v>
      </c>
      <c r="B1831" s="1644">
        <v>973</v>
      </c>
      <c r="C1831" s="1644"/>
      <c r="D1831" s="1644">
        <v>87</v>
      </c>
      <c r="E1831" s="1644"/>
      <c r="F1831" s="1644">
        <v>1060</v>
      </c>
    </row>
    <row r="1832" spans="1:6">
      <c r="A1832" t="s">
        <v>806</v>
      </c>
      <c r="B1832" s="1644"/>
      <c r="C1832" s="1644"/>
      <c r="D1832" s="1644">
        <v>1774</v>
      </c>
      <c r="E1832" s="1644"/>
      <c r="F1832" s="1644">
        <v>1774</v>
      </c>
    </row>
    <row r="1833" spans="1:6">
      <c r="A1833" t="s">
        <v>881</v>
      </c>
      <c r="B1833" s="1644">
        <v>1613</v>
      </c>
      <c r="C1833" s="1644">
        <v>1647</v>
      </c>
      <c r="D1833" s="1644">
        <v>1647</v>
      </c>
      <c r="E1833" s="1644">
        <v>495</v>
      </c>
      <c r="F1833" s="1644">
        <v>5402</v>
      </c>
    </row>
    <row r="1834" spans="1:6">
      <c r="A1834" t="s">
        <v>591</v>
      </c>
      <c r="B1834" s="1644">
        <v>1050</v>
      </c>
      <c r="C1834" s="1644">
        <v>770</v>
      </c>
      <c r="D1834" s="1644">
        <v>839</v>
      </c>
      <c r="E1834" s="1644">
        <v>874</v>
      </c>
      <c r="F1834" s="1644">
        <v>3533</v>
      </c>
    </row>
    <row r="1835" spans="1:6">
      <c r="A1835" t="s">
        <v>660</v>
      </c>
      <c r="B1835" s="1644"/>
      <c r="C1835" s="1644">
        <v>449</v>
      </c>
      <c r="D1835" s="1644">
        <v>665</v>
      </c>
      <c r="E1835" s="1644">
        <v>782</v>
      </c>
      <c r="F1835" s="1644">
        <v>1896</v>
      </c>
    </row>
    <row r="1836" spans="1:6">
      <c r="A1836" t="s">
        <v>857</v>
      </c>
      <c r="B1836" s="1644"/>
      <c r="C1836" s="1644">
        <v>721</v>
      </c>
      <c r="D1836" s="1644">
        <v>1146</v>
      </c>
      <c r="E1836" s="1644">
        <v>1085</v>
      </c>
      <c r="F1836" s="1644">
        <v>2952</v>
      </c>
    </row>
    <row r="1837" spans="1:6">
      <c r="A1837" t="s">
        <v>672</v>
      </c>
      <c r="B1837" s="1644"/>
      <c r="C1837" s="1644"/>
      <c r="D1837" s="1644">
        <v>998</v>
      </c>
      <c r="E1837" s="1644"/>
      <c r="F1837" s="1644">
        <v>998</v>
      </c>
    </row>
    <row r="1838" spans="1:6">
      <c r="A1838" t="s">
        <v>715</v>
      </c>
      <c r="B1838" s="1644"/>
      <c r="C1838" s="1644">
        <v>352</v>
      </c>
      <c r="D1838" s="1644"/>
      <c r="E1838" s="1644"/>
      <c r="F1838" s="1644">
        <v>352</v>
      </c>
    </row>
    <row r="1839" spans="1:6">
      <c r="A1839" t="s">
        <v>1674</v>
      </c>
      <c r="B1839" s="1644"/>
      <c r="C1839" s="1644"/>
      <c r="D1839" s="1644"/>
      <c r="E1839" s="1644">
        <v>934</v>
      </c>
      <c r="F1839" s="1644">
        <v>934</v>
      </c>
    </row>
    <row r="1840" spans="1:6">
      <c r="A1840" t="s">
        <v>578</v>
      </c>
      <c r="B1840" s="1644"/>
      <c r="C1840" s="1644"/>
      <c r="D1840" s="1644"/>
      <c r="E1840" s="1644">
        <v>1169</v>
      </c>
      <c r="F1840" s="1644">
        <v>1169</v>
      </c>
    </row>
    <row r="1841" spans="1:6">
      <c r="A1841" t="s">
        <v>1675</v>
      </c>
      <c r="B1841" s="1644"/>
      <c r="C1841" s="1644"/>
      <c r="D1841" s="1644"/>
      <c r="E1841" s="1644">
        <v>929</v>
      </c>
      <c r="F1841" s="1644">
        <v>929</v>
      </c>
    </row>
    <row r="1842" spans="1:6">
      <c r="A1842" t="s">
        <v>487</v>
      </c>
      <c r="B1842" s="1644">
        <v>10194</v>
      </c>
      <c r="C1842" s="1644">
        <v>6691</v>
      </c>
      <c r="D1842" s="1644">
        <v>12222</v>
      </c>
      <c r="E1842" s="1644">
        <v>7371</v>
      </c>
      <c r="F1842" s="1644">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7C3015C-6A7A-4F2E-8F36-3F9A63A06B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2026-07-10T02:22:45Z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