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18" documentId="8_{941262AC-BC69-4A39-A0F5-E6C0C5A7C19A}" xr6:coauthVersionLast="47" xr6:coauthVersionMax="47" xr10:uidLastSave="{F094D84F-864E-40A2-9263-6933E98BB027}"/>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980" r:id="rId12"/>
    <pivotCache cacheId="984" r:id="rId13"/>
    <pivotCache cacheId="991" r:id="rId14"/>
    <pivotCache cacheId="996" r:id="rId15"/>
    <pivotCache cacheId="1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<sst xmlns="http://schemas.openxmlformats.org/spreadsheetml/2006/main" count="19370" uniqueCount="2436">
  <si>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</si>
  <si>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</si>
  <si>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</si>
  <si>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</si>
  <si>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</si>
  <si>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</si>
  <si>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</si>
  <si>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</si>
  <si>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</si>
  <si>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</si>
  <si>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</si>
  <si>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</si>
  <si>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</si>
  <si>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</si>
  <si>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</si>
  <si>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</si>
  <si>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</si>
  <si>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</si>
  <si>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</si>
  <si>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</si>
  <si>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</si>
  <si>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</si>
  <si>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</si>
  <si>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</si>
  <si>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</si>
  <si>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</si>
  <si>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</si>
  <si>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</si>
  <si>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</si>
  <si>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</si>
  <si>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</si>
  <si>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</si>
  <si>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</si>
  <si>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</si>
  <si>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</si>
  <si>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</si>
  <si>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</si>
  <si>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</si>
  <si>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</si>
  <si>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</si>
  <si>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</si>
  <si>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</si>
  <si>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</si>
  <si>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</si>
  <si>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</si>
  <si>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</si>
  <si>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</si>
  <si>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</si>
  <si>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</si>
  <si>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</si>
  <si>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</si>
  <si>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</si>
  <si>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</si>
  <si>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</si>
  <si>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</si>
  <si>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</si>
  <si>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</si>
  <si>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</si>
  <si>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</si>
  <si>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</si>
  <si>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</si>
  <si>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</si>
  <si>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</si>
  <si>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</si>
  <si>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</si>
  <si>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</si>
  <si>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</si>
  <si>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</si>
  <si>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</si>
  <si>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</si>
  <si>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</si>
  <si>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</si>
  <si>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</si>
  <si>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</si>
  <si>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</si>
  <si>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</si>
  <si>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</si>
  <si>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</si>
  <si>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</si>
  <si>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</si>
  <si>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</si>
  <si>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</si>
  <si>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</si>
  <si>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</si>
  <si>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</si>
  <si>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</si>
  <si>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</si>
  <si>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</si>
  <si>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</si>
  <si>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</si>
  <si>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</si>
  <si>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</si>
  <si>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</si>
  <si>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</si>
  <si>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</si>
  <si>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</si>
  <si>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</si>
  <si>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</si>
  <si>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</si>
  <si>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</si>
  <si>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</si>
  <si>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</si>
  <si>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</si>
  <si>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</si>
  <si>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</si>
  <si>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</si>
  <si>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</si>
  <si>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</si>
  <si>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</si>
  <si>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</si>
  <si>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</si>
  <si>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</si>
  <si>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</si>
  <si>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</si>
  <si>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</si>
  <si>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</si>
  <si>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</si>
  <si>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</si>
  <si>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</si>
  <si>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</si>
  <si>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</si>
  <si>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</si>
  <si>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</si>
  <si>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</si>
  <si>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</si>
  <si>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</si>
  <si>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</si>
  <si>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</si>
  <si>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</si>
  <si>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</si>
  <si>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</si>
  <si>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</si>
  <si>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</si>
  <si>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</si>
  <si>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</si>
  <si>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</si>
  <si>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</si>
  <si>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</si>
  <si>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</si>
  <si>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</si>
  <si>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</si>
  <si>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</si>
  <si>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</si>
  <si>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</si>
  <si>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</si>
  <si>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</si>
  <si>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</si>
  <si>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</si>
  <si>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</si>
  <si>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</si>
  <si>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</si>
  <si>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</si>
  <si>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</si>
  <si>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</si>
  <si>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</si>
  <si>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</si>
  <si>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</si>
  <si>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</si>
  <si>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</si>
  <si>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</si>
  <si>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</si>
  <si>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</si>
  <si>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</si>
  <si>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</si>
  <si>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</si>
  <si>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</si>
  <si>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</si>
  <si>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</si>
  <si>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</si>
  <si>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</si>
  <si>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</si>
  <si>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</si>
  <si>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</si>
  <si>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</si>
  <si>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</si>
  <si>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</si>
  <si>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</si>
  <si>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</si>
  <si>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</si>
  <si>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</si>
  <si>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</si>
  <si>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</si>
  <si>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</si>
  <si>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</si>
  <si>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</si>
  <si>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</si>
  <si>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</si>
  <si>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</si>
  <si>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</si>
  <si>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</si>
  <si>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</si>
  <si>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</si>
  <si>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</si>
  <si>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</si>
  <si>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</si>
  <si>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</si>
  <si>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</si>
  <si>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</si>
  <si>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</si>
  <si>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</si>
  <si>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</si>
  <si>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</si>
  <si>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</si>
  <si>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</si>
  <si>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</si>
  <si>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</si>
  <si>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</si>
  <si>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</si>
  <si>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</si>
  <si>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</si>
  <si>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</si>
  <si>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</si>
  <si>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</si>
  <si>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</si>
  <si>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</si>
  <si>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</si>
  <si>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</si>
  <si>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</si>
  <si>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</si>
  <si>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</si>
  <si>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</si>
  <si>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</si>
  <si>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</si>
  <si>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</si>
  <si>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</si>
  <si>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</si>
  <si>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</si>
  <si>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</si>
  <si>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</si>
  <si>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</si>
  <si>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</si>
  <si>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</si>
  <si>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</si>
  <si>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</si>
  <si>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</si>
  <si>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</si>
  <si>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</si>
  <si>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</si>
  <si>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</si>
  <si>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</si>
  <si>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</si>
  <si>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</si>
  <si>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</si>
  <si>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</si>
  <si>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</si>
  <si>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</si>
  <si>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</si>
  <si>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</si>
  <si>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</si>
  <si>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</si>
  <si>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</si>
  <si>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</si>
  <si>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</si>
  <si>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</si>
  <si>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</si>
  <si>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</si>
  <si>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</si>
  <si>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</si>
  <si>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</si>
  <si>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</si>
  <si>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</si>
  <si>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</si>
  <si>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</si>
  <si>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</si>
  <si>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</si>
  <si>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</si>
  <si>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</si>
  <si>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</si>
  <si>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</si>
  <si>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</si>
  <si>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</si>
  <si>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</si>
  <si>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</si>
  <si>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</si>
  <si>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</si>
  <si>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</si>
  <si>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</si>
  <si>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</si>
  <si>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</si>
  <si>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</si>
  <si>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</si>
  <si>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</si>
  <si>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</si>
  <si>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</si>
  <si>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</si>
  <si>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</si>
  <si>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</si>
  <si>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</si>
  <si>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</si>
  <si>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</si>
  <si>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</si>
  <si>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</si>
  <si>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</si>
  <si>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</si>
  <si>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</si>
  <si>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</si>
  <si>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</si>
  <si>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</si>
  <si>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</si>
  <si>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</si>
  <si>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</si>
  <si>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</si>
  <si>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</si>
  <si>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</si>
  <si>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</si>
  <si>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</si>
  <si>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</si>
  <si>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</si>
  <si>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</si>
  <si>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</si>
  <si>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</si>
  <si>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</si>
  <si>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</si>
  <si>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</si>
  <si>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</si>
  <si>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</si>
  <si>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</si>
  <si>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</si>
  <si>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</si>
  <si>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</si>
  <si>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</si>
  <si>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</si>
  <si>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</si>
  <si>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</si>
  <si>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</si>
  <si>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</si>
  <si>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</si>
  <si>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</si>
  <si>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</si>
  <si>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</si>
  <si>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</si>
  <si>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</si>
  <si>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</si>
  <si>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</si>
  <si>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</si>
  <si>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</si>
  <si>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</si>
  <si>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</si>
  <si>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</si>
  <si>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</si>
  <si>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</si>
  <si>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</si>
  <si>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</si>
  <si>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</si>
  <si>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</si>
  <si>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</si>
  <si>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</si>
  <si>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</si>
  <si>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</si>
  <si>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</si>
  <si>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</si>
  <si>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</si>
  <si>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</si>
  <si>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</si>
  <si>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</si>
  <si>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</si>
  <si>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</si>
  <si>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</si>
  <si>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</si>
  <si>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</si>
  <si>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</si>
  <si>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</si>
  <si>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</si>
  <si>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</si>
  <si>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</si>
  <si>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</si>
  <si>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</si>
  <si>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</si>
  <si>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</si>
  <si>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</si>
  <si>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</si>
  <si>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</si>
  <si>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</si>
  <si>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</si>
  <si>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</si>
  <si>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</si>
  <si>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</si>
  <si>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</si>
  <si>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</si>
  <si>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</si>
  <si>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</si>
  <si>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</si>
  <si>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</si>
  <si>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</si>
  <si>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</si>
  <si>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</si>
  <si>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</si>
  <si>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</si>
  <si>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</si>
  <si>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</si>
  <si>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</si>
  <si>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</si>
  <si>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</si>
  <si>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</si>
  <si>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</si>
  <si>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</si>
  <si>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</si>
  <si>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</si>
  <si>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</si>
  <si>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</si>
  <si>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</si>
  <si>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</si>
  <si>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</si>
  <si>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</si>
  <si>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</si>
  <si>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</si>
  <si>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</si>
  <si>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</si>
  <si>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</si>
  <si>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</si>
  <si>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</si>
  <si>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</si>
  <si>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</si>
  <si>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</si>
  <si>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</si>
  <si>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</si>
  <si>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</si>
  <si>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</si>
  <si>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</si>
  <si>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</si>
  <si>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</si>
  <si>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</si>
  <si>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</si>
  <si>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</si>
  <si>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</si>
  <si>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</si>
  <si>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</si>
  <si>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</si>
  <si>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</si>
  <si>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</si>
  <si>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</si>
  <si>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</si>
  <si>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</si>
  <si>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</si>
  <si>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</si>
  <si>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</si>
  <si>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</si>
  <si>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</si>
  <si>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</si>
  <si>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</si>
  <si>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</si>
  <si>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</si>
  <si>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</si>
  <si>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</si>
  <si>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</si>
  <si>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</si>
  <si>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</si>
  <si>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</si>
  <si>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</si>
  <si>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</si>
  <si>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</si>
  <si>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</si>
  <si>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</si>
  <si>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</si>
  <si>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</si>
  <si>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</si>
  <si>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</si>
  <si>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</si>
  <si>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</si>
  <si>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</si>
  <si>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</si>
  <si>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</si>
  <si>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</si>
  <si>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</si>
  <si>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</si>
  <si>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</si>
  <si>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</si>
  <si>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</si>
  <si>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</si>
  <si>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</si>
  <si>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</si>
  <si>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</si>
  <si>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</si>
  <si>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</si>
  <si>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</si>
  <si>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</si>
  <si>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</si>
  <si>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</si>
  <si>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</si>
  <si>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</si>
  <si>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</si>
  <si>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</si>
  <si>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</si>
  <si>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</si>
  <si>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</si>
  <si>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</si>
  <si>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</si>
  <si>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</si>
  <si>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</si>
  <si>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</si>
  <si>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</si>
  <si>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</si>
  <si>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</si>
  <si>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</si>
  <si>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</si>
  <si>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</si>
  <si>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</si>
  <si>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</si>
  <si>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</si>
  <si>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</si>
  <si>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</si>
  <si>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</si>
  <si>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</si>
  <si>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</si>
  <si>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</si>
  <si>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</si>
  <si>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</si>
  <si>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</si>
  <si>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</si>
  <si>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</si>
  <si>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</si>
  <si>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</si>
  <si>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</si>
  <si>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</si>
  <si>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</si>
  <si>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</si>
  <si>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</si>
  <si>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</si>
  <si>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</si>
  <si>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</si>
  <si>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</si>
  <si>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</si>
  <si>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</si>
  <si>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</si>
  <si>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</si>
  <si>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</si>
  <si>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</si>
  <si>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</si>
  <si>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</si>
  <si>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</si>
  <si>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</si>
  <si>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</si>
  <si>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</si>
  <si>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</si>
  <si>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</si>
  <si>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</si>
  <si>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</si>
  <si>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</si>
  <si>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</si>
  <si>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</si>
  <si>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</si>
  <si>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</si>
  <si>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</si>
  <si>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</si>
  <si>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</si>
  <si>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</si>
  <si>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</si>
  <si>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</si>
  <si>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</si>
  <si>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</si>
  <si>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</si>
  <si>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</si>
  <si>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</si>
  <si>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</si>
  <si>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</si>
  <si>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</si>
  <si>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</si>
  <si>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</si>
  <si>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</si>
  <si>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</si>
  <si>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</si>
  <si>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</si>
  <si>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</si>
  <si>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</si>
  <si>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</si>
  <si>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</si>
  <si>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</si>
  <si>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</si>
  <si>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</si>
  <si>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</si>
  <si>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</si>
  <si>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</si>
  <si>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</si>
  <si>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</si>
  <si>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</si>
  <si>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</si>
  <si>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</si>
  <si>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</si>
  <si>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</si>
  <si>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</si>
  <si>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</si>
  <si>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</si>
  <si>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</si>
  <si>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</si>
  <si>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</si>
  <si>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</si>
  <si>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</si>
  <si>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</si>
  <si>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</si>
  <si>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</si>
  <si>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</si>
  <si>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</si>
  <si>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</si>
  <si>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</si>
  <si>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</si>
  <si>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</si>
  <si>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</si>
  <si>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</si>
  <si>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</si>
  <si>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</si>
  <si>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</si>
  <si>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</si>
  <si>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</si>
  <si>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</si>
  <si>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</si>
  <si>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</si>
  <si>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</si>
  <si>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</si>
  <si>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</si>
  <si>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</si>
  <si>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</si>
  <si>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</si>
  <si>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</si>
  <si>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</si>
  <si>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</si>
  <si>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</si>
  <si>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</si>
  <si>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</si>
  <si>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</si>
  <si>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</si>
  <si>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</si>
  <si>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</si>
  <si>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</si>
  <si>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</si>
  <si>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</si>
  <si>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</si>
  <si>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</si>
  <si>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</si>
  <si>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</si>
  <si>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</si>
  <si>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</si>
  <si>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</si>
  <si>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</si>
  <si>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</si>
  <si>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</si>
  <si>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</si>
  <si>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</si>
  <si>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</si>
  <si>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</si>
  <si>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</si>
  <si>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</si>
  <si>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</si>
  <si>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</si>
  <si>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</si>
  <si>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</si>
  <si>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r>
      <rPr>
        <sz val="11"/>
        <color rgb="FF333333"/>
        <rFont val="Calibri"/>
      </rPr>
      <t>4/14 NTP Received--</t>
    </r>
    <r>
      <rPr>
        <sz val="11"/>
        <color rgb="FFFF0000"/>
        <rFont val="Calibri"/>
      </rPr>
      <t>Pending Fiber Splicing Details Document</t>
    </r>
  </si>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</sst>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19560183"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125"/>
    <x v="15"/>
    <x v="30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24"/>
      <c r="S1" s="1024"/>
      <c r="T1" s="1024"/>
      <c r="U1" s="1024"/>
      <c r="V1" s="1024"/>
      <c r="W1" s="1024"/>
      <c r="X1" s="1024"/>
      <c r="Y1" s="1024"/>
      <c r="Z1" s="1024"/>
    </row>
    <row r="2" spans="1:26" ht="24.95" customHeight="1">
      <c r="A2" s="1411" t="str">
        <f ca="1">"Last Updated: "&amp;TEXT(NOW(),"MM/DD/YYYY  h:mm AM/PM")</f>
        <v>Last Updated: 04/14/2026  5:25 PM</v>
      </c>
      <c r="B2" s="1411"/>
      <c r="C2" s="1411"/>
      <c r="D2" s="1411"/>
      <c r="E2" s="1411"/>
      <c r="F2" s="1411"/>
      <c r="G2" s="1411"/>
      <c r="H2" s="1411"/>
      <c r="I2" s="1411"/>
      <c r="J2" s="1411"/>
      <c r="K2" s="1411"/>
      <c r="L2" s="1411"/>
      <c r="M2" s="1411"/>
      <c r="N2" s="1411"/>
      <c r="O2" s="1411"/>
      <c r="P2" s="1411"/>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2" t="s">
        <v>7</v>
      </c>
      <c r="B7" s="1412"/>
      <c r="C7" s="1412"/>
      <c r="D7" s="1412"/>
      <c r="E7" s="1412"/>
      <c r="F7" s="1412"/>
      <c r="G7" s="1412"/>
      <c r="H7" s="1412"/>
      <c r="I7" s="1412"/>
      <c r="J7" s="1412"/>
      <c r="K7" s="1412"/>
      <c r="L7" s="1412"/>
      <c r="M7" s="1412"/>
      <c r="N7" s="1412"/>
      <c r="O7" s="1412"/>
      <c r="P7" s="1412"/>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3" t="s">
        <v>8</v>
      </c>
      <c r="B9" s="1414"/>
      <c r="C9" s="1024"/>
      <c r="D9" s="1404" t="s">
        <v>9</v>
      </c>
      <c r="E9" s="1405"/>
      <c r="F9" s="1406"/>
      <c r="G9" s="1024"/>
      <c r="H9" s="1404" t="s">
        <v>10</v>
      </c>
      <c r="I9" s="1405"/>
      <c r="J9" s="1406"/>
      <c r="K9" s="1024"/>
      <c r="L9" s="1404" t="s">
        <v>11</v>
      </c>
      <c r="M9" s="1405"/>
      <c r="N9" s="1406"/>
      <c r="O9" s="1024"/>
      <c r="P9" s="1024"/>
      <c r="Q9" s="1024"/>
      <c r="R9" s="1024"/>
      <c r="S9" s="1024"/>
      <c r="T9" s="1024"/>
      <c r="U9" s="1024"/>
      <c r="V9" s="1024"/>
      <c r="W9" s="1024"/>
      <c r="X9" s="1024"/>
      <c r="Y9" s="1024"/>
      <c r="Z9" s="1024"/>
    </row>
    <row r="10" spans="1:26" ht="50.1" customHeight="1">
      <c r="A10" s="1415"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6"/>
      <c r="C10" s="1024"/>
      <c r="D10" s="1415"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7"/>
      <c r="F10" s="1416"/>
      <c r="G10" s="1024"/>
      <c r="H10" s="141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19"/>
      <c r="J10" s="1420"/>
      <c r="K10" s="1024"/>
      <c r="L10" s="142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22"/>
      <c r="N10" s="142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4" t="s">
        <v>12</v>
      </c>
      <c r="B12" s="1406"/>
      <c r="C12" s="1024"/>
      <c r="D12" s="1404" t="s">
        <v>13</v>
      </c>
      <c r="E12" s="1405"/>
      <c r="F12" s="1406"/>
      <c r="G12" s="1024"/>
      <c r="H12" s="1404" t="s">
        <v>14</v>
      </c>
      <c r="I12" s="1405"/>
      <c r="J12" s="1406"/>
      <c r="K12" s="1024"/>
      <c r="L12" s="1404" t="s">
        <v>15</v>
      </c>
      <c r="M12" s="1405"/>
      <c r="N12" s="1406"/>
      <c r="O12" s="1024"/>
      <c r="P12" s="1024"/>
      <c r="Q12" s="1024"/>
      <c r="R12" s="1024"/>
      <c r="S12" s="1024"/>
      <c r="T12" s="1024"/>
      <c r="U12" s="1024"/>
      <c r="V12" s="1024"/>
      <c r="W12" s="1024"/>
      <c r="X12" s="1024"/>
      <c r="Y12" s="1024"/>
      <c r="Z12" s="1024"/>
    </row>
    <row r="13" spans="1:26" ht="50.1" customHeight="1">
      <c r="A13" s="1424">
        <f>IFERROR(H10/D10,0)</f>
        <v>5.2090791455297741E-2</v>
      </c>
      <c r="B13" s="1425"/>
      <c r="C13" s="1024"/>
      <c r="D13" s="1430"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31"/>
      <c r="F13" s="1432"/>
      <c r="G13" s="1024"/>
      <c r="H13" s="1415"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7"/>
      <c r="J13" s="1416"/>
      <c r="K13" s="1024"/>
      <c r="L13" s="1407">
        <f>COUNTA('Completed Projects Pending PW'!A2:A51)</f>
        <v>38</v>
      </c>
      <c r="M13" s="1408"/>
      <c r="N13" s="1409"/>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9" t="s">
        <v>16</v>
      </c>
      <c r="B15" s="1429"/>
      <c r="C15" s="1429"/>
      <c r="D15" s="1429"/>
      <c r="E15" s="1024"/>
      <c r="F15" s="1429" t="s">
        <v>17</v>
      </c>
      <c r="G15" s="1429"/>
      <c r="H15" s="1429"/>
      <c r="I15" s="1429"/>
      <c r="J15" s="1024"/>
      <c r="K15" s="1429" t="s">
        <v>18</v>
      </c>
      <c r="L15" s="1429"/>
      <c r="M15" s="1429"/>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9" t="s">
        <v>44</v>
      </c>
      <c r="B27" s="1429"/>
      <c r="C27" s="1429"/>
      <c r="D27" s="1429"/>
      <c r="F27" s="1433" t="s">
        <v>45</v>
      </c>
      <c r="G27" s="1433"/>
      <c r="H27" s="1433"/>
      <c r="I27" s="1433"/>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6" t="s">
        <v>65</v>
      </c>
      <c r="B39" s="1426"/>
      <c r="C39" s="1426"/>
      <c r="D39" s="1426"/>
      <c r="E39" s="1426"/>
      <c r="F39" s="1426"/>
      <c r="G39" s="1426"/>
      <c r="H39" s="1426"/>
      <c r="I39" s="1426"/>
      <c r="J39" s="1426"/>
      <c r="K39" s="1427"/>
      <c r="L39" s="1427"/>
      <c r="M39" s="1427"/>
      <c r="N39" s="142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8" t="s">
        <v>66</v>
      </c>
      <c r="B60" s="1428"/>
      <c r="C60" s="1428"/>
      <c r="D60" s="1428"/>
      <c r="E60" s="1428"/>
      <c r="F60" s="1428"/>
      <c r="G60" s="1428"/>
      <c r="H60" s="1428"/>
      <c r="I60" s="1428"/>
      <c r="J60" s="1428"/>
      <c r="K60" s="1428"/>
      <c r="L60" s="1428"/>
      <c r="M60" s="1428"/>
      <c r="N60" s="142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21" activePane="topRight" state="frozen"/>
      <selection pane="topRight" activeCell="AC47" sqref="AC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39"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40"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40"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t="s">
        <v>470</v>
      </c>
    </row>
    <row r="1471" spans="1:7">
      <c r="A1471" t="s">
        <v>801</v>
      </c>
      <c r="B1471" s="1441"/>
      <c r="C1471" s="1441"/>
      <c r="D1471" s="1441"/>
    </row>
    <row r="1472" spans="1:7">
      <c r="A1472" t="s">
        <v>756</v>
      </c>
      <c r="B1472" s="1441"/>
      <c r="C1472" s="1441"/>
      <c r="D1472" s="1441"/>
    </row>
    <row r="1473" spans="1:4">
      <c r="A1473" t="s">
        <v>758</v>
      </c>
      <c r="B1473" s="1441"/>
      <c r="C1473" s="1441"/>
      <c r="D1473" s="1441"/>
    </row>
    <row r="1474" spans="1:4">
      <c r="A1474" t="s">
        <v>621</v>
      </c>
      <c r="B1474" s="1441">
        <v>2719</v>
      </c>
      <c r="C1474" s="1441">
        <v>2206</v>
      </c>
      <c r="D1474" s="1441">
        <v>4925</v>
      </c>
    </row>
    <row r="1475" spans="1:4">
      <c r="A1475" t="s">
        <v>470</v>
      </c>
      <c r="B1475" s="1441">
        <v>2719</v>
      </c>
      <c r="C1475" s="1441">
        <v>2206</v>
      </c>
      <c r="D1475"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F2899" sqref="F289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Received--Pending Fiber Splicing Details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5A4714F-9D36-4039-A8F3-E55CC874EB8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2026-04-14T21:29:54Z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