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8" documentId="8_{DCF85A03-1EEC-410A-B6A1-333228F65FDB}" xr6:coauthVersionLast="47" xr6:coauthVersionMax="47" xr10:uidLastSave="{65F46820-F532-44FF-8D3A-2FD30818AEB2}"/>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206" r:id="rId12"/>
    <pivotCache cacheId="2207" r:id="rId13"/>
    <pivotCache cacheId="2208" r:id="rId14"/>
    <pivotCache cacheId="2209"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1" i="30"/>
  <c r="V290" i="30"/>
  <c r="V289" i="30"/>
  <c r="V254"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<sst xmlns="http://schemas.openxmlformats.org/spreadsheetml/2006/main" count="19632" uniqueCount="2467">
  <si>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</si>
  <si>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</si>
  <si>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</si>
  <si>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</si>
  <si>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</si>
  <si>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</si>
  <si>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</si>
  <si>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</si>
  <si>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</si>
  <si>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</si>
  <si>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</si>
  <si>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</si>
  <si>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</si>
  <si>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</si>
  <si>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</si>
  <si>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</si>
  <si>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</si>
  <si>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</si>
  <si>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</si>
  <si>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</si>
  <si>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</si>
  <si>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</si>
  <si>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</si>
  <si>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</si>
  <si>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</si>
  <si>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</si>
  <si>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</si>
  <si>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</si>
  <si>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</si>
  <si>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</si>
  <si>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</si>
  <si>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</si>
  <si>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</si>
  <si>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</si>
  <si>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</si>
  <si>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</si>
  <si>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</si>
  <si>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</si>
  <si>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</si>
  <si>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</si>
  <si>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</si>
  <si>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</si>
  <si>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</si>
  <si>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</si>
  <si>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</si>
  <si>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</si>
  <si>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</si>
  <si>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</si>
  <si>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</si>
  <si>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</si>
  <si>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</si>
  <si>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</si>
  <si>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</si>
  <si>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</si>
  <si>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</si>
  <si>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</si>
  <si>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</si>
  <si>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</si>
  <si>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</si>
  <si>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</si>
  <si>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</si>
  <si>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</si>
  <si>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</si>
  <si>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</si>
  <si>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</si>
  <si>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</si>
  <si>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</si>
  <si>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</si>
  <si>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</si>
  <si>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</si>
  <si>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</si>
  <si>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</si>
  <si>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</si>
  <si>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</si>
  <si>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</si>
  <si>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</si>
  <si>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</si>
  <si>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</si>
  <si>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</si>
  <si>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</si>
  <si>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</si>
  <si>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</si>
  <si>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</si>
  <si>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</si>
  <si>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</si>
  <si>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</si>
  <si>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</si>
  <si>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</si>
  <si>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</si>
  <si>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</si>
  <si>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</si>
  <si>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</si>
  <si>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</si>
  <si>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</si>
  <si>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</si>
  <si>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</si>
  <si>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</si>
  <si>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</si>
  <si>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</si>
  <si>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</si>
  <si>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</si>
  <si>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</si>
  <si>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</si>
  <si>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</si>
  <si>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</si>
  <si>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</si>
  <si>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</si>
  <si>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</si>
  <si>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</si>
  <si>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</si>
  <si>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</si>
  <si>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</si>
  <si>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</si>
  <si>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</si>
  <si>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</si>
  <si>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</si>
  <si>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</si>
  <si>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</si>
  <si>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</si>
  <si>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</si>
  <si>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</si>
  <si>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</si>
  <si>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</si>
  <si>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</si>
  <si>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</si>
  <si>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</si>
  <si>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</si>
  <si>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</si>
  <si>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</si>
  <si>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</si>
  <si>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</si>
  <si>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</si>
  <si>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</si>
  <si>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</si>
  <si>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</si>
  <si>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</si>
  <si>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</si>
  <si>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</si>
  <si>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</si>
  <si>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</si>
  <si>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</si>
  <si>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</si>
  <si>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</si>
  <si>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</si>
  <si>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</si>
  <si>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</si>
  <si>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</si>
  <si>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</si>
  <si>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</si>
  <si>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</si>
  <si>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</si>
  <si>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</si>
  <si>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</si>
  <si>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</si>
  <si>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</si>
  <si>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</si>
  <si>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</si>
  <si>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</si>
  <si>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</si>
  <si>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</si>
  <si>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</si>
  <si>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</si>
  <si>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</si>
  <si>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</si>
  <si>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</si>
  <si>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</si>
  <si>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</si>
  <si>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</si>
  <si>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</si>
  <si>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</si>
  <si>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</si>
  <si>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</si>
  <si>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</si>
  <si>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</si>
  <si>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</si>
  <si>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</si>
  <si>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</si>
  <si>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</si>
  <si>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</si>
  <si>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</si>
  <si>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</si>
  <si>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</si>
  <si>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</si>
  <si>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</si>
  <si>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</si>
  <si>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</si>
  <si>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</si>
  <si>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</si>
  <si>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</si>
  <si>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</si>
  <si>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</si>
  <si>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</si>
  <si>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</si>
  <si>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</si>
  <si>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</si>
  <si>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</si>
  <si>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</si>
  <si>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</si>
  <si>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</si>
  <si>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</si>
  <si>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</si>
  <si>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</si>
  <si>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</si>
  <si>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</si>
  <si>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</si>
  <si>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</si>
  <si>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</si>
  <si>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</si>
  <si>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</si>
  <si>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</si>
  <si>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</si>
  <si>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</si>
  <si>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</si>
  <si>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</si>
  <si>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</si>
  <si>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</si>
  <si>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</si>
  <si>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</si>
  <si>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</si>
  <si>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</si>
  <si>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</si>
  <si>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</si>
  <si>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</si>
  <si>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</si>
  <si>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</si>
  <si>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</si>
  <si>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</si>
  <si>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</si>
  <si>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</si>
  <si>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</si>
  <si>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</si>
  <si>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</si>
  <si>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</si>
  <si>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</si>
  <si>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</si>
  <si>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</si>
  <si>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</si>
  <si>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</si>
  <si>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</si>
  <si>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</si>
  <si>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</si>
  <si>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</si>
  <si>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</si>
  <si>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</si>
  <si>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</si>
  <si>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</si>
  <si>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</si>
  <si>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</si>
  <si>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</si>
  <si>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</si>
  <si>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</si>
  <si>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</si>
  <si>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</si>
  <si>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</si>
  <si>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</si>
  <si>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</si>
  <si>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</si>
  <si>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</si>
  <si>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</si>
  <si>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</si>
  <si>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</si>
  <si>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</si>
  <si>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</si>
  <si>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</si>
  <si>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</si>
  <si>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</si>
  <si>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</si>
  <si>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</si>
  <si>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</si>
  <si>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</si>
  <si>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</si>
  <si>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</si>
  <si>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</si>
  <si>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</si>
  <si>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</si>
  <si>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</si>
  <si>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</si>
  <si>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</si>
  <si>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</si>
  <si>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</si>
  <si>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</si>
  <si>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</si>
  <si>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</si>
  <si>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</si>
  <si>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</si>
  <si>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</si>
  <si>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</si>
  <si>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</si>
  <si>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</si>
  <si>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</si>
  <si>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</si>
  <si>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</si>
  <si>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</si>
  <si>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</si>
  <si>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</si>
  <si>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</si>
  <si>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</si>
  <si>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</si>
  <si>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</si>
  <si>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</si>
  <si>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</si>
  <si>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</si>
  <si>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</si>
  <si>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</si>
  <si>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</si>
  <si>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</si>
  <si>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</si>
  <si>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</si>
  <si>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</si>
  <si>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</si>
  <si>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</si>
  <si>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</si>
  <si>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</si>
  <si>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</si>
  <si>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</si>
  <si>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</si>
  <si>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</si>
  <si>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</si>
  <si>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</si>
  <si>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</si>
  <si>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</si>
  <si>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</si>
  <si>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</si>
  <si>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</si>
  <si>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</si>
  <si>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</si>
  <si>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</si>
  <si>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</si>
  <si>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</si>
  <si>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</si>
  <si>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</si>
  <si>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</si>
  <si>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</si>
  <si>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</si>
  <si>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</si>
  <si>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</si>
  <si>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</si>
  <si>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</si>
  <si>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</si>
  <si>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</si>
  <si>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</si>
  <si>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</si>
  <si>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</si>
  <si>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</si>
  <si>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</si>
  <si>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</si>
  <si>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</si>
  <si>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</si>
  <si>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</si>
  <si>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</si>
  <si>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</si>
  <si>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</si>
  <si>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</si>
  <si>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</si>
  <si>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</si>
  <si>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</si>
  <si>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</si>
  <si>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</si>
  <si>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</si>
  <si>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</si>
  <si>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</si>
  <si>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</si>
  <si>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</si>
  <si>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</si>
  <si>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</si>
  <si>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</si>
  <si>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</si>
  <si>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</si>
  <si>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</si>
  <si>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</si>
  <si>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</si>
  <si>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</si>
  <si>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</si>
  <si>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</si>
  <si>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</si>
  <si>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</si>
  <si>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</si>
  <si>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</si>
  <si>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</si>
  <si>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</si>
  <si>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</si>
  <si>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</si>
  <si>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</si>
  <si>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</si>
  <si>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</si>
  <si>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</si>
  <si>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</si>
  <si>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</si>
  <si>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</si>
  <si>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</si>
  <si>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</si>
  <si>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</si>
  <si>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</si>
  <si>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</si>
  <si>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</si>
  <si>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</si>
  <si>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</si>
  <si>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</si>
  <si>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</si>
  <si>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</si>
  <si>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</si>
  <si>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</si>
  <si>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</si>
  <si>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</si>
  <si>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</si>
  <si>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</si>
  <si>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</si>
  <si>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</si>
  <si>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</si>
  <si>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</si>
  <si>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</si>
  <si>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</si>
  <si>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</si>
  <si>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</si>
  <si>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</si>
  <si>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</si>
  <si>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</si>
  <si>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</si>
  <si>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</si>
  <si>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</si>
  <si>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</si>
  <si>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</si>
  <si>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</si>
  <si>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</si>
  <si>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</si>
  <si>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</si>
  <si>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</si>
  <si>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</si>
  <si>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</si>
  <si>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</si>
  <si>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</si>
  <si>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</si>
  <si>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</si>
  <si>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</si>
  <si>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</si>
  <si>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</si>
  <si>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</si>
  <si>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</si>
  <si>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</si>
  <si>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</si>
  <si>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</si>
  <si>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</si>
  <si>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</si>
  <si>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</si>
  <si>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</si>
  <si>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</si>
  <si>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</si>
  <si>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</si>
  <si>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</si>
  <si>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</si>
  <si>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</si>
  <si>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</si>
  <si>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</si>
  <si>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</si>
  <si>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</si>
  <si>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</si>
  <si>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</si>
  <si>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</si>
  <si>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</si>
  <si>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</si>
  <si>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</si>
  <si>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</si>
  <si>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</si>
  <si>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</si>
  <si>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</si>
  <si>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</si>
  <si>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</si>
  <si>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</si>
  <si>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</si>
  <si>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</si>
  <si>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</si>
  <si>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</si>
  <si>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</si>
  <si>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</si>
  <si>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</si>
  <si>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</si>
  <si>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</si>
  <si>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</si>
  <si>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</si>
  <si>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</si>
  <si>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</si>
  <si>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</si>
  <si>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</si>
  <si>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</si>
  <si>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</si>
  <si>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</si>
  <si>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</si>
  <si>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</si>
  <si>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</si>
  <si>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</si>
  <si>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</si>
  <si>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</si>
  <si>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</si>
  <si>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</si>
  <si>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</si>
  <si>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</si>
  <si>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</si>
  <si>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</si>
  <si>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</si>
  <si>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</si>
  <si>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</si>
  <si>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</si>
  <si>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</si>
  <si>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</si>
  <si>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</si>
  <si>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</si>
  <si>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</si>
  <si>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</si>
  <si>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</si>
  <si>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</si>
  <si>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</si>
  <si>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</si>
  <si>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</si>
  <si>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</si>
  <si>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</si>
  <si>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</si>
  <si>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</si>
  <si>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</si>
  <si>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</si>
  <si>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</si>
  <si>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</si>
  <si>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</si>
  <si>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</si>
  <si>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</si>
  <si>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</si>
  <si>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</si>
  <si>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</si>
  <si>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</si>
  <si>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</si>
  <si>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</si>
  <si>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</si>
  <si>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</si>
  <si>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</si>
  <si>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</si>
  <si>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</si>
  <si>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</si>
  <si>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</si>
  <si>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</si>
  <si>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</si>
  <si>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</si>
  <si>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</si>
  <si>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</si>
  <si>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</si>
  <si>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</si>
  <si>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</si>
  <si>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</si>
  <si>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</si>
  <si>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</si>
  <si>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</si>
  <si>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</si>
  <si>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</si>
  <si>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</si>
  <si>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</si>
  <si>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</si>
  <si>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</si>
  <si>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</si>
  <si>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</si>
  <si>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</si>
  <si>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</si>
  <si>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</si>
  <si>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</si>
  <si>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</si>
  <si>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</si>
  <si>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</si>
  <si>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J Garcia Underground</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</si>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</sst>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30" fillId="21" borderId="9" xfId="0" applyNumberFormat="1" applyFont="1" applyFill="1" applyBorder="1" applyAlignment="1">
      <alignment horizont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7" fillId="21"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89</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48</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0" t="s">
        <v>0</v>
      </c>
      <c r="B1" s="1460"/>
      <c r="C1" s="1460"/>
      <c r="D1" s="1460"/>
      <c r="E1" s="1460"/>
      <c r="F1" s="1460"/>
      <c r="G1" s="1460"/>
      <c r="H1" s="1460"/>
      <c r="I1" s="1460"/>
      <c r="J1" s="1460"/>
      <c r="K1" s="1460"/>
      <c r="L1" s="1460"/>
      <c r="M1" s="1460"/>
      <c r="N1" s="1460"/>
      <c r="O1" s="1460"/>
      <c r="P1" s="1460"/>
      <c r="Q1" s="1021"/>
      <c r="S1" s="1021"/>
      <c r="T1" s="1021"/>
      <c r="U1" s="1021"/>
      <c r="V1" s="1021"/>
      <c r="W1" s="1021"/>
      <c r="X1" s="1021"/>
      <c r="Y1" s="1021"/>
      <c r="Z1" s="1021"/>
    </row>
    <row r="2" spans="1:26" ht="24.95" customHeight="1">
      <c r="A2" s="1461" t="str">
        <f ca="1">"Last Updated: "&amp;TEXT(NOW(),"MM/DD/YYYY  h:mm AM/PM")</f>
        <v>Last Updated: 04/24/2026  3:29 PM</v>
      </c>
      <c r="B2" s="1461"/>
      <c r="C2" s="1461"/>
      <c r="D2" s="1461"/>
      <c r="E2" s="1461"/>
      <c r="F2" s="1461"/>
      <c r="G2" s="1461"/>
      <c r="H2" s="1461"/>
      <c r="I2" s="1461"/>
      <c r="J2" s="1461"/>
      <c r="K2" s="1461"/>
      <c r="L2" s="1461"/>
      <c r="M2" s="1461"/>
      <c r="N2" s="1461"/>
      <c r="O2" s="1461"/>
      <c r="P2" s="146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2" t="s">
        <v>7</v>
      </c>
      <c r="B7" s="1462"/>
      <c r="C7" s="1462"/>
      <c r="D7" s="1462"/>
      <c r="E7" s="1462"/>
      <c r="F7" s="1462"/>
      <c r="G7" s="1462"/>
      <c r="H7" s="1462"/>
      <c r="I7" s="1462"/>
      <c r="J7" s="1462"/>
      <c r="K7" s="1462"/>
      <c r="L7" s="1462"/>
      <c r="M7" s="1462"/>
      <c r="N7" s="1462"/>
      <c r="O7" s="1462"/>
      <c r="P7" s="146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3" t="s">
        <v>8</v>
      </c>
      <c r="B9" s="1464"/>
      <c r="C9" s="1021"/>
      <c r="D9" s="1443" t="s">
        <v>9</v>
      </c>
      <c r="E9" s="1444"/>
      <c r="F9" s="1445"/>
      <c r="G9" s="1021"/>
      <c r="H9" s="1443" t="s">
        <v>10</v>
      </c>
      <c r="I9" s="1444"/>
      <c r="J9" s="1445"/>
      <c r="K9" s="1021"/>
      <c r="L9" s="1443" t="s">
        <v>11</v>
      </c>
      <c r="M9" s="1444"/>
      <c r="N9" s="1445"/>
      <c r="O9" s="1021"/>
      <c r="P9" s="1021"/>
      <c r="Q9" s="1021"/>
      <c r="R9" s="1021"/>
      <c r="S9" s="1021"/>
      <c r="T9" s="1021"/>
      <c r="U9" s="1021"/>
      <c r="V9" s="1021"/>
      <c r="W9" s="1021"/>
      <c r="X9" s="1021"/>
      <c r="Y9" s="1021"/>
      <c r="Z9" s="1021"/>
    </row>
    <row r="10" spans="1:26" ht="50.1" customHeight="1">
      <c r="A10" s="144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116</v>
      </c>
      <c r="B10" s="1451"/>
      <c r="C10" s="1021"/>
      <c r="D10" s="144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692666</v>
      </c>
      <c r="E10" s="1450"/>
      <c r="F10" s="1451"/>
      <c r="G10" s="1021"/>
      <c r="H10" s="146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40426</v>
      </c>
      <c r="I10" s="1466"/>
      <c r="J10" s="1467"/>
      <c r="K10" s="1021"/>
      <c r="L10" s="146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653916</v>
      </c>
      <c r="M10" s="1469"/>
      <c r="N10" s="147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3" t="s">
        <v>12</v>
      </c>
      <c r="B12" s="1445"/>
      <c r="C12" s="1021"/>
      <c r="D12" s="1443" t="s">
        <v>13</v>
      </c>
      <c r="E12" s="1444"/>
      <c r="F12" s="1445"/>
      <c r="G12" s="1021"/>
      <c r="H12" s="1443" t="s">
        <v>14</v>
      </c>
      <c r="I12" s="1444"/>
      <c r="J12" s="1445"/>
      <c r="K12" s="1021"/>
      <c r="L12" s="1443" t="s">
        <v>15</v>
      </c>
      <c r="M12" s="1444"/>
      <c r="N12" s="1445"/>
      <c r="O12" s="1021"/>
      <c r="P12" s="1021"/>
      <c r="Q12" s="1021"/>
      <c r="R12" s="1021"/>
      <c r="S12" s="1021"/>
      <c r="T12" s="1021"/>
      <c r="U12" s="1021"/>
      <c r="V12" s="1021"/>
      <c r="W12" s="1021"/>
      <c r="X12" s="1021"/>
      <c r="Y12" s="1021"/>
      <c r="Z12" s="1021"/>
    </row>
    <row r="13" spans="1:26" ht="50.1" customHeight="1">
      <c r="A13" s="1471">
        <f>IFERROR(H10/D10,0)</f>
        <v>5.8362905065356172E-2</v>
      </c>
      <c r="B13" s="1472"/>
      <c r="C13" s="1021"/>
      <c r="D13" s="144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7795114.9000000004</v>
      </c>
      <c r="E13" s="1447"/>
      <c r="F13" s="1448"/>
      <c r="G13" s="1021"/>
      <c r="H13" s="144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0"/>
      <c r="J13" s="1451"/>
      <c r="K13" s="1021"/>
      <c r="L13" s="1457">
        <f>COUNTA('Completed Projects Pending PW'!A3:A44)</f>
        <v>30</v>
      </c>
      <c r="M13" s="1458"/>
      <c r="N13" s="145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2" t="s">
        <v>16</v>
      </c>
      <c r="B15" s="1452"/>
      <c r="C15" s="1452"/>
      <c r="D15" s="1452"/>
      <c r="E15" s="1021"/>
      <c r="F15" s="1452" t="s">
        <v>17</v>
      </c>
      <c r="G15" s="1452"/>
      <c r="H15" s="1452"/>
      <c r="I15" s="1452"/>
      <c r="J15" s="1021"/>
      <c r="K15" s="1452" t="s">
        <v>18</v>
      </c>
      <c r="L15" s="1452"/>
      <c r="M15" s="145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36"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12</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50369</v>
      </c>
      <c r="I17" s="1438" cm="1">
        <f t="array" ref="I17">SUMPRODUCT(--(IF($B$5="All",TRUE,'Tillman UG Footage'!B2:B139=$B$5))*--('Tillman UG Footage'!P2:P139="In Process")*--(IF($F$5="All",TRUE,ISNUMBER(FIND($F$5,'Tillman UG Footage'!D2:D139&amp;" "))))*--(IF($H$5="All",TRUE,ISNUMBER(FIND($H$5,'Tillman UG Footage'!F2:F139&amp;" "))))*(IF(ISNUMBER('Tillman UG Footage'!N2:N139),'Tillman UG Footage'!N2:N139,0)))</f>
        <v>621422.85</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48</v>
      </c>
      <c r="M17" s="1436">
        <f>IFERROR(L17/SUM(L17:L19),0)</f>
        <v>0.41379310344827586</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37"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0.29319676424372926</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39"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37">
        <f>IFERROR(L18/SUM(L17:L19),0)</f>
        <v>0.56034482758620685</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36"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15</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103733</v>
      </c>
      <c r="I19" s="1438" cm="1">
        <f t="array" ref="I19">SUMPRODUCT(--(IF($B$5="All",TRUE,'Tillman UG Footage'!B2:B139=$B$5))*--('Tillman UG Footage'!P2:P139="Locates Called")*--(IF($F$5="All",TRUE,ISNUMBER(FIND($F$5,'Tillman UG Footage'!D2:D139&amp;" "))))*--(IF($H$5="All",TRUE,ISNUMBER(FIND($H$5,'Tillman UG Footage'!F2:F139&amp;" "))))*(IF(ISNUMBER('Tillman UG Footage'!N2:N139),'Tillman UG Footage'!N2:N139,0)))</f>
        <v>1212043.3499999999</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36">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11</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98478</v>
      </c>
      <c r="D20" s="1437"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0.17681106440017061</v>
      </c>
      <c r="E20" s="1021"/>
      <c r="F20" s="1030" t="s">
        <v>38</v>
      </c>
      <c r="G20" s="1027" cm="1">
        <f t="array" ref="G20">SUMPRODUCT(--(IF($B$5="All",TRUE,'Tillman UG Footage'!B2:B139=$B$5))*--('Tillman UG Footage'!P2:P139="Completed")*--(IF($F$5="All",TRUE,ISNUMBER(FIND($F$5,'Tillman UG Footage'!D2:D139&amp;" "))))*--(IF($H$5="All",TRUE,ISNUMBER(FIND($H$5,'Tillman UG Footage'!F2:F139&amp;" ")))))</f>
        <v>6</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23251</v>
      </c>
      <c r="I20" s="1439" cm="1">
        <f t="array" ref="I20">SUMPRODUCT(--(IF($B$5="All",TRUE,'Tillman UG Footage'!B2:B139=$B$5))*--('Tillman UG Footage'!P2:P139="Completed")*--(IF($F$5="All",TRUE,ISNUMBER(FIND($F$5,'Tillman UG Footage'!D2:D139&amp;" "))))*--(IF($H$5="All",TRUE,ISNUMBER(FIND($H$5,'Tillman UG Footage'!F2:F139&amp;" "))))*IF(ISNUMBER('Tillman UG Footage'!N2:N139),'Tillman UG Footage'!N2:N139,0))</f>
        <v>380312.5</v>
      </c>
      <c r="J20" s="1021"/>
      <c r="K20" s="1032" t="s">
        <v>39</v>
      </c>
      <c r="L20" s="1033">
        <f>SUM(L17:L19)</f>
        <v>116</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19316</v>
      </c>
      <c r="D21" s="1436"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40">
        <f>SUM(I17:I20)</f>
        <v>8175427.3999999994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37"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36"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37"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116</v>
      </c>
      <c r="C25" s="1033">
        <f>SUM(C17:C24)</f>
        <v>692666</v>
      </c>
      <c r="D25" s="1034">
        <f>IFERROR(H10/D10,0)</f>
        <v>5.8362905065356172E-2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2" t="s">
        <v>44</v>
      </c>
      <c r="B27" s="1452"/>
      <c r="C27" s="1452"/>
      <c r="D27" s="1452"/>
      <c r="F27" s="1453" t="s">
        <v>45</v>
      </c>
      <c r="G27" s="1453"/>
      <c r="H27" s="1453"/>
      <c r="I27" s="1453"/>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11</v>
      </c>
      <c r="H29" s="1037">
        <f>COUNTIF('Completed Projects Pending PW'!F:F,"*Joshua*")</f>
        <v>14</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7</v>
      </c>
      <c r="C31" s="1037">
        <f>COUNTIF('Completed Projects Pending PW'!D:D,"*North Path*")</f>
        <v>5</v>
      </c>
      <c r="D31" s="1050">
        <f t="shared" si="0"/>
        <v>12</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29</v>
      </c>
      <c r="C36" s="1044">
        <f>SUM(C29:C35)</f>
        <v>31</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30</v>
      </c>
      <c r="H37" s="1044">
        <f>SUM(H29:H36)</f>
        <v>31</v>
      </c>
      <c r="I37" s="1045">
        <f>SUM(I29:I36)</f>
        <v>61</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4" t="s">
        <v>65</v>
      </c>
      <c r="B39" s="1454"/>
      <c r="C39" s="1454"/>
      <c r="D39" s="1454"/>
      <c r="E39" s="1454"/>
      <c r="F39" s="1454"/>
      <c r="G39" s="1454"/>
      <c r="H39" s="1454"/>
      <c r="I39" s="1454"/>
      <c r="J39" s="1454"/>
      <c r="K39" s="1455"/>
      <c r="L39" s="1455"/>
      <c r="M39" s="1455"/>
      <c r="N39" s="145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6" t="s">
        <v>66</v>
      </c>
      <c r="B60" s="1456"/>
      <c r="C60" s="1456"/>
      <c r="D60" s="1456"/>
      <c r="E60" s="1456"/>
      <c r="F60" s="1456"/>
      <c r="G60" s="1456"/>
      <c r="H60" s="1456"/>
      <c r="I60" s="1456"/>
      <c r="J60" s="1456"/>
      <c r="K60" s="1456"/>
      <c r="L60" s="1456"/>
      <c r="M60" s="1456"/>
      <c r="N60" s="1456"/>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41">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41">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41">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41">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41">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41">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41">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41">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41">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41">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41">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41">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41">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41">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41">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41">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41">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41">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41">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41">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41">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41">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41">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41">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41">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41">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41">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41">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41">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41">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41">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41"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41"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41"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41"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41"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41"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41"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41"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41"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41"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3" t="s">
        <v>441</v>
      </c>
      <c r="C1" s="1473"/>
      <c r="D1" s="427"/>
      <c r="E1" s="1473" t="s">
        <v>442</v>
      </c>
      <c r="F1" s="14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4"/>
      <c r="B1" s="1474"/>
      <c r="C1" s="1474"/>
      <c r="D1" s="1474"/>
      <c r="E1" s="1474"/>
      <c r="F1" s="1474"/>
      <c r="G1" s="1474"/>
      <c r="H1" s="1475" t="s">
        <v>480</v>
      </c>
      <c r="I1" s="1475"/>
      <c r="J1" s="1475"/>
      <c r="K1" s="1475"/>
      <c r="L1" s="1475"/>
      <c r="M1" s="1475"/>
      <c r="N1" s="1475"/>
      <c r="O1" s="1475"/>
      <c r="P1" s="189"/>
      <c r="Q1" s="1476" t="s">
        <v>97</v>
      </c>
      <c r="R1" s="1476"/>
      <c r="S1" s="1477"/>
      <c r="T1" s="1476"/>
      <c r="U1" s="1476"/>
      <c r="V1" s="1476"/>
      <c r="W1" s="1476"/>
      <c r="X1" s="147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W43" activePane="topRight" state="frozen"/>
      <selection pane="topRight" activeCell="AA58" sqref="AA58:A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464</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88"/>
      <c r="S11" s="1388"/>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564</v>
      </c>
      <c r="E12" s="749">
        <v>46133</v>
      </c>
      <c r="F12" s="750" t="s">
        <v>61</v>
      </c>
      <c r="G12" s="750" t="s">
        <v>565</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2">
        <v>398</v>
      </c>
      <c r="X12" s="696">
        <f t="shared" si="3"/>
        <v>1035</v>
      </c>
      <c r="Y12" s="365">
        <f t="shared" si="4"/>
        <v>0.27773900907187721</v>
      </c>
      <c r="Z12" s="706">
        <v>46134</v>
      </c>
      <c r="AA12" s="698">
        <v>0</v>
      </c>
      <c r="AB12" s="698">
        <v>0</v>
      </c>
      <c r="AC12" s="696">
        <v>0</v>
      </c>
      <c r="AD12" s="718" t="s">
        <v>566</v>
      </c>
    </row>
    <row r="13" spans="1:116" ht="24.75" customHeight="1">
      <c r="A13" s="1219"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564</v>
      </c>
      <c r="E14" s="749">
        <v>46133</v>
      </c>
      <c r="F14" s="750" t="s">
        <v>61</v>
      </c>
      <c r="G14" s="750" t="s">
        <v>571</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0">
        <v>712</v>
      </c>
      <c r="X14" s="696">
        <f t="shared" si="3"/>
        <v>1998</v>
      </c>
      <c r="Y14" s="365">
        <f t="shared" si="4"/>
        <v>0.26273062730627306</v>
      </c>
      <c r="Z14" s="706">
        <v>46134</v>
      </c>
      <c r="AA14" s="698">
        <v>0</v>
      </c>
      <c r="AB14" s="698">
        <v>0</v>
      </c>
      <c r="AC14" s="1071">
        <v>0</v>
      </c>
      <c r="AD14" s="699" t="s">
        <v>572</v>
      </c>
      <c r="AF14" s="732"/>
    </row>
    <row r="15" spans="1:116" ht="24.75" customHeight="1">
      <c r="A15" s="1220" t="s">
        <v>573</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1">
        <v>3625</v>
      </c>
      <c r="W15" s="1392"/>
      <c r="X15" s="1391">
        <v>3625</v>
      </c>
      <c r="Y15" s="1390">
        <v>0</v>
      </c>
      <c r="Z15" s="1237">
        <v>0</v>
      </c>
      <c r="AA15" s="1237">
        <v>0</v>
      </c>
      <c r="AB15" s="1216">
        <v>0</v>
      </c>
      <c r="AC15" s="1238"/>
      <c r="AD15" s="1389" t="s">
        <v>574</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575</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576</v>
      </c>
      <c r="B19" s="377" t="s">
        <v>34</v>
      </c>
      <c r="C19" s="690">
        <v>46107</v>
      </c>
      <c r="D19" s="358" t="s">
        <v>50</v>
      </c>
      <c r="E19" s="360">
        <v>46077</v>
      </c>
      <c r="F19" s="358" t="s">
        <v>61</v>
      </c>
      <c r="G19" s="691" t="s">
        <v>577</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424">
        <v>1676</v>
      </c>
      <c r="X19" s="1001">
        <v>3109</v>
      </c>
      <c r="Y19" s="383">
        <f>IFERROR($W19/$V19, 0)</f>
        <v>0.5390800900611129</v>
      </c>
      <c r="Z19" s="1000">
        <v>46132</v>
      </c>
      <c r="AA19" s="698">
        <v>0</v>
      </c>
      <c r="AB19" s="698">
        <v>0</v>
      </c>
      <c r="AC19" s="707">
        <v>0</v>
      </c>
      <c r="AD19" s="699" t="s">
        <v>578</v>
      </c>
      <c r="AE19" s="733"/>
      <c r="AF19" s="732"/>
    </row>
    <row r="20" spans="1:32" ht="24.75" customHeight="1">
      <c r="A20" s="1362" t="s">
        <v>579</v>
      </c>
      <c r="B20" s="377" t="s">
        <v>34</v>
      </c>
      <c r="C20" s="690">
        <v>46107</v>
      </c>
      <c r="D20" s="358" t="s">
        <v>50</v>
      </c>
      <c r="E20" s="360">
        <v>46077</v>
      </c>
      <c r="F20" s="358" t="s">
        <v>57</v>
      </c>
      <c r="G20" s="691" t="s">
        <v>580</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c r="E23" s="701"/>
      <c r="F23" s="702"/>
      <c r="G23" s="701" t="s">
        <v>589</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590</v>
      </c>
      <c r="AE23" s="735"/>
    </row>
    <row r="24" spans="1:32" ht="24.75" customHeight="1">
      <c r="A24" s="689" t="s">
        <v>591</v>
      </c>
      <c r="B24" s="377" t="s">
        <v>34</v>
      </c>
      <c r="C24" s="701">
        <v>46171</v>
      </c>
      <c r="D24" s="1267" t="s">
        <v>54</v>
      </c>
      <c r="E24" s="701">
        <v>46127</v>
      </c>
      <c r="F24" s="702" t="s">
        <v>53</v>
      </c>
      <c r="G24" s="701" t="s">
        <v>592</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593</v>
      </c>
      <c r="AE24" s="735"/>
    </row>
    <row r="25" spans="1:32" ht="24.75" customHeight="1">
      <c r="A25" s="689" t="s">
        <v>594</v>
      </c>
      <c r="B25" s="377" t="s">
        <v>34</v>
      </c>
      <c r="C25" s="701">
        <v>46171</v>
      </c>
      <c r="D25" s="701"/>
      <c r="E25" s="701"/>
      <c r="F25" s="702"/>
      <c r="G25" s="701" t="s">
        <v>595</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1">
        <v>0</v>
      </c>
      <c r="AD26" s="699" t="s">
        <v>599</v>
      </c>
      <c r="AE26" s="735"/>
    </row>
    <row r="27" spans="1:32" ht="24.75" customHeight="1">
      <c r="A27" s="1072" t="s">
        <v>600</v>
      </c>
      <c r="B27" s="377" t="s">
        <v>34</v>
      </c>
      <c r="C27" s="360">
        <v>46131</v>
      </c>
      <c r="D27" s="367"/>
      <c r="E27" s="367"/>
      <c r="F27" s="366"/>
      <c r="G27" s="701" t="s">
        <v>601</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602</v>
      </c>
      <c r="AE27" s="735"/>
    </row>
    <row r="28" spans="1:32" ht="24.75" customHeight="1">
      <c r="A28" s="689" t="s">
        <v>603</v>
      </c>
      <c r="B28" s="377" t="s">
        <v>34</v>
      </c>
      <c r="C28" s="701">
        <v>46171</v>
      </c>
      <c r="D28" s="701"/>
      <c r="E28" s="701"/>
      <c r="F28" s="702"/>
      <c r="G28" s="701" t="s">
        <v>604</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605</v>
      </c>
      <c r="AE28" s="735"/>
    </row>
    <row r="29" spans="1:32" ht="24.75" customHeight="1">
      <c r="A29" s="689" t="s">
        <v>606</v>
      </c>
      <c r="B29" s="377" t="s">
        <v>34</v>
      </c>
      <c r="C29" s="701">
        <v>46171</v>
      </c>
      <c r="D29" s="701"/>
      <c r="E29" s="701"/>
      <c r="F29" s="702"/>
      <c r="G29" s="701" t="s">
        <v>607</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605</v>
      </c>
      <c r="AE29" s="735"/>
    </row>
    <row r="30" spans="1:32" ht="24.75" customHeight="1">
      <c r="A30" s="689" t="s">
        <v>608</v>
      </c>
      <c r="B30" s="377" t="s">
        <v>34</v>
      </c>
      <c r="C30" s="701">
        <v>46171</v>
      </c>
      <c r="D30" s="701" t="s">
        <v>52</v>
      </c>
      <c r="E30" s="701">
        <v>46118</v>
      </c>
      <c r="F30" s="702" t="s">
        <v>53</v>
      </c>
      <c r="G30" s="701" t="s">
        <v>609</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1420">
        <v>2434</v>
      </c>
      <c r="X30" s="696">
        <f t="shared" si="5"/>
        <v>4706</v>
      </c>
      <c r="Y30" s="365">
        <f t="shared" si="6"/>
        <v>0.34089635854341738</v>
      </c>
      <c r="Z30" s="706">
        <v>46135</v>
      </c>
      <c r="AA30" s="698">
        <v>0</v>
      </c>
      <c r="AB30" s="698">
        <v>0</v>
      </c>
      <c r="AC30" s="1071">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593</v>
      </c>
      <c r="AE31" s="735"/>
    </row>
    <row r="32" spans="1:32" ht="24.75" customHeight="1">
      <c r="A32" s="1072" t="s">
        <v>612</v>
      </c>
      <c r="B32" s="377" t="s">
        <v>34</v>
      </c>
      <c r="C32" s="690">
        <v>46079</v>
      </c>
      <c r="D32" s="367"/>
      <c r="E32" s="367"/>
      <c r="F32" s="366"/>
      <c r="G32" s="701" t="s">
        <v>613</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614</v>
      </c>
      <c r="B33" s="377" t="s">
        <v>34</v>
      </c>
      <c r="C33" s="690">
        <v>46112</v>
      </c>
      <c r="D33" s="702" t="s">
        <v>54</v>
      </c>
      <c r="E33" s="701">
        <v>46125</v>
      </c>
      <c r="F33" s="702" t="s">
        <v>53</v>
      </c>
      <c r="G33" s="701" t="s">
        <v>615</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616</v>
      </c>
      <c r="AE33" s="735"/>
    </row>
    <row r="34" spans="1:31" ht="24.75" customHeight="1">
      <c r="A34" s="689" t="s">
        <v>617</v>
      </c>
      <c r="B34" s="377" t="s">
        <v>34</v>
      </c>
      <c r="C34" s="690">
        <v>46112</v>
      </c>
      <c r="D34" s="366" t="s">
        <v>50</v>
      </c>
      <c r="E34" s="701">
        <v>46077</v>
      </c>
      <c r="F34" s="702"/>
      <c r="G34" s="702" t="s">
        <v>618</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619</v>
      </c>
      <c r="AE34" s="735"/>
    </row>
    <row r="35" spans="1:31" ht="24.75" customHeight="1">
      <c r="A35" s="689" t="s">
        <v>620</v>
      </c>
      <c r="B35" s="377" t="s">
        <v>34</v>
      </c>
      <c r="C35" s="690">
        <v>46040</v>
      </c>
      <c r="D35" s="702" t="s">
        <v>54</v>
      </c>
      <c r="E35" s="701">
        <v>46125</v>
      </c>
      <c r="F35" s="702" t="s">
        <v>53</v>
      </c>
      <c r="G35" s="702" t="s">
        <v>621</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622</v>
      </c>
      <c r="AE35" s="735"/>
    </row>
    <row r="36" spans="1:31" ht="24.75" customHeight="1">
      <c r="A36" s="689" t="s">
        <v>623</v>
      </c>
      <c r="B36" s="377" t="s">
        <v>34</v>
      </c>
      <c r="C36" s="690">
        <v>46103</v>
      </c>
      <c r="D36" s="366" t="s">
        <v>50</v>
      </c>
      <c r="E36" s="701">
        <v>46077</v>
      </c>
      <c r="F36" s="366"/>
      <c r="G36" s="702" t="s">
        <v>624</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625</v>
      </c>
      <c r="B37" s="377" t="s">
        <v>34</v>
      </c>
      <c r="C37" s="701">
        <v>46174</v>
      </c>
      <c r="D37" s="702" t="s">
        <v>54</v>
      </c>
      <c r="E37" s="701">
        <v>46118</v>
      </c>
      <c r="F37" s="702" t="s">
        <v>51</v>
      </c>
      <c r="G37" s="702" t="s">
        <v>626</v>
      </c>
      <c r="H37" s="703">
        <v>0</v>
      </c>
      <c r="I37" s="372" t="s">
        <v>627</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628</v>
      </c>
      <c r="AE37" s="735"/>
    </row>
    <row r="38" spans="1:31" ht="24.75" customHeight="1">
      <c r="A38" s="1076" t="s">
        <v>629</v>
      </c>
      <c r="B38" s="377" t="s">
        <v>34</v>
      </c>
      <c r="C38" s="360">
        <v>46160</v>
      </c>
      <c r="D38" s="366" t="s">
        <v>469</v>
      </c>
      <c r="E38" s="367"/>
      <c r="F38" s="366"/>
      <c r="G38" s="702"/>
      <c r="H38" s="1004">
        <v>107</v>
      </c>
      <c r="I38" s="372" t="s">
        <v>543</v>
      </c>
      <c r="J38" s="751" t="s">
        <v>33</v>
      </c>
      <c r="K38" s="998" t="s">
        <v>630</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631</v>
      </c>
      <c r="AE38" s="735"/>
    </row>
    <row r="39" spans="1:31" ht="24.75" customHeight="1">
      <c r="A39" s="1072" t="s">
        <v>632</v>
      </c>
      <c r="B39" s="377" t="s">
        <v>37</v>
      </c>
      <c r="C39" s="360">
        <v>46129</v>
      </c>
      <c r="D39" s="702" t="s">
        <v>52</v>
      </c>
      <c r="E39" s="1266">
        <v>46122</v>
      </c>
      <c r="F39" s="1265" t="s">
        <v>51</v>
      </c>
      <c r="G39" s="1267"/>
      <c r="H39" s="1004">
        <v>0</v>
      </c>
      <c r="I39" s="372" t="s">
        <v>543</v>
      </c>
      <c r="J39" s="703" t="s">
        <v>30</v>
      </c>
      <c r="K39" s="1425"/>
      <c r="L39" s="1266"/>
      <c r="M39" s="703" t="s">
        <v>110</v>
      </c>
      <c r="N39" s="1426">
        <v>43061.3</v>
      </c>
      <c r="O39" s="755" t="s">
        <v>110</v>
      </c>
      <c r="P39" s="1427" t="s">
        <v>35</v>
      </c>
      <c r="Q39" s="1006">
        <v>46126</v>
      </c>
      <c r="R39" s="1006"/>
      <c r="S39" s="1428"/>
      <c r="T39" s="1428"/>
      <c r="U39" s="1428"/>
      <c r="V39" s="1429">
        <v>11789</v>
      </c>
      <c r="W39" s="1252">
        <v>0</v>
      </c>
      <c r="X39" s="1430">
        <f t="shared" si="7"/>
        <v>11789</v>
      </c>
      <c r="Y39" s="1268">
        <f t="shared" si="8"/>
        <v>0</v>
      </c>
      <c r="Z39" s="1428"/>
      <c r="AA39" s="698">
        <v>0</v>
      </c>
      <c r="AB39" s="698">
        <v>0</v>
      </c>
      <c r="AC39" s="707">
        <v>0</v>
      </c>
      <c r="AD39" s="1269"/>
      <c r="AE39" s="735"/>
    </row>
    <row r="40" spans="1:31" ht="24.75" customHeight="1">
      <c r="A40" s="616" t="s">
        <v>633</v>
      </c>
      <c r="B40" s="377" t="s">
        <v>37</v>
      </c>
      <c r="C40" s="360">
        <v>46138</v>
      </c>
      <c r="D40" s="702" t="s">
        <v>54</v>
      </c>
      <c r="E40" s="367">
        <v>46128</v>
      </c>
      <c r="F40" s="366" t="s">
        <v>51</v>
      </c>
      <c r="G40" s="702" t="s">
        <v>634</v>
      </c>
      <c r="H40" s="1004">
        <v>0</v>
      </c>
      <c r="I40" s="372" t="s">
        <v>627</v>
      </c>
      <c r="J40" s="703" t="s">
        <v>30</v>
      </c>
      <c r="K40" s="998"/>
      <c r="L40" s="367"/>
      <c r="M40" s="703" t="s">
        <v>110</v>
      </c>
      <c r="N40" s="1005">
        <v>146065.95000000001</v>
      </c>
      <c r="O40" s="1370" t="s">
        <v>110</v>
      </c>
      <c r="P40" s="738" t="s">
        <v>38</v>
      </c>
      <c r="Q40" s="1006">
        <v>46087</v>
      </c>
      <c r="R40" s="1006"/>
      <c r="S40" s="1006"/>
      <c r="T40" s="1006"/>
      <c r="U40" s="1006"/>
      <c r="V40" s="1007">
        <v>3461</v>
      </c>
      <c r="W40" s="1433">
        <v>3428</v>
      </c>
      <c r="X40" s="1001">
        <f t="shared" si="7"/>
        <v>33</v>
      </c>
      <c r="Y40" s="365">
        <f t="shared" si="8"/>
        <v>0.99046518347298473</v>
      </c>
      <c r="Z40" s="1250">
        <v>46106</v>
      </c>
      <c r="AA40" s="698">
        <v>1</v>
      </c>
      <c r="AB40" s="698">
        <v>0</v>
      </c>
      <c r="AC40" s="707">
        <v>0</v>
      </c>
      <c r="AD40" s="699" t="s">
        <v>635</v>
      </c>
      <c r="AE40" s="735"/>
    </row>
    <row r="41" spans="1:31" ht="24.75" customHeight="1">
      <c r="A41" s="689" t="s">
        <v>636</v>
      </c>
      <c r="B41" s="377" t="s">
        <v>37</v>
      </c>
      <c r="C41" s="690">
        <v>46081</v>
      </c>
      <c r="D41" s="702" t="s">
        <v>52</v>
      </c>
      <c r="E41" s="701">
        <v>46038</v>
      </c>
      <c r="F41" s="702" t="s">
        <v>51</v>
      </c>
      <c r="G41" s="702" t="s">
        <v>637</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638</v>
      </c>
      <c r="AE41" s="735"/>
    </row>
    <row r="42" spans="1:31" ht="24.75" customHeight="1">
      <c r="A42" s="750" t="s">
        <v>639</v>
      </c>
      <c r="B42" s="311" t="s">
        <v>37</v>
      </c>
      <c r="C42" s="690">
        <v>46081</v>
      </c>
      <c r="D42" s="702" t="s">
        <v>52</v>
      </c>
      <c r="E42" s="701">
        <v>46055</v>
      </c>
      <c r="F42" s="702" t="s">
        <v>51</v>
      </c>
      <c r="G42" s="702" t="s">
        <v>640</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641</v>
      </c>
      <c r="AE42" s="735"/>
    </row>
    <row r="43" spans="1:31" ht="24.75" customHeight="1">
      <c r="A43" s="777" t="s">
        <v>642</v>
      </c>
      <c r="B43" s="768" t="s">
        <v>37</v>
      </c>
      <c r="C43" s="790">
        <v>46171</v>
      </c>
      <c r="D43" s="702" t="s">
        <v>52</v>
      </c>
      <c r="E43" s="701">
        <v>46043</v>
      </c>
      <c r="F43" s="702" t="s">
        <v>51</v>
      </c>
      <c r="G43" s="702" t="s">
        <v>643</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644</v>
      </c>
      <c r="AE43" s="735"/>
    </row>
    <row r="44" spans="1:31" ht="24.75" customHeight="1">
      <c r="A44" s="1339" t="s">
        <v>645</v>
      </c>
      <c r="B44" s="1199" t="s">
        <v>37</v>
      </c>
      <c r="C44" s="1381">
        <v>46171</v>
      </c>
      <c r="D44" s="1265" t="s">
        <v>471</v>
      </c>
      <c r="E44" s="1266">
        <v>46129</v>
      </c>
      <c r="F44" s="1265" t="s">
        <v>51</v>
      </c>
      <c r="G44" s="1267"/>
      <c r="H44" s="1431">
        <v>80</v>
      </c>
      <c r="I44" s="1290" t="s">
        <v>543</v>
      </c>
      <c r="J44" s="1293" t="s">
        <v>30</v>
      </c>
      <c r="K44" s="1425"/>
      <c r="L44" s="1266"/>
      <c r="M44" s="703" t="s">
        <v>110</v>
      </c>
      <c r="N44" s="1426">
        <v>77548</v>
      </c>
      <c r="O44" s="1198" t="s">
        <v>110</v>
      </c>
      <c r="P44" s="1382" t="s">
        <v>29</v>
      </c>
      <c r="Q44" s="706">
        <v>46132</v>
      </c>
      <c r="R44" s="1428"/>
      <c r="S44" s="1428"/>
      <c r="T44" s="1428"/>
      <c r="U44" s="1428"/>
      <c r="V44" s="1429">
        <v>6605</v>
      </c>
      <c r="W44" s="1430"/>
      <c r="X44" s="1430">
        <f t="shared" ref="X44:X49" si="9">SUM(V44-W44)</f>
        <v>6605</v>
      </c>
      <c r="Y44" s="1268">
        <f t="shared" ref="Y44:Y49" si="10">IFERROR($W44/$V44, 0)</f>
        <v>0</v>
      </c>
      <c r="Z44" s="706">
        <v>46135</v>
      </c>
      <c r="AA44" s="698">
        <v>0</v>
      </c>
      <c r="AB44" s="744">
        <v>0</v>
      </c>
      <c r="AC44" s="743">
        <v>0</v>
      </c>
      <c r="AD44" s="1269" t="s">
        <v>646</v>
      </c>
      <c r="AE44" s="735"/>
    </row>
    <row r="45" spans="1:31" ht="24.75" customHeight="1">
      <c r="A45" s="1339" t="s">
        <v>647</v>
      </c>
      <c r="B45" s="1199" t="s">
        <v>37</v>
      </c>
      <c r="C45" s="1381">
        <v>46171</v>
      </c>
      <c r="D45" s="1265"/>
      <c r="E45" s="1266"/>
      <c r="F45" s="1265"/>
      <c r="G45" s="1267"/>
      <c r="H45" s="1431">
        <v>89</v>
      </c>
      <c r="I45" s="1290" t="s">
        <v>543</v>
      </c>
      <c r="J45" s="1293" t="s">
        <v>30</v>
      </c>
      <c r="K45" s="1425"/>
      <c r="L45" s="1266"/>
      <c r="M45" s="1197" t="s">
        <v>110</v>
      </c>
      <c r="N45" s="1426">
        <v>70666</v>
      </c>
      <c r="O45" s="1198" t="s">
        <v>110</v>
      </c>
      <c r="P45" s="1382" t="s">
        <v>32</v>
      </c>
      <c r="Q45" s="1428"/>
      <c r="R45" s="1428"/>
      <c r="S45" s="1428"/>
      <c r="T45" s="1428"/>
      <c r="U45" s="1428"/>
      <c r="V45" s="1429">
        <v>6549</v>
      </c>
      <c r="W45" s="1430"/>
      <c r="X45" s="1430">
        <f t="shared" si="9"/>
        <v>6549</v>
      </c>
      <c r="Y45" s="1268">
        <f t="shared" si="10"/>
        <v>0</v>
      </c>
      <c r="Z45" s="1428"/>
      <c r="AA45" s="698">
        <v>0</v>
      </c>
      <c r="AB45" s="744">
        <v>0</v>
      </c>
      <c r="AC45" s="743">
        <v>0</v>
      </c>
      <c r="AD45" s="1269" t="s">
        <v>648</v>
      </c>
      <c r="AE45" s="735"/>
    </row>
    <row r="46" spans="1:31" ht="24.75" customHeight="1">
      <c r="A46" s="1339" t="s">
        <v>649</v>
      </c>
      <c r="B46" s="1199" t="s">
        <v>37</v>
      </c>
      <c r="C46" s="1381">
        <v>46171</v>
      </c>
      <c r="D46" s="1265"/>
      <c r="E46" s="1266"/>
      <c r="F46" s="1265"/>
      <c r="G46" s="1267"/>
      <c r="H46" s="1431">
        <v>79</v>
      </c>
      <c r="I46" s="1290" t="s">
        <v>543</v>
      </c>
      <c r="J46" s="1293" t="s">
        <v>30</v>
      </c>
      <c r="K46" s="1425"/>
      <c r="L46" s="1266"/>
      <c r="M46" s="1197" t="s">
        <v>110</v>
      </c>
      <c r="N46" s="1426">
        <v>89293.95</v>
      </c>
      <c r="O46" s="1198" t="s">
        <v>110</v>
      </c>
      <c r="P46" s="1382" t="s">
        <v>32</v>
      </c>
      <c r="Q46" s="1428"/>
      <c r="R46" s="1428"/>
      <c r="S46" s="1428"/>
      <c r="T46" s="1428"/>
      <c r="U46" s="1428"/>
      <c r="V46" s="1429">
        <v>7494</v>
      </c>
      <c r="W46" s="1430"/>
      <c r="X46" s="1430">
        <f t="shared" si="9"/>
        <v>7494</v>
      </c>
      <c r="Y46" s="1268">
        <f t="shared" si="10"/>
        <v>0</v>
      </c>
      <c r="Z46" s="1428"/>
      <c r="AA46" s="698">
        <v>0</v>
      </c>
      <c r="AB46" s="744">
        <v>0</v>
      </c>
      <c r="AC46" s="743">
        <v>0</v>
      </c>
      <c r="AD46" s="1269" t="s">
        <v>648</v>
      </c>
      <c r="AE46" s="735"/>
    </row>
    <row r="47" spans="1:31" ht="24.75" customHeight="1">
      <c r="A47" s="1339" t="s">
        <v>650</v>
      </c>
      <c r="B47" s="1199" t="s">
        <v>37</v>
      </c>
      <c r="C47" s="1381">
        <v>46171</v>
      </c>
      <c r="D47" s="1265"/>
      <c r="E47" s="1266"/>
      <c r="F47" s="1265"/>
      <c r="G47" s="1267"/>
      <c r="H47" s="1431">
        <v>71</v>
      </c>
      <c r="I47" s="1290" t="s">
        <v>543</v>
      </c>
      <c r="J47" s="1293" t="s">
        <v>30</v>
      </c>
      <c r="K47" s="1425"/>
      <c r="L47" s="1266"/>
      <c r="M47" s="1197" t="s">
        <v>110</v>
      </c>
      <c r="N47" s="1426">
        <v>91537.75</v>
      </c>
      <c r="O47" s="1198" t="s">
        <v>110</v>
      </c>
      <c r="P47" s="1382" t="s">
        <v>32</v>
      </c>
      <c r="Q47" s="1428"/>
      <c r="R47" s="1428"/>
      <c r="S47" s="1428"/>
      <c r="T47" s="1428"/>
      <c r="U47" s="1428"/>
      <c r="V47" s="1429">
        <v>7255</v>
      </c>
      <c r="W47" s="1430"/>
      <c r="X47" s="1430">
        <f t="shared" si="9"/>
        <v>7255</v>
      </c>
      <c r="Y47" s="1268">
        <f t="shared" si="10"/>
        <v>0</v>
      </c>
      <c r="Z47" s="1428"/>
      <c r="AA47" s="698">
        <v>0</v>
      </c>
      <c r="AB47" s="744">
        <v>0</v>
      </c>
      <c r="AC47" s="743">
        <v>0</v>
      </c>
      <c r="AD47" s="1269" t="s">
        <v>648</v>
      </c>
      <c r="AE47" s="735"/>
    </row>
    <row r="48" spans="1:31" ht="24.75" customHeight="1">
      <c r="A48" s="1339" t="s">
        <v>651</v>
      </c>
      <c r="B48" s="1199" t="s">
        <v>37</v>
      </c>
      <c r="C48" s="1381">
        <v>46171</v>
      </c>
      <c r="D48" s="1265"/>
      <c r="E48" s="1266"/>
      <c r="F48" s="1265"/>
      <c r="G48" s="1267"/>
      <c r="H48" s="1431">
        <v>71</v>
      </c>
      <c r="I48" s="1290" t="s">
        <v>543</v>
      </c>
      <c r="J48" s="1293" t="s">
        <v>30</v>
      </c>
      <c r="K48" s="1425"/>
      <c r="L48" s="1266"/>
      <c r="M48" s="1197" t="s">
        <v>110</v>
      </c>
      <c r="N48" s="1426">
        <v>68762</v>
      </c>
      <c r="O48" s="1198" t="s">
        <v>110</v>
      </c>
      <c r="P48" s="1382" t="s">
        <v>32</v>
      </c>
      <c r="Q48" s="1428"/>
      <c r="R48" s="1428"/>
      <c r="S48" s="1428"/>
      <c r="T48" s="1428"/>
      <c r="U48" s="1428"/>
      <c r="V48" s="1429">
        <v>5624</v>
      </c>
      <c r="W48" s="1430"/>
      <c r="X48" s="1430">
        <f t="shared" si="9"/>
        <v>5624</v>
      </c>
      <c r="Y48" s="1268">
        <f t="shared" si="10"/>
        <v>0</v>
      </c>
      <c r="Z48" s="1428"/>
      <c r="AA48" s="698">
        <v>0</v>
      </c>
      <c r="AB48" s="744">
        <v>0</v>
      </c>
      <c r="AC48" s="743">
        <v>0</v>
      </c>
      <c r="AD48" s="1269" t="s">
        <v>648</v>
      </c>
      <c r="AE48" s="735"/>
    </row>
    <row r="49" spans="1:31" ht="24.75" customHeight="1">
      <c r="A49" s="1339" t="s">
        <v>652</v>
      </c>
      <c r="B49" s="1199" t="s">
        <v>37</v>
      </c>
      <c r="C49" s="1381">
        <v>46171</v>
      </c>
      <c r="D49" s="1265"/>
      <c r="E49" s="1266"/>
      <c r="F49" s="1265"/>
      <c r="G49" s="1267"/>
      <c r="H49" s="1431">
        <v>0</v>
      </c>
      <c r="I49" s="1290" t="s">
        <v>543</v>
      </c>
      <c r="J49" s="1293" t="s">
        <v>30</v>
      </c>
      <c r="K49" s="1425"/>
      <c r="L49" s="1266"/>
      <c r="M49" s="1197" t="s">
        <v>110</v>
      </c>
      <c r="N49" s="1426">
        <v>60407.15</v>
      </c>
      <c r="O49" s="1198" t="s">
        <v>110</v>
      </c>
      <c r="P49" s="1382" t="s">
        <v>32</v>
      </c>
      <c r="Q49" s="1428"/>
      <c r="R49" s="1428"/>
      <c r="S49" s="1428"/>
      <c r="T49" s="1428"/>
      <c r="U49" s="1428"/>
      <c r="V49" s="1429">
        <v>4327</v>
      </c>
      <c r="W49" s="1430"/>
      <c r="X49" s="1430">
        <f t="shared" si="9"/>
        <v>4327</v>
      </c>
      <c r="Y49" s="1268">
        <f t="shared" si="10"/>
        <v>0</v>
      </c>
      <c r="Z49" s="1428"/>
      <c r="AA49" s="698">
        <v>0</v>
      </c>
      <c r="AB49" s="744">
        <v>0</v>
      </c>
      <c r="AC49" s="743">
        <v>0</v>
      </c>
      <c r="AD49" s="1269" t="s">
        <v>653</v>
      </c>
      <c r="AE49" s="735"/>
    </row>
    <row r="50" spans="1:31" ht="24.75" customHeight="1">
      <c r="A50" s="1076" t="s">
        <v>654</v>
      </c>
      <c r="B50" s="1077" t="s">
        <v>37</v>
      </c>
      <c r="C50" s="360">
        <v>46172</v>
      </c>
      <c r="D50" s="366" t="s">
        <v>465</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655</v>
      </c>
      <c r="AE50" s="735"/>
    </row>
    <row r="51" spans="1:31" ht="24.75" customHeight="1">
      <c r="A51" s="1339" t="s">
        <v>656</v>
      </c>
      <c r="B51" s="1078" t="s">
        <v>40</v>
      </c>
      <c r="C51" s="1337">
        <v>46178</v>
      </c>
      <c r="D51" s="1265"/>
      <c r="E51" s="1266"/>
      <c r="F51" s="1265"/>
      <c r="G51" s="1267"/>
      <c r="H51" s="1009">
        <v>0</v>
      </c>
      <c r="I51" s="304" t="s">
        <v>543</v>
      </c>
      <c r="J51" s="755" t="s">
        <v>30</v>
      </c>
      <c r="K51" s="1425"/>
      <c r="L51" s="1266"/>
      <c r="M51" s="1197" t="s">
        <v>110</v>
      </c>
      <c r="N51" s="1426">
        <v>75564</v>
      </c>
      <c r="O51" s="1198" t="s">
        <v>110</v>
      </c>
      <c r="P51" s="1382" t="s">
        <v>32</v>
      </c>
      <c r="Q51" s="1428"/>
      <c r="R51" s="1428"/>
      <c r="S51" s="1428"/>
      <c r="T51" s="1428"/>
      <c r="U51" s="1428"/>
      <c r="V51" s="1429">
        <v>6250</v>
      </c>
      <c r="W51" s="1430"/>
      <c r="X51" s="1430">
        <f t="shared" ref="X51:X57" si="13">SUM(V51-W51)</f>
        <v>6250</v>
      </c>
      <c r="Y51" s="1268">
        <f t="shared" ref="Y51:Y59" si="14">IFERROR($W51/$V51, 0)</f>
        <v>0</v>
      </c>
      <c r="Z51" s="1428"/>
      <c r="AA51" s="698">
        <v>0</v>
      </c>
      <c r="AB51" s="744">
        <v>0</v>
      </c>
      <c r="AC51" s="743">
        <v>0</v>
      </c>
      <c r="AD51" s="1269" t="s">
        <v>657</v>
      </c>
      <c r="AE51" s="735"/>
    </row>
    <row r="52" spans="1:31" ht="24.75" customHeight="1">
      <c r="A52" s="1339" t="s">
        <v>658</v>
      </c>
      <c r="B52" s="1078" t="s">
        <v>40</v>
      </c>
      <c r="C52" s="1337">
        <v>46178</v>
      </c>
      <c r="D52" s="1265"/>
      <c r="E52" s="1266"/>
      <c r="F52" s="1265"/>
      <c r="G52" s="1267"/>
      <c r="H52" s="1009">
        <v>0</v>
      </c>
      <c r="I52" s="304" t="s">
        <v>543</v>
      </c>
      <c r="J52" s="755" t="s">
        <v>30</v>
      </c>
      <c r="K52" s="1425"/>
      <c r="L52" s="1266"/>
      <c r="M52" s="1197" t="s">
        <v>110</v>
      </c>
      <c r="N52" s="1426">
        <v>81150</v>
      </c>
      <c r="O52" s="1198" t="s">
        <v>110</v>
      </c>
      <c r="P52" s="1382" t="s">
        <v>32</v>
      </c>
      <c r="Q52" s="1428"/>
      <c r="R52" s="1428"/>
      <c r="S52" s="1428"/>
      <c r="T52" s="1428"/>
      <c r="U52" s="1428"/>
      <c r="V52" s="1429">
        <v>6825</v>
      </c>
      <c r="W52" s="1430"/>
      <c r="X52" s="1430">
        <f t="shared" si="13"/>
        <v>6825</v>
      </c>
      <c r="Y52" s="1268">
        <f t="shared" si="14"/>
        <v>0</v>
      </c>
      <c r="Z52" s="1428"/>
      <c r="AA52" s="698">
        <v>0</v>
      </c>
      <c r="AB52" s="744">
        <v>0</v>
      </c>
      <c r="AC52" s="743">
        <v>0</v>
      </c>
      <c r="AD52" s="1269" t="s">
        <v>657</v>
      </c>
      <c r="AE52" s="735"/>
    </row>
    <row r="53" spans="1:31" ht="24.75" customHeight="1">
      <c r="A53" s="1405" t="s">
        <v>659</v>
      </c>
      <c r="B53" s="1078" t="s">
        <v>40</v>
      </c>
      <c r="C53" s="1337">
        <v>46178</v>
      </c>
      <c r="D53" s="1265"/>
      <c r="E53" s="1266"/>
      <c r="F53" s="1265"/>
      <c r="G53" s="1267"/>
      <c r="H53" s="1009">
        <v>0</v>
      </c>
      <c r="I53" s="304" t="s">
        <v>543</v>
      </c>
      <c r="J53" s="755" t="s">
        <v>30</v>
      </c>
      <c r="K53" s="1425"/>
      <c r="L53" s="1266"/>
      <c r="M53" s="1197" t="s">
        <v>238</v>
      </c>
      <c r="N53" s="1426">
        <v>21122.05</v>
      </c>
      <c r="O53" s="1198" t="s">
        <v>110</v>
      </c>
      <c r="P53" s="1382" t="s">
        <v>32</v>
      </c>
      <c r="Q53" s="1428"/>
      <c r="R53" s="1428"/>
      <c r="S53" s="1428"/>
      <c r="T53" s="1428"/>
      <c r="U53" s="1428"/>
      <c r="V53" s="1429">
        <v>1693</v>
      </c>
      <c r="W53" s="1430"/>
      <c r="X53" s="1430">
        <f t="shared" si="13"/>
        <v>1693</v>
      </c>
      <c r="Y53" s="1268">
        <f t="shared" si="14"/>
        <v>0</v>
      </c>
      <c r="Z53" s="1428"/>
      <c r="AA53" s="698">
        <v>0</v>
      </c>
      <c r="AB53" s="744">
        <v>0</v>
      </c>
      <c r="AC53" s="743">
        <v>0</v>
      </c>
      <c r="AD53" s="1269" t="s">
        <v>660</v>
      </c>
      <c r="AE53" s="735"/>
    </row>
    <row r="54" spans="1:31" ht="24.75" customHeight="1">
      <c r="A54" s="1339" t="s">
        <v>661</v>
      </c>
      <c r="B54" s="1078" t="s">
        <v>40</v>
      </c>
      <c r="C54" s="1337">
        <v>46178</v>
      </c>
      <c r="D54" s="1265"/>
      <c r="E54" s="1266"/>
      <c r="F54" s="1265"/>
      <c r="G54" s="1267"/>
      <c r="H54" s="1009">
        <v>0</v>
      </c>
      <c r="I54" s="304" t="s">
        <v>543</v>
      </c>
      <c r="J54" s="755" t="s">
        <v>30</v>
      </c>
      <c r="K54" s="1425"/>
      <c r="L54" s="1266"/>
      <c r="M54" s="1197" t="s">
        <v>110</v>
      </c>
      <c r="N54" s="1426">
        <v>15405.5</v>
      </c>
      <c r="O54" s="1198" t="s">
        <v>110</v>
      </c>
      <c r="P54" s="1382" t="s">
        <v>32</v>
      </c>
      <c r="Q54" s="1428"/>
      <c r="R54" s="1428"/>
      <c r="S54" s="1428"/>
      <c r="T54" s="1428"/>
      <c r="U54" s="1428"/>
      <c r="V54" s="1429">
        <v>761</v>
      </c>
      <c r="W54" s="1430"/>
      <c r="X54" s="1430">
        <f t="shared" si="13"/>
        <v>761</v>
      </c>
      <c r="Y54" s="1268">
        <f t="shared" si="14"/>
        <v>0</v>
      </c>
      <c r="Z54" s="1428"/>
      <c r="AA54" s="698">
        <v>0</v>
      </c>
      <c r="AB54" s="744">
        <v>0</v>
      </c>
      <c r="AC54" s="743">
        <v>0</v>
      </c>
      <c r="AD54" s="1269" t="s">
        <v>657</v>
      </c>
      <c r="AE54" s="735"/>
    </row>
    <row r="55" spans="1:31" ht="24.75" customHeight="1">
      <c r="A55" s="1339" t="s">
        <v>662</v>
      </c>
      <c r="B55" s="1078" t="s">
        <v>40</v>
      </c>
      <c r="C55" s="1337">
        <v>46142</v>
      </c>
      <c r="D55" s="1265" t="s">
        <v>54</v>
      </c>
      <c r="E55" s="1266">
        <v>46134</v>
      </c>
      <c r="F55" s="1265" t="s">
        <v>51</v>
      </c>
      <c r="G55" s="1267"/>
      <c r="H55" s="1009">
        <v>0</v>
      </c>
      <c r="I55" s="304" t="s">
        <v>543</v>
      </c>
      <c r="J55" s="755" t="s">
        <v>30</v>
      </c>
      <c r="K55" s="1425"/>
      <c r="L55" s="1266"/>
      <c r="M55" s="1197" t="s">
        <v>110</v>
      </c>
      <c r="N55" s="1426">
        <v>33518.699999999997</v>
      </c>
      <c r="O55" s="1198" t="s">
        <v>110</v>
      </c>
      <c r="P55" s="1382" t="s">
        <v>32</v>
      </c>
      <c r="Q55" s="1428"/>
      <c r="R55" s="1428"/>
      <c r="S55" s="1428"/>
      <c r="T55" s="1428"/>
      <c r="U55" s="1428"/>
      <c r="V55" s="1429">
        <v>3693</v>
      </c>
      <c r="W55" s="1430"/>
      <c r="X55" s="1430">
        <f t="shared" si="13"/>
        <v>3693</v>
      </c>
      <c r="Y55" s="1268">
        <f t="shared" si="14"/>
        <v>0</v>
      </c>
      <c r="Z55" s="1428"/>
      <c r="AA55" s="698">
        <v>0</v>
      </c>
      <c r="AB55" s="744">
        <v>0</v>
      </c>
      <c r="AC55" s="743">
        <v>0</v>
      </c>
      <c r="AD55" s="1269" t="s">
        <v>657</v>
      </c>
      <c r="AE55" s="735"/>
    </row>
    <row r="56" spans="1:31" ht="24.75" customHeight="1">
      <c r="A56" s="1407" t="s">
        <v>663</v>
      </c>
      <c r="B56" s="1078" t="s">
        <v>40</v>
      </c>
      <c r="C56" s="1337">
        <v>46130</v>
      </c>
      <c r="D56" s="1265" t="s">
        <v>50</v>
      </c>
      <c r="E56" s="1266">
        <v>46121</v>
      </c>
      <c r="F56" s="1265" t="s">
        <v>51</v>
      </c>
      <c r="G56" s="1267"/>
      <c r="H56" s="1009">
        <v>0</v>
      </c>
      <c r="I56" s="304" t="s">
        <v>627</v>
      </c>
      <c r="J56" s="755" t="s">
        <v>30</v>
      </c>
      <c r="K56" s="1425"/>
      <c r="L56" s="1266"/>
      <c r="M56" s="1197" t="s">
        <v>110</v>
      </c>
      <c r="N56" s="1426">
        <v>4434.3999999999996</v>
      </c>
      <c r="O56" s="1197" t="s">
        <v>110</v>
      </c>
      <c r="P56" s="1432" t="s">
        <v>38</v>
      </c>
      <c r="Q56" s="1428">
        <v>46121</v>
      </c>
      <c r="R56" s="1428"/>
      <c r="S56" s="1428"/>
      <c r="T56" s="1428"/>
      <c r="U56" s="1428"/>
      <c r="V56" s="1429">
        <v>329</v>
      </c>
      <c r="W56" s="1433">
        <v>339</v>
      </c>
      <c r="X56" s="1430">
        <f t="shared" si="13"/>
        <v>-10</v>
      </c>
      <c r="Y56" s="1268">
        <f t="shared" si="14"/>
        <v>1.0303951367781155</v>
      </c>
      <c r="Z56" s="1428">
        <v>46132</v>
      </c>
      <c r="AA56" s="825">
        <v>0</v>
      </c>
      <c r="AB56" s="829">
        <v>0</v>
      </c>
      <c r="AC56" s="743">
        <v>0</v>
      </c>
      <c r="AD56" s="1338" t="s">
        <v>664</v>
      </c>
      <c r="AE56" s="735"/>
    </row>
    <row r="57" spans="1:31" ht="24.75" customHeight="1">
      <c r="A57" s="1405" t="s">
        <v>665</v>
      </c>
      <c r="B57" s="1078" t="s">
        <v>40</v>
      </c>
      <c r="C57" s="1337">
        <v>46178</v>
      </c>
      <c r="D57" s="1265"/>
      <c r="E57" s="1266"/>
      <c r="F57" s="1265"/>
      <c r="G57" s="1267"/>
      <c r="H57" s="1009">
        <v>0</v>
      </c>
      <c r="I57" s="304" t="s">
        <v>543</v>
      </c>
      <c r="J57" s="755" t="s">
        <v>30</v>
      </c>
      <c r="K57" s="1425"/>
      <c r="L57" s="1266"/>
      <c r="M57" s="1197" t="s">
        <v>238</v>
      </c>
      <c r="N57" s="1426">
        <v>1552.9</v>
      </c>
      <c r="O57" s="1198" t="s">
        <v>110</v>
      </c>
      <c r="P57" s="1382" t="s">
        <v>32</v>
      </c>
      <c r="Q57" s="1428"/>
      <c r="R57" s="1428"/>
      <c r="S57" s="1428"/>
      <c r="T57" s="1428"/>
      <c r="U57" s="1428"/>
      <c r="V57" s="1429">
        <v>94</v>
      </c>
      <c r="W57" s="1430"/>
      <c r="X57" s="1430">
        <f t="shared" si="13"/>
        <v>94</v>
      </c>
      <c r="Y57" s="1268">
        <f t="shared" si="14"/>
        <v>0</v>
      </c>
      <c r="Z57" s="1428"/>
      <c r="AA57" s="698">
        <v>0</v>
      </c>
      <c r="AB57" s="744">
        <v>0</v>
      </c>
      <c r="AC57" s="743">
        <v>0</v>
      </c>
      <c r="AD57" s="1269" t="s">
        <v>660</v>
      </c>
      <c r="AE57" s="735"/>
    </row>
    <row r="58" spans="1:31" ht="24.75" customHeight="1">
      <c r="A58" s="1407" t="s">
        <v>666</v>
      </c>
      <c r="B58" s="1078" t="s">
        <v>40</v>
      </c>
      <c r="C58" s="1337">
        <v>46130</v>
      </c>
      <c r="D58" s="1265" t="s">
        <v>50</v>
      </c>
      <c r="E58" s="1266">
        <v>46121</v>
      </c>
      <c r="F58" s="1265" t="s">
        <v>51</v>
      </c>
      <c r="G58" s="1267"/>
      <c r="H58" s="1009">
        <v>0</v>
      </c>
      <c r="I58" s="304" t="s">
        <v>627</v>
      </c>
      <c r="J58" s="755" t="s">
        <v>30</v>
      </c>
      <c r="K58" s="1425"/>
      <c r="L58" s="1266"/>
      <c r="M58" s="1197" t="s">
        <v>110</v>
      </c>
      <c r="N58" s="1426">
        <v>3969.75</v>
      </c>
      <c r="O58" s="1197" t="s">
        <v>110</v>
      </c>
      <c r="P58" s="1432" t="s">
        <v>38</v>
      </c>
      <c r="Q58" s="1428">
        <v>46121</v>
      </c>
      <c r="R58" s="1428" t="s">
        <v>238</v>
      </c>
      <c r="S58" s="1428"/>
      <c r="T58" s="1428"/>
      <c r="U58" s="1428"/>
      <c r="V58" s="1429">
        <v>295</v>
      </c>
      <c r="W58" s="1433">
        <v>288</v>
      </c>
      <c r="X58" s="1430">
        <v>295</v>
      </c>
      <c r="Y58" s="1268">
        <f t="shared" si="14"/>
        <v>0.97627118644067801</v>
      </c>
      <c r="Z58" s="1428"/>
      <c r="AA58" s="698">
        <v>1</v>
      </c>
      <c r="AB58" s="829">
        <v>0</v>
      </c>
      <c r="AC58" s="743">
        <v>0</v>
      </c>
      <c r="AD58" s="1338" t="s">
        <v>667</v>
      </c>
      <c r="AE58" s="735"/>
    </row>
    <row r="59" spans="1:31" ht="24.75" customHeight="1">
      <c r="A59" s="1407" t="s">
        <v>668</v>
      </c>
      <c r="B59" s="1078" t="s">
        <v>40</v>
      </c>
      <c r="C59" s="1337">
        <v>46130</v>
      </c>
      <c r="D59" s="1265" t="s">
        <v>50</v>
      </c>
      <c r="E59" s="1266">
        <v>46121</v>
      </c>
      <c r="F59" s="1265" t="s">
        <v>51</v>
      </c>
      <c r="G59" s="1267"/>
      <c r="H59" s="1009">
        <v>0</v>
      </c>
      <c r="I59" s="304" t="s">
        <v>627</v>
      </c>
      <c r="J59" s="755" t="s">
        <v>30</v>
      </c>
      <c r="K59" s="1425"/>
      <c r="L59" s="1266"/>
      <c r="M59" s="1197" t="s">
        <v>110</v>
      </c>
      <c r="N59" s="1426">
        <v>4004.55</v>
      </c>
      <c r="O59" s="1197" t="s">
        <v>110</v>
      </c>
      <c r="P59" s="1432" t="s">
        <v>38</v>
      </c>
      <c r="Q59" s="1428">
        <v>46121</v>
      </c>
      <c r="R59" s="1428" t="s">
        <v>238</v>
      </c>
      <c r="S59" s="1428"/>
      <c r="T59" s="1428"/>
      <c r="U59" s="1428"/>
      <c r="V59" s="1429">
        <v>303</v>
      </c>
      <c r="W59" s="1433">
        <v>290</v>
      </c>
      <c r="X59" s="1430">
        <f>SUM(V59-W59)</f>
        <v>13</v>
      </c>
      <c r="Y59" s="1268">
        <f t="shared" si="14"/>
        <v>0.95709570957095713</v>
      </c>
      <c r="Z59" s="1428"/>
      <c r="AA59" s="698">
        <v>1</v>
      </c>
      <c r="AB59" s="829">
        <v>0</v>
      </c>
      <c r="AC59" s="743">
        <v>0</v>
      </c>
      <c r="AD59" s="1338" t="s">
        <v>669</v>
      </c>
      <c r="AE59" s="735"/>
    </row>
    <row r="60" spans="1:31" ht="24.75" customHeight="1">
      <c r="A60" s="1076" t="s">
        <v>670</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671</v>
      </c>
      <c r="AE60" s="735"/>
    </row>
    <row r="61" spans="1:31" ht="24.75" customHeight="1">
      <c r="A61" s="1076" t="s">
        <v>672</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671</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673</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674</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675</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676</v>
      </c>
      <c r="AE69" s="732"/>
    </row>
    <row r="70" spans="1:31" ht="24.75" customHeight="1">
      <c r="A70" s="298" t="s">
        <v>677</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676</v>
      </c>
      <c r="AE70" s="732"/>
    </row>
    <row r="71" spans="1:31" ht="24.75" customHeight="1">
      <c r="A71" s="298" t="s">
        <v>678</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676</v>
      </c>
      <c r="AE71" s="732"/>
    </row>
    <row r="72" spans="1:31" ht="24.75" customHeight="1">
      <c r="A72" s="298" t="s">
        <v>679</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676</v>
      </c>
      <c r="AE72" s="732"/>
    </row>
    <row r="73" spans="1:31" ht="24.75" customHeight="1">
      <c r="A73" s="298" t="s">
        <v>680</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676</v>
      </c>
      <c r="AE73" s="732"/>
    </row>
    <row r="74" spans="1:31" ht="24.75" customHeight="1">
      <c r="A74" s="298" t="s">
        <v>681</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676</v>
      </c>
      <c r="AE74" s="732"/>
    </row>
    <row r="75" spans="1:31" ht="24.75" customHeight="1">
      <c r="A75" s="298" t="s">
        <v>682</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676</v>
      </c>
      <c r="AE75" s="732"/>
    </row>
    <row r="76" spans="1:31" ht="24.75" customHeight="1">
      <c r="A76" s="298" t="s">
        <v>683</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676</v>
      </c>
      <c r="AE76" s="732"/>
    </row>
    <row r="77" spans="1:31" ht="24.75" customHeight="1">
      <c r="A77" s="298" t="s">
        <v>684</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676</v>
      </c>
      <c r="AE77" s="732"/>
    </row>
    <row r="78" spans="1:31" ht="24.75" customHeight="1">
      <c r="A78" s="298" t="s">
        <v>685</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676</v>
      </c>
      <c r="AE78" s="732"/>
    </row>
    <row r="79" spans="1:31" ht="24.75" customHeight="1">
      <c r="A79" s="298" t="s">
        <v>686</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676</v>
      </c>
      <c r="AE79" s="732"/>
    </row>
    <row r="80" spans="1:31" ht="24.75" customHeight="1">
      <c r="A80" s="298" t="s">
        <v>687</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676</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676</v>
      </c>
      <c r="AE81" s="732"/>
    </row>
    <row r="82" spans="1:31" ht="24.75" customHeight="1">
      <c r="A82" s="298" t="s">
        <v>689</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676</v>
      </c>
      <c r="AE82" s="732"/>
    </row>
    <row r="83" spans="1:31" ht="24.75" customHeight="1">
      <c r="A83" s="298" t="s">
        <v>690</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676</v>
      </c>
      <c r="AE83" s="732"/>
    </row>
    <row r="84" spans="1:31" ht="24.75" customHeight="1">
      <c r="A84" s="298" t="s">
        <v>691</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676</v>
      </c>
      <c r="AE84" s="732"/>
    </row>
    <row r="85" spans="1:31" ht="24.75" customHeight="1">
      <c r="A85" s="298" t="s">
        <v>692</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676</v>
      </c>
      <c r="AE85" s="732"/>
    </row>
    <row r="86" spans="1:31" ht="24.75" customHeight="1">
      <c r="A86" s="298" t="s">
        <v>693</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676</v>
      </c>
      <c r="AE86" s="732"/>
    </row>
    <row r="87" spans="1:31" ht="24.75" customHeight="1">
      <c r="A87" s="298" t="s">
        <v>694</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676</v>
      </c>
      <c r="AE87" s="732"/>
    </row>
    <row r="88" spans="1:31" ht="24.75" customHeight="1">
      <c r="A88" s="298" t="s">
        <v>695</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676</v>
      </c>
      <c r="AE88" s="732"/>
    </row>
    <row r="89" spans="1:31" ht="24.75" customHeight="1">
      <c r="A89" s="298" t="s">
        <v>696</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676</v>
      </c>
      <c r="AE89" s="732"/>
    </row>
    <row r="90" spans="1:31" ht="24.75" customHeight="1">
      <c r="A90" s="298" t="s">
        <v>697</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676</v>
      </c>
      <c r="AE90" s="732"/>
    </row>
    <row r="91" spans="1:31" ht="24.75" customHeight="1">
      <c r="A91" s="298" t="s">
        <v>698</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676</v>
      </c>
      <c r="AE91" s="732"/>
    </row>
    <row r="92" spans="1:31" ht="24.75" customHeight="1">
      <c r="A92" s="298" t="s">
        <v>699</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676</v>
      </c>
      <c r="AE92" s="732"/>
    </row>
    <row r="93" spans="1:31" ht="24.75" customHeight="1">
      <c r="A93" s="298" t="s">
        <v>700</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676</v>
      </c>
      <c r="AE93" s="732"/>
    </row>
    <row r="94" spans="1:31" ht="24.75" customHeight="1">
      <c r="A94" s="298" t="s">
        <v>701</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676</v>
      </c>
      <c r="AE94" s="732"/>
    </row>
    <row r="95" spans="1:31" ht="24.75" customHeight="1">
      <c r="A95" s="298" t="s">
        <v>702</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676</v>
      </c>
      <c r="AE95" s="732"/>
    </row>
    <row r="96" spans="1:31" ht="24.75" customHeight="1">
      <c r="A96" s="298" t="s">
        <v>703</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676</v>
      </c>
      <c r="AE96" s="732"/>
    </row>
    <row r="97" spans="1:31" ht="24.75" customHeight="1">
      <c r="A97" s="298" t="s">
        <v>704</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676</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676</v>
      </c>
      <c r="AE98" s="732"/>
    </row>
    <row r="99" spans="1:31" ht="24.75" customHeight="1">
      <c r="A99" s="298" t="s">
        <v>706</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676</v>
      </c>
      <c r="AE99" s="732"/>
    </row>
    <row r="100" spans="1:31" ht="24.75" customHeight="1">
      <c r="A100" s="298" t="s">
        <v>707</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676</v>
      </c>
      <c r="AE100" s="732"/>
    </row>
    <row r="101" spans="1:31" ht="24.75" customHeight="1">
      <c r="A101" s="298" t="s">
        <v>708</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676</v>
      </c>
      <c r="AE101" s="732"/>
    </row>
    <row r="102" spans="1:31" ht="24.75" customHeight="1">
      <c r="A102" s="298" t="s">
        <v>709</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676</v>
      </c>
      <c r="AE102" s="732"/>
    </row>
    <row r="103" spans="1:31" ht="24.75" customHeight="1">
      <c r="A103" s="298" t="s">
        <v>710</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676</v>
      </c>
      <c r="AE103" s="732"/>
    </row>
    <row r="104" spans="1:31" ht="24.75" customHeight="1">
      <c r="A104" s="298" t="s">
        <v>711</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676</v>
      </c>
      <c r="AE104" s="732"/>
    </row>
    <row r="105" spans="1:31" ht="24.75" customHeight="1">
      <c r="A105" s="298" t="s">
        <v>712</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676</v>
      </c>
      <c r="AE105" s="732"/>
    </row>
    <row r="106" spans="1:31" ht="24.75" customHeight="1">
      <c r="A106" s="298" t="s">
        <v>713</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676</v>
      </c>
      <c r="AE106" s="732"/>
    </row>
    <row r="107" spans="1:31" ht="24.75" customHeight="1">
      <c r="A107" s="298" t="s">
        <v>714</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676</v>
      </c>
      <c r="AE107" s="732"/>
    </row>
    <row r="108" spans="1:31" ht="24.75" customHeight="1">
      <c r="A108" s="298" t="s">
        <v>715</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676</v>
      </c>
      <c r="AE108" s="732"/>
    </row>
    <row r="109" spans="1:31" ht="24.75" customHeight="1">
      <c r="A109" s="298" t="s">
        <v>716</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676</v>
      </c>
      <c r="AE109" s="732"/>
    </row>
    <row r="110" spans="1:31" ht="24.75" customHeight="1">
      <c r="A110" s="298" t="s">
        <v>717</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676</v>
      </c>
      <c r="AE110" s="732"/>
    </row>
    <row r="111" spans="1:31" ht="24.75" customHeight="1">
      <c r="A111" s="298" t="s">
        <v>718</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676</v>
      </c>
      <c r="AE111" s="732"/>
    </row>
    <row r="112" spans="1:31" ht="24.75" customHeight="1">
      <c r="A112" s="298" t="s">
        <v>719</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676</v>
      </c>
      <c r="AE112" s="732"/>
    </row>
    <row r="113" spans="1:31" ht="24.75" customHeight="1">
      <c r="A113" s="298" t="s">
        <v>720</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676</v>
      </c>
      <c r="AE113" s="732"/>
    </row>
    <row r="114" spans="1:31" ht="24.75" customHeight="1">
      <c r="A114" s="298" t="s">
        <v>721</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676</v>
      </c>
      <c r="AE114" s="732"/>
    </row>
    <row r="115" spans="1:31" ht="24.75" customHeight="1">
      <c r="A115" s="298" t="s">
        <v>722</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676</v>
      </c>
      <c r="AE115" s="732"/>
    </row>
    <row r="116" spans="1:31" ht="24.75" customHeight="1">
      <c r="A116" s="298" t="s">
        <v>723</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676</v>
      </c>
      <c r="AE116" s="732"/>
    </row>
    <row r="117" spans="1:31" ht="24.75" customHeight="1">
      <c r="A117" s="298" t="s">
        <v>724</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676</v>
      </c>
      <c r="AE117" s="732"/>
    </row>
    <row r="118" spans="1:31" ht="24.75" customHeight="1">
      <c r="A118" s="298" t="s">
        <v>725</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726</v>
      </c>
      <c r="AE118" s="732"/>
    </row>
    <row r="119" spans="1:31" ht="24.75" customHeight="1">
      <c r="A119" s="298" t="s">
        <v>727</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726</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726</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726</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726</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726</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726</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733</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734</v>
      </c>
      <c r="B128" s="355" t="s">
        <v>43</v>
      </c>
      <c r="C128" s="749">
        <v>46171</v>
      </c>
      <c r="D128" s="455" t="s">
        <v>60</v>
      </c>
      <c r="E128" s="749">
        <v>46029</v>
      </c>
      <c r="F128" s="750" t="s">
        <v>735</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0">
        <f>SUM(V128-W128)</f>
        <v>256</v>
      </c>
      <c r="Y128" s="1080">
        <f t="shared" ref="Y128:Y139" si="15">IFERROR($W128/$V128, 0)</f>
        <v>0.93607990012484399</v>
      </c>
      <c r="Z128" s="726">
        <v>46112</v>
      </c>
      <c r="AA128" s="744">
        <v>0</v>
      </c>
      <c r="AB128" s="744">
        <v>0</v>
      </c>
      <c r="AC128" s="743">
        <v>0</v>
      </c>
      <c r="AD128" s="728" t="s">
        <v>736</v>
      </c>
      <c r="AE128" s="732"/>
    </row>
    <row r="129" spans="1:31" ht="24.75" customHeight="1">
      <c r="A129" s="750" t="s">
        <v>737</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35">
        <v>1830</v>
      </c>
      <c r="X129" s="1430">
        <f t="shared" ref="X129:X139" si="16">SUM(V129-W129)</f>
        <v>2741</v>
      </c>
      <c r="Y129" s="29">
        <f t="shared" si="15"/>
        <v>0.40035003281557646</v>
      </c>
      <c r="Z129" s="726">
        <v>46128</v>
      </c>
      <c r="AA129" s="744">
        <v>0</v>
      </c>
      <c r="AB129" s="744">
        <v>0</v>
      </c>
      <c r="AC129" s="743">
        <v>0</v>
      </c>
      <c r="AD129" s="728" t="s">
        <v>738</v>
      </c>
      <c r="AE129" s="732"/>
    </row>
    <row r="130" spans="1:31" ht="24.75" customHeight="1">
      <c r="A130" s="750" t="s">
        <v>739</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0">
        <f t="shared" si="16"/>
        <v>5990</v>
      </c>
      <c r="Y130" s="29">
        <f t="shared" si="15"/>
        <v>0</v>
      </c>
      <c r="Z130" s="726"/>
      <c r="AA130" s="744">
        <v>0</v>
      </c>
      <c r="AB130" s="744">
        <v>0</v>
      </c>
      <c r="AC130" s="743">
        <v>0</v>
      </c>
      <c r="AD130" s="728" t="s">
        <v>738</v>
      </c>
      <c r="AE130" s="732"/>
    </row>
    <row r="131" spans="1:31" ht="24.75" customHeight="1">
      <c r="A131" s="750" t="s">
        <v>740</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0">
        <f t="shared" si="16"/>
        <v>7242</v>
      </c>
      <c r="Y131" s="29">
        <f t="shared" si="15"/>
        <v>0</v>
      </c>
      <c r="Z131" s="726"/>
      <c r="AA131" s="744">
        <v>0</v>
      </c>
      <c r="AB131" s="744">
        <v>0</v>
      </c>
      <c r="AC131" s="743">
        <v>0</v>
      </c>
      <c r="AD131" s="728" t="s">
        <v>738</v>
      </c>
      <c r="AE131" s="732"/>
    </row>
    <row r="132" spans="1:31" ht="24.75" customHeight="1">
      <c r="A132" s="750" t="s">
        <v>741</v>
      </c>
      <c r="B132" s="355" t="s">
        <v>43</v>
      </c>
      <c r="C132" s="749">
        <v>46520</v>
      </c>
      <c r="D132" s="455" t="s">
        <v>60</v>
      </c>
      <c r="E132" s="749">
        <v>46029</v>
      </c>
      <c r="F132" s="750" t="s">
        <v>742</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0">
        <f t="shared" si="16"/>
        <v>7660</v>
      </c>
      <c r="Y132" s="29">
        <f t="shared" si="15"/>
        <v>0</v>
      </c>
      <c r="Z132" s="688"/>
      <c r="AA132" s="744">
        <v>0</v>
      </c>
      <c r="AB132" s="744">
        <v>0</v>
      </c>
      <c r="AC132" s="743">
        <v>0</v>
      </c>
      <c r="AD132" s="728" t="s">
        <v>736</v>
      </c>
      <c r="AE132" s="732"/>
    </row>
    <row r="133" spans="1:31" ht="24.75" customHeight="1">
      <c r="A133" s="750" t="s">
        <v>743</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0">
        <f t="shared" si="16"/>
        <v>8596</v>
      </c>
      <c r="Y133" s="29">
        <f t="shared" si="15"/>
        <v>0</v>
      </c>
      <c r="Z133" s="726"/>
      <c r="AA133" s="744">
        <v>0</v>
      </c>
      <c r="AB133" s="744">
        <v>0</v>
      </c>
      <c r="AC133" s="743">
        <v>0</v>
      </c>
      <c r="AD133" s="728" t="s">
        <v>736</v>
      </c>
      <c r="AE133" s="732"/>
    </row>
    <row r="134" spans="1:31" ht="24.75" customHeight="1">
      <c r="A134" s="750" t="s">
        <v>744</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0">
        <f t="shared" si="16"/>
        <v>5648</v>
      </c>
      <c r="Y134" s="29">
        <f t="shared" si="15"/>
        <v>0</v>
      </c>
      <c r="Z134" s="688"/>
      <c r="AA134" s="744">
        <v>0</v>
      </c>
      <c r="AB134" s="744">
        <v>0</v>
      </c>
      <c r="AC134" s="743">
        <v>0</v>
      </c>
      <c r="AD134" s="728" t="s">
        <v>736</v>
      </c>
      <c r="AE134" s="732"/>
    </row>
    <row r="135" spans="1:31" ht="24.75" customHeight="1">
      <c r="A135" s="1219" t="s">
        <v>745</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0">
        <f t="shared" si="16"/>
        <v>6238</v>
      </c>
      <c r="Y135" s="29">
        <f t="shared" si="15"/>
        <v>0</v>
      </c>
      <c r="Z135" s="688"/>
      <c r="AA135" s="744">
        <v>0</v>
      </c>
      <c r="AB135" s="744">
        <v>0</v>
      </c>
      <c r="AC135" s="743">
        <v>0</v>
      </c>
      <c r="AD135" s="728" t="s">
        <v>746</v>
      </c>
      <c r="AE135" s="732"/>
    </row>
    <row r="136" spans="1:31" ht="24.75" customHeight="1">
      <c r="A136" s="750" t="s">
        <v>747</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0">
        <f t="shared" si="16"/>
        <v>5926</v>
      </c>
      <c r="Y136" s="29">
        <f t="shared" si="15"/>
        <v>0</v>
      </c>
      <c r="Z136" s="726"/>
      <c r="AA136" s="744">
        <v>0</v>
      </c>
      <c r="AB136" s="744">
        <v>0</v>
      </c>
      <c r="AC136" s="743">
        <v>0</v>
      </c>
      <c r="AD136" s="728" t="s">
        <v>738</v>
      </c>
      <c r="AE136" s="732"/>
    </row>
    <row r="137" spans="1:31" ht="24.75" customHeight="1">
      <c r="A137" s="298" t="s">
        <v>748</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30">
        <f t="shared" si="16"/>
        <v>8641</v>
      </c>
      <c r="Y137" s="29">
        <f t="shared" si="15"/>
        <v>0</v>
      </c>
      <c r="Z137" s="22"/>
      <c r="AA137" s="744">
        <v>0</v>
      </c>
      <c r="AB137" s="744">
        <v>0</v>
      </c>
      <c r="AC137" s="743">
        <v>0</v>
      </c>
      <c r="AD137" s="728" t="s">
        <v>738</v>
      </c>
      <c r="AE137" s="732"/>
    </row>
    <row r="138" spans="1:31" ht="24.75" customHeight="1">
      <c r="A138" s="298" t="s">
        <v>749</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30">
        <f t="shared" si="16"/>
        <v>7502</v>
      </c>
      <c r="Y138" s="1104">
        <f t="shared" si="15"/>
        <v>0</v>
      </c>
      <c r="Z138" s="1105"/>
      <c r="AA138" s="744">
        <v>0</v>
      </c>
      <c r="AB138" s="744">
        <v>0</v>
      </c>
      <c r="AC138" s="743">
        <v>0</v>
      </c>
      <c r="AD138" s="728" t="s">
        <v>738</v>
      </c>
      <c r="AE138" s="732"/>
    </row>
    <row r="139" spans="1:31" ht="24.75" customHeight="1">
      <c r="A139" s="1275" t="s">
        <v>750</v>
      </c>
      <c r="B139" s="355" t="s">
        <v>43</v>
      </c>
      <c r="C139" s="749">
        <v>46203</v>
      </c>
      <c r="D139" s="455" t="s">
        <v>60</v>
      </c>
      <c r="E139" s="749">
        <v>46029</v>
      </c>
      <c r="F139" s="298" t="s">
        <v>742</v>
      </c>
      <c r="G139" s="750"/>
      <c r="H139" s="751">
        <v>0</v>
      </c>
      <c r="I139" s="301" t="s">
        <v>543</v>
      </c>
      <c r="J139" s="751" t="s">
        <v>33</v>
      </c>
      <c r="K139" s="751" t="s">
        <v>549</v>
      </c>
      <c r="L139" s="299"/>
      <c r="M139" s="755" t="s">
        <v>238</v>
      </c>
      <c r="N139" s="781"/>
      <c r="O139" s="755" t="s">
        <v>110</v>
      </c>
      <c r="P139" s="735" t="s">
        <v>35</v>
      </c>
      <c r="Q139" s="726">
        <v>46024</v>
      </c>
      <c r="R139" s="1386"/>
      <c r="S139" s="1103"/>
      <c r="T139" s="1103"/>
      <c r="U139" s="1103"/>
      <c r="V139" s="776">
        <v>3682</v>
      </c>
      <c r="W139" s="1018"/>
      <c r="X139" s="1430">
        <f t="shared" si="16"/>
        <v>3682</v>
      </c>
      <c r="Y139" s="1104">
        <f t="shared" si="15"/>
        <v>0</v>
      </c>
      <c r="Z139" s="1105"/>
      <c r="AA139" s="744">
        <v>0</v>
      </c>
      <c r="AB139" s="744">
        <v>0</v>
      </c>
      <c r="AC139" s="743">
        <v>0</v>
      </c>
      <c r="AD139" s="728" t="s">
        <v>751</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4" t="s">
        <v>752</v>
      </c>
      <c r="B2" s="377" t="s">
        <v>34</v>
      </c>
      <c r="C2" s="360">
        <v>45960</v>
      </c>
      <c r="D2" s="360" t="s">
        <v>50</v>
      </c>
      <c r="E2" s="360">
        <v>45905</v>
      </c>
      <c r="F2" s="360" t="s">
        <v>55</v>
      </c>
      <c r="G2" s="361"/>
      <c r="H2" s="362">
        <v>0</v>
      </c>
      <c r="I2" s="1070" t="s">
        <v>627</v>
      </c>
      <c r="J2" s="362" t="s">
        <v>30</v>
      </c>
      <c r="K2" s="369"/>
      <c r="L2" s="299">
        <v>45943</v>
      </c>
      <c r="M2" s="681" t="s">
        <v>110</v>
      </c>
      <c r="N2" s="609">
        <v>2167.3000000000002</v>
      </c>
      <c r="O2" s="362" t="s">
        <v>110</v>
      </c>
      <c r="P2" s="1396" t="s">
        <v>38</v>
      </c>
      <c r="Q2" s="363">
        <v>45908</v>
      </c>
      <c r="R2" s="1409" t="s">
        <v>110</v>
      </c>
      <c r="S2" s="363" t="s">
        <v>753</v>
      </c>
      <c r="T2" s="373" t="s">
        <v>754</v>
      </c>
      <c r="U2" s="373" t="s">
        <v>754</v>
      </c>
      <c r="V2" s="333">
        <v>158</v>
      </c>
      <c r="W2" s="1395">
        <v>195</v>
      </c>
      <c r="X2" s="44">
        <f t="shared" ref="X2:X20" si="0">SUM(V2-W2)</f>
        <v>-37</v>
      </c>
      <c r="Y2" s="3">
        <f t="shared" ref="Y2:Y20" si="1">IFERROR($W2/$V2, 0)</f>
        <v>1.2341772151898733</v>
      </c>
      <c r="Z2" s="30" t="s">
        <v>755</v>
      </c>
      <c r="AA2" s="1209">
        <v>1</v>
      </c>
      <c r="AB2" s="1209">
        <v>1</v>
      </c>
      <c r="AC2" s="1209">
        <v>1</v>
      </c>
      <c r="AD2" s="1406" t="s">
        <v>756</v>
      </c>
    </row>
    <row r="3" spans="1:30" ht="39.75" customHeight="1">
      <c r="A3" s="1289" t="s">
        <v>757</v>
      </c>
      <c r="B3" s="377" t="s">
        <v>34</v>
      </c>
      <c r="C3" s="1281">
        <v>46099</v>
      </c>
      <c r="D3" s="1282" t="s">
        <v>50</v>
      </c>
      <c r="E3" s="1282">
        <v>45959</v>
      </c>
      <c r="F3" s="1267" t="s">
        <v>55</v>
      </c>
      <c r="G3" s="1282" t="s">
        <v>758</v>
      </c>
      <c r="H3" s="1293">
        <v>69</v>
      </c>
      <c r="I3" s="1249" t="s">
        <v>627</v>
      </c>
      <c r="J3" s="1249" t="s">
        <v>30</v>
      </c>
      <c r="K3" s="369"/>
      <c r="L3" s="1282">
        <v>45925</v>
      </c>
      <c r="M3" s="1290" t="s">
        <v>110</v>
      </c>
      <c r="N3" s="1294">
        <v>51632</v>
      </c>
      <c r="O3" s="1290" t="s">
        <v>110</v>
      </c>
      <c r="P3" s="1291" t="s">
        <v>38</v>
      </c>
      <c r="Q3" s="1250">
        <v>45932</v>
      </c>
      <c r="R3" s="1250" t="s">
        <v>110</v>
      </c>
      <c r="S3" s="363" t="s">
        <v>753</v>
      </c>
      <c r="T3" s="373" t="s">
        <v>754</v>
      </c>
      <c r="U3" s="373" t="s">
        <v>754</v>
      </c>
      <c r="V3" s="1251">
        <v>3997</v>
      </c>
      <c r="W3" s="1292">
        <v>4226</v>
      </c>
      <c r="X3" s="1252">
        <f t="shared" si="0"/>
        <v>-229</v>
      </c>
      <c r="Y3" s="365">
        <f t="shared" si="1"/>
        <v>1.0572929697272955</v>
      </c>
      <c r="Z3" s="1250">
        <v>45960</v>
      </c>
      <c r="AA3" s="1209">
        <v>1</v>
      </c>
      <c r="AB3" s="1209">
        <v>1</v>
      </c>
      <c r="AC3" s="1209">
        <v>1</v>
      </c>
      <c r="AD3" s="1269" t="s">
        <v>759</v>
      </c>
    </row>
    <row r="4" spans="1:30" ht="39.75" customHeight="1">
      <c r="A4" s="1384" t="s">
        <v>760</v>
      </c>
      <c r="B4" s="377" t="s">
        <v>34</v>
      </c>
      <c r="C4" s="360">
        <v>45989</v>
      </c>
      <c r="D4" s="367" t="s">
        <v>54</v>
      </c>
      <c r="E4" s="367">
        <v>45964</v>
      </c>
      <c r="F4" s="366" t="s">
        <v>51</v>
      </c>
      <c r="G4" s="1106" t="s">
        <v>761</v>
      </c>
      <c r="H4" s="1074">
        <v>74</v>
      </c>
      <c r="I4" s="362" t="s">
        <v>627</v>
      </c>
      <c r="J4" s="362" t="s">
        <v>30</v>
      </c>
      <c r="K4" s="362"/>
      <c r="L4" s="19">
        <v>45932</v>
      </c>
      <c r="M4" s="1107" t="s">
        <v>110</v>
      </c>
      <c r="N4" s="1075">
        <v>47064</v>
      </c>
      <c r="O4" s="372" t="s">
        <v>110</v>
      </c>
      <c r="P4" s="1396" t="s">
        <v>38</v>
      </c>
      <c r="Q4" s="370">
        <v>45932</v>
      </c>
      <c r="R4" s="370" t="s">
        <v>110</v>
      </c>
      <c r="S4" s="363" t="s">
        <v>753</v>
      </c>
      <c r="T4" s="373" t="s">
        <v>754</v>
      </c>
      <c r="U4" s="373" t="s">
        <v>754</v>
      </c>
      <c r="V4" s="671">
        <v>4716</v>
      </c>
      <c r="W4" s="1395">
        <v>4731</v>
      </c>
      <c r="X4" s="364">
        <f t="shared" si="0"/>
        <v>-15</v>
      </c>
      <c r="Y4" s="365">
        <f t="shared" si="1"/>
        <v>1.0031806615776082</v>
      </c>
      <c r="Z4" s="370">
        <v>45971</v>
      </c>
      <c r="AA4" s="1209">
        <v>1</v>
      </c>
      <c r="AB4" s="1209">
        <v>1</v>
      </c>
      <c r="AC4" s="1209">
        <v>1</v>
      </c>
      <c r="AD4" s="808" t="s">
        <v>762</v>
      </c>
    </row>
    <row r="5" spans="1:30" ht="39.75" customHeight="1">
      <c r="A5" s="1289" t="s">
        <v>763</v>
      </c>
      <c r="B5" s="377" t="s">
        <v>34</v>
      </c>
      <c r="C5" s="1281">
        <v>46099</v>
      </c>
      <c r="D5" s="1282" t="s">
        <v>54</v>
      </c>
      <c r="E5" s="1282">
        <v>45975</v>
      </c>
      <c r="F5" s="1267" t="s">
        <v>51</v>
      </c>
      <c r="G5" s="1282" t="s">
        <v>764</v>
      </c>
      <c r="H5" s="1074">
        <v>48</v>
      </c>
      <c r="I5" s="1249" t="s">
        <v>627</v>
      </c>
      <c r="J5" s="1249" t="s">
        <v>30</v>
      </c>
      <c r="K5" s="362"/>
      <c r="L5" s="1282" t="s">
        <v>260</v>
      </c>
      <c r="M5" s="1290" t="s">
        <v>110</v>
      </c>
      <c r="N5" s="1075">
        <v>39064</v>
      </c>
      <c r="O5" s="372" t="s">
        <v>110</v>
      </c>
      <c r="P5" s="1291" t="s">
        <v>38</v>
      </c>
      <c r="Q5" s="1250">
        <v>45932</v>
      </c>
      <c r="R5" s="1250" t="s">
        <v>110</v>
      </c>
      <c r="S5" s="363" t="s">
        <v>753</v>
      </c>
      <c r="T5" s="373" t="s">
        <v>754</v>
      </c>
      <c r="U5" s="373" t="s">
        <v>754</v>
      </c>
      <c r="V5" s="1251">
        <v>2982</v>
      </c>
      <c r="W5" s="1292">
        <v>2970</v>
      </c>
      <c r="X5" s="1252">
        <f t="shared" si="0"/>
        <v>12</v>
      </c>
      <c r="Y5" s="365">
        <f t="shared" si="1"/>
        <v>0.99597585513078468</v>
      </c>
      <c r="Z5" s="1250">
        <v>46104</v>
      </c>
      <c r="AA5" s="1209">
        <v>1</v>
      </c>
      <c r="AB5" s="1209">
        <v>1</v>
      </c>
      <c r="AC5" s="1209">
        <v>1</v>
      </c>
      <c r="AD5" s="1269" t="s">
        <v>765</v>
      </c>
    </row>
    <row r="6" spans="1:30" ht="39.75" customHeight="1">
      <c r="A6" s="616" t="s">
        <v>766</v>
      </c>
      <c r="B6" s="377" t="s">
        <v>34</v>
      </c>
      <c r="C6" s="360">
        <v>46079</v>
      </c>
      <c r="D6" s="367" t="s">
        <v>54</v>
      </c>
      <c r="E6" s="367">
        <v>46101</v>
      </c>
      <c r="F6" s="366" t="s">
        <v>53</v>
      </c>
      <c r="G6" s="701" t="s">
        <v>767</v>
      </c>
      <c r="H6" s="1004">
        <v>0</v>
      </c>
      <c r="I6" s="372" t="s">
        <v>627</v>
      </c>
      <c r="J6" s="1074" t="s">
        <v>30</v>
      </c>
      <c r="K6" s="692"/>
      <c r="L6" s="701" t="s">
        <v>260</v>
      </c>
      <c r="M6" s="372" t="s">
        <v>110</v>
      </c>
      <c r="N6" s="1005">
        <v>49932.800000000003</v>
      </c>
      <c r="O6" s="372" t="s">
        <v>110</v>
      </c>
      <c r="P6" s="738" t="s">
        <v>38</v>
      </c>
      <c r="Q6" s="1006">
        <v>46077</v>
      </c>
      <c r="R6" s="1006" t="s">
        <v>110</v>
      </c>
      <c r="S6" s="363" t="s">
        <v>753</v>
      </c>
      <c r="T6" s="373" t="s">
        <v>754</v>
      </c>
      <c r="U6" s="373" t="s">
        <v>754</v>
      </c>
      <c r="V6" s="1007">
        <v>4048</v>
      </c>
      <c r="W6" s="1271">
        <v>4028</v>
      </c>
      <c r="X6" s="1001">
        <f t="shared" si="0"/>
        <v>20</v>
      </c>
      <c r="Y6" s="365">
        <f t="shared" si="1"/>
        <v>0.99505928853754944</v>
      </c>
      <c r="Z6" s="1006">
        <v>46111</v>
      </c>
      <c r="AA6" s="1209">
        <v>1</v>
      </c>
      <c r="AB6" s="698">
        <v>0</v>
      </c>
      <c r="AC6" s="1071">
        <v>0</v>
      </c>
      <c r="AD6" s="1434"/>
    </row>
    <row r="7" spans="1:30" ht="39.75" customHeight="1">
      <c r="A7" s="737" t="s">
        <v>768</v>
      </c>
      <c r="B7" s="377" t="s">
        <v>34</v>
      </c>
      <c r="C7" s="690">
        <v>46099</v>
      </c>
      <c r="D7" s="701" t="s">
        <v>54</v>
      </c>
      <c r="E7" s="701">
        <v>46101</v>
      </c>
      <c r="F7" s="702" t="s">
        <v>53</v>
      </c>
      <c r="G7" s="701" t="s">
        <v>769</v>
      </c>
      <c r="H7" s="703">
        <v>0</v>
      </c>
      <c r="I7" s="372" t="s">
        <v>627</v>
      </c>
      <c r="J7" s="1074" t="s">
        <v>30</v>
      </c>
      <c r="K7" s="692"/>
      <c r="L7" s="701" t="s">
        <v>260</v>
      </c>
      <c r="M7" s="372" t="s">
        <v>110</v>
      </c>
      <c r="N7" s="713">
        <v>18270.8</v>
      </c>
      <c r="O7" s="372" t="s">
        <v>110</v>
      </c>
      <c r="P7" s="738" t="s">
        <v>38</v>
      </c>
      <c r="Q7" s="706">
        <v>46077</v>
      </c>
      <c r="R7" s="706" t="s">
        <v>110</v>
      </c>
      <c r="S7" s="363" t="s">
        <v>753</v>
      </c>
      <c r="T7" s="373" t="s">
        <v>754</v>
      </c>
      <c r="U7" s="373" t="s">
        <v>754</v>
      </c>
      <c r="V7" s="707">
        <v>1388</v>
      </c>
      <c r="W7" s="739">
        <v>1360</v>
      </c>
      <c r="X7" s="696">
        <f t="shared" si="0"/>
        <v>28</v>
      </c>
      <c r="Y7" s="365">
        <f t="shared" si="1"/>
        <v>0.97982708933717577</v>
      </c>
      <c r="Z7" s="1013">
        <v>46118</v>
      </c>
      <c r="AA7" s="1209">
        <v>1</v>
      </c>
      <c r="AB7" s="698">
        <v>0</v>
      </c>
      <c r="AC7" s="707">
        <v>0</v>
      </c>
      <c r="AD7" s="699" t="s">
        <v>770</v>
      </c>
    </row>
    <row r="8" spans="1:30" ht="39.75" customHeight="1">
      <c r="A8" s="737" t="s">
        <v>130</v>
      </c>
      <c r="B8" s="377" t="s">
        <v>34</v>
      </c>
      <c r="C8" s="690">
        <v>46040</v>
      </c>
      <c r="D8" s="1267" t="s">
        <v>771</v>
      </c>
      <c r="E8" s="701">
        <v>45867</v>
      </c>
      <c r="F8" s="702" t="s">
        <v>53</v>
      </c>
      <c r="G8" s="1267" t="s">
        <v>772</v>
      </c>
      <c r="H8" s="703">
        <v>0</v>
      </c>
      <c r="I8" s="372" t="s">
        <v>627</v>
      </c>
      <c r="J8" s="1197" t="s">
        <v>30</v>
      </c>
      <c r="K8" s="362"/>
      <c r="L8" s="701" t="s">
        <v>260</v>
      </c>
      <c r="M8" s="1197" t="s">
        <v>110</v>
      </c>
      <c r="N8" s="713">
        <v>144972.5</v>
      </c>
      <c r="O8" s="1197" t="s">
        <v>110</v>
      </c>
      <c r="P8" s="738" t="s">
        <v>38</v>
      </c>
      <c r="Q8" s="1250">
        <v>45867</v>
      </c>
      <c r="R8" s="1250"/>
      <c r="S8" s="363" t="s">
        <v>753</v>
      </c>
      <c r="T8" s="373" t="s">
        <v>754</v>
      </c>
      <c r="U8" s="373" t="s">
        <v>754</v>
      </c>
      <c r="V8" s="1251">
        <v>9840</v>
      </c>
      <c r="W8" s="1292">
        <v>9806</v>
      </c>
      <c r="X8" s="1252">
        <f t="shared" si="0"/>
        <v>34</v>
      </c>
      <c r="Y8" s="365">
        <f t="shared" si="1"/>
        <v>0.99654471544715451</v>
      </c>
      <c r="Z8" s="1250">
        <v>45884</v>
      </c>
      <c r="AA8" s="698">
        <v>1</v>
      </c>
      <c r="AB8" s="698">
        <v>0</v>
      </c>
      <c r="AC8" s="1253">
        <v>9106</v>
      </c>
      <c r="AD8" s="1269" t="s">
        <v>773</v>
      </c>
    </row>
    <row r="9" spans="1:30" ht="39.75" customHeight="1">
      <c r="A9" s="737" t="s">
        <v>774</v>
      </c>
      <c r="B9" s="377" t="s">
        <v>34</v>
      </c>
      <c r="C9" s="690">
        <v>46103</v>
      </c>
      <c r="D9" s="358" t="s">
        <v>52</v>
      </c>
      <c r="E9" s="701">
        <v>46077</v>
      </c>
      <c r="F9" s="366" t="s">
        <v>53</v>
      </c>
      <c r="G9" s="1267" t="s">
        <v>775</v>
      </c>
      <c r="H9" s="369">
        <v>0</v>
      </c>
      <c r="I9" s="372" t="s">
        <v>627</v>
      </c>
      <c r="J9" s="1197" t="s">
        <v>30</v>
      </c>
      <c r="K9" s="1249"/>
      <c r="L9" s="1282" t="s">
        <v>260</v>
      </c>
      <c r="M9" s="1197" t="s">
        <v>110</v>
      </c>
      <c r="N9" s="416">
        <v>12977.65</v>
      </c>
      <c r="O9" s="1197" t="s">
        <v>110</v>
      </c>
      <c r="P9" s="738" t="s">
        <v>38</v>
      </c>
      <c r="Q9" s="370">
        <v>46115</v>
      </c>
      <c r="R9" s="370" t="s">
        <v>238</v>
      </c>
      <c r="S9" s="363" t="s">
        <v>753</v>
      </c>
      <c r="T9" s="373" t="s">
        <v>754</v>
      </c>
      <c r="U9" s="373" t="s">
        <v>754</v>
      </c>
      <c r="V9" s="9">
        <v>1029</v>
      </c>
      <c r="W9" s="485">
        <v>1036</v>
      </c>
      <c r="X9" s="364">
        <f t="shared" si="0"/>
        <v>-7</v>
      </c>
      <c r="Y9" s="365">
        <f t="shared" si="1"/>
        <v>1.0068027210884354</v>
      </c>
      <c r="Z9" s="370">
        <v>46120</v>
      </c>
      <c r="AA9" s="698">
        <v>1</v>
      </c>
      <c r="AB9" s="698">
        <v>0</v>
      </c>
      <c r="AC9" s="1253">
        <v>0</v>
      </c>
      <c r="AD9" s="1269"/>
    </row>
    <row r="10" spans="1:30" ht="39.75" customHeight="1">
      <c r="A10" s="737" t="s">
        <v>776</v>
      </c>
      <c r="B10" s="377" t="s">
        <v>34</v>
      </c>
      <c r="C10" s="690">
        <v>46079</v>
      </c>
      <c r="D10" s="366" t="s">
        <v>54</v>
      </c>
      <c r="E10" s="367">
        <v>46056</v>
      </c>
      <c r="F10" s="366" t="s">
        <v>53</v>
      </c>
      <c r="G10" s="1267" t="s">
        <v>777</v>
      </c>
      <c r="H10" s="1197">
        <v>0</v>
      </c>
      <c r="I10" s="1290" t="s">
        <v>627</v>
      </c>
      <c r="J10" s="1197" t="s">
        <v>30</v>
      </c>
      <c r="K10" s="692"/>
      <c r="L10" s="1282" t="s">
        <v>260</v>
      </c>
      <c r="M10" s="1197" t="s">
        <v>110</v>
      </c>
      <c r="N10" s="416">
        <v>118710.8</v>
      </c>
      <c r="O10" s="1197" t="s">
        <v>110</v>
      </c>
      <c r="P10" s="738" t="s">
        <v>38</v>
      </c>
      <c r="Q10" s="370">
        <v>46062</v>
      </c>
      <c r="R10" s="370" t="s">
        <v>238</v>
      </c>
      <c r="S10" s="363" t="s">
        <v>753</v>
      </c>
      <c r="T10" s="373" t="s">
        <v>754</v>
      </c>
      <c r="U10" s="373" t="s">
        <v>754</v>
      </c>
      <c r="V10" s="9">
        <v>6978</v>
      </c>
      <c r="W10" s="485">
        <v>6978</v>
      </c>
      <c r="X10" s="364">
        <f t="shared" si="0"/>
        <v>0</v>
      </c>
      <c r="Y10" s="365">
        <f t="shared" si="1"/>
        <v>1</v>
      </c>
      <c r="Z10" s="370">
        <v>46064</v>
      </c>
      <c r="AA10" s="698">
        <v>0</v>
      </c>
      <c r="AB10" s="698">
        <v>0</v>
      </c>
      <c r="AC10" s="1253">
        <v>0</v>
      </c>
      <c r="AD10" s="1269" t="s">
        <v>778</v>
      </c>
    </row>
    <row r="11" spans="1:30" ht="39.75" customHeight="1">
      <c r="A11" s="616" t="s">
        <v>779</v>
      </c>
      <c r="B11" s="377" t="s">
        <v>34</v>
      </c>
      <c r="C11" s="360">
        <v>46174</v>
      </c>
      <c r="D11" s="366" t="s">
        <v>58</v>
      </c>
      <c r="E11" s="367">
        <v>46070</v>
      </c>
      <c r="F11" s="366" t="s">
        <v>53</v>
      </c>
      <c r="G11" s="702"/>
      <c r="H11" s="1004">
        <v>115</v>
      </c>
      <c r="I11" s="372" t="s">
        <v>627</v>
      </c>
      <c r="J11" s="751" t="s">
        <v>36</v>
      </c>
      <c r="K11" s="692"/>
      <c r="L11" s="701" t="s">
        <v>260</v>
      </c>
      <c r="M11" s="703" t="s">
        <v>110</v>
      </c>
      <c r="N11" s="827">
        <v>125188</v>
      </c>
      <c r="O11" s="703" t="s">
        <v>110</v>
      </c>
      <c r="P11" s="738" t="s">
        <v>38</v>
      </c>
      <c r="Q11" s="1006">
        <v>46083</v>
      </c>
      <c r="R11" s="1006" t="s">
        <v>238</v>
      </c>
      <c r="S11" s="363" t="s">
        <v>753</v>
      </c>
      <c r="T11" s="373" t="s">
        <v>754</v>
      </c>
      <c r="U11" s="373" t="s">
        <v>754</v>
      </c>
      <c r="V11" s="1007">
        <v>7078</v>
      </c>
      <c r="W11" s="1271">
        <v>7239</v>
      </c>
      <c r="X11" s="1001">
        <f t="shared" si="0"/>
        <v>-161</v>
      </c>
      <c r="Y11" s="365">
        <f t="shared" si="1"/>
        <v>1.0227465385702175</v>
      </c>
      <c r="Z11" s="1006">
        <v>46090</v>
      </c>
      <c r="AA11" s="698">
        <v>1</v>
      </c>
      <c r="AB11" s="698">
        <v>0</v>
      </c>
      <c r="AC11" s="707">
        <v>0</v>
      </c>
      <c r="AD11" s="1434"/>
    </row>
    <row r="12" spans="1:30" ht="39.75" customHeight="1">
      <c r="A12" s="737" t="s">
        <v>780</v>
      </c>
      <c r="B12" s="377" t="s">
        <v>37</v>
      </c>
      <c r="C12" s="690">
        <v>46006</v>
      </c>
      <c r="D12" s="702" t="s">
        <v>52</v>
      </c>
      <c r="E12" s="701">
        <v>45987</v>
      </c>
      <c r="F12" s="702" t="s">
        <v>51</v>
      </c>
      <c r="G12" s="702" t="s">
        <v>781</v>
      </c>
      <c r="H12" s="703">
        <v>30</v>
      </c>
      <c r="I12" s="372" t="s">
        <v>627</v>
      </c>
      <c r="J12" s="1074" t="s">
        <v>30</v>
      </c>
      <c r="K12" s="692"/>
      <c r="L12" s="367" t="s">
        <v>260</v>
      </c>
      <c r="M12" s="703" t="s">
        <v>110</v>
      </c>
      <c r="N12" s="828">
        <v>31387.05</v>
      </c>
      <c r="O12" s="703" t="s">
        <v>110</v>
      </c>
      <c r="P12" s="738" t="s">
        <v>38</v>
      </c>
      <c r="Q12" s="706">
        <v>45992</v>
      </c>
      <c r="R12" s="706" t="s">
        <v>238</v>
      </c>
      <c r="S12" s="363">
        <v>46122</v>
      </c>
      <c r="T12" s="373" t="s">
        <v>754</v>
      </c>
      <c r="U12" s="373" t="s">
        <v>754</v>
      </c>
      <c r="V12" s="707">
        <v>2580</v>
      </c>
      <c r="W12" s="739">
        <v>2637</v>
      </c>
      <c r="X12" s="696">
        <f t="shared" si="0"/>
        <v>-57</v>
      </c>
      <c r="Y12" s="365">
        <f t="shared" si="1"/>
        <v>1.0220930232558139</v>
      </c>
      <c r="Z12" s="706">
        <v>46001</v>
      </c>
      <c r="AA12" s="698">
        <v>0</v>
      </c>
      <c r="AB12" s="698">
        <v>0</v>
      </c>
      <c r="AC12" s="707">
        <v>0</v>
      </c>
      <c r="AD12" s="808" t="s">
        <v>782</v>
      </c>
    </row>
    <row r="13" spans="1:30" ht="39.75" customHeight="1">
      <c r="A13" s="737" t="s">
        <v>783</v>
      </c>
      <c r="B13" s="377" t="s">
        <v>37</v>
      </c>
      <c r="C13" s="690">
        <v>46040</v>
      </c>
      <c r="D13" s="702" t="s">
        <v>52</v>
      </c>
      <c r="E13" s="701">
        <v>46031</v>
      </c>
      <c r="F13" s="702" t="s">
        <v>51</v>
      </c>
      <c r="G13" s="702" t="s">
        <v>784</v>
      </c>
      <c r="H13" s="703">
        <v>73</v>
      </c>
      <c r="I13" s="372" t="s">
        <v>627</v>
      </c>
      <c r="J13" s="1074" t="s">
        <v>30</v>
      </c>
      <c r="K13" s="692"/>
      <c r="L13" s="367" t="s">
        <v>260</v>
      </c>
      <c r="M13" s="703" t="s">
        <v>110</v>
      </c>
      <c r="N13" s="713">
        <v>77814</v>
      </c>
      <c r="O13" s="703" t="s">
        <v>110</v>
      </c>
      <c r="P13" s="738" t="s">
        <v>38</v>
      </c>
      <c r="Q13" s="706">
        <v>46015</v>
      </c>
      <c r="R13" s="706" t="s">
        <v>238</v>
      </c>
      <c r="S13" s="363">
        <v>46122</v>
      </c>
      <c r="T13" s="373" t="s">
        <v>754</v>
      </c>
      <c r="U13" s="373" t="s">
        <v>754</v>
      </c>
      <c r="V13" s="707">
        <v>6263</v>
      </c>
      <c r="W13" s="739">
        <v>6221</v>
      </c>
      <c r="X13" s="696">
        <f t="shared" si="0"/>
        <v>42</v>
      </c>
      <c r="Y13" s="365">
        <f t="shared" si="1"/>
        <v>0.9932939485869392</v>
      </c>
      <c r="Z13" s="706">
        <v>46024</v>
      </c>
      <c r="AA13" s="698">
        <v>0</v>
      </c>
      <c r="AB13" s="698">
        <v>0</v>
      </c>
      <c r="AC13" s="707">
        <v>0</v>
      </c>
      <c r="AD13" s="1385" t="s">
        <v>785</v>
      </c>
    </row>
    <row r="14" spans="1:30" ht="39.75" customHeight="1">
      <c r="A14" s="737" t="s">
        <v>786</v>
      </c>
      <c r="B14" s="377" t="s">
        <v>37</v>
      </c>
      <c r="C14" s="690">
        <v>46081</v>
      </c>
      <c r="D14" s="702" t="s">
        <v>50</v>
      </c>
      <c r="E14" s="701">
        <v>46001</v>
      </c>
      <c r="F14" s="702" t="s">
        <v>51</v>
      </c>
      <c r="G14" s="702" t="s">
        <v>787</v>
      </c>
      <c r="H14" s="703">
        <v>80</v>
      </c>
      <c r="I14" s="372" t="s">
        <v>627</v>
      </c>
      <c r="J14" s="1074" t="s">
        <v>30</v>
      </c>
      <c r="K14" s="692"/>
      <c r="L14" s="701">
        <v>46021</v>
      </c>
      <c r="M14" s="703" t="s">
        <v>110</v>
      </c>
      <c r="N14" s="713">
        <v>65843.5</v>
      </c>
      <c r="O14" s="703" t="s">
        <v>110</v>
      </c>
      <c r="P14" s="738" t="s">
        <v>38</v>
      </c>
      <c r="Q14" s="706">
        <v>45995</v>
      </c>
      <c r="R14" s="706" t="s">
        <v>238</v>
      </c>
      <c r="S14" s="363" t="s">
        <v>753</v>
      </c>
      <c r="T14" s="373" t="s">
        <v>754</v>
      </c>
      <c r="U14" s="373" t="s">
        <v>754</v>
      </c>
      <c r="V14" s="707">
        <v>5052</v>
      </c>
      <c r="W14" s="739">
        <v>4889</v>
      </c>
      <c r="X14" s="696">
        <f t="shared" si="0"/>
        <v>163</v>
      </c>
      <c r="Y14" s="365">
        <f t="shared" si="1"/>
        <v>0.967735550277118</v>
      </c>
      <c r="Z14" s="706">
        <v>46001</v>
      </c>
      <c r="AA14" s="698">
        <v>0</v>
      </c>
      <c r="AB14" s="698">
        <v>0</v>
      </c>
      <c r="AC14" s="707">
        <v>0</v>
      </c>
      <c r="AD14" s="699" t="s">
        <v>788</v>
      </c>
    </row>
    <row r="15" spans="1:30" ht="39.75" customHeight="1">
      <c r="A15" s="737" t="s">
        <v>789</v>
      </c>
      <c r="B15" s="377" t="s">
        <v>37</v>
      </c>
      <c r="C15" s="690">
        <v>46081</v>
      </c>
      <c r="D15" s="702" t="s">
        <v>52</v>
      </c>
      <c r="E15" s="701">
        <v>46043</v>
      </c>
      <c r="F15" s="702" t="s">
        <v>51</v>
      </c>
      <c r="G15" s="702" t="s">
        <v>790</v>
      </c>
      <c r="H15" s="703">
        <v>61</v>
      </c>
      <c r="I15" s="372" t="s">
        <v>627</v>
      </c>
      <c r="J15" s="703" t="s">
        <v>30</v>
      </c>
      <c r="K15" s="692"/>
      <c r="L15" s="701">
        <v>46038</v>
      </c>
      <c r="M15" s="703" t="s">
        <v>110</v>
      </c>
      <c r="N15" s="713">
        <v>56650</v>
      </c>
      <c r="O15" s="703" t="s">
        <v>110</v>
      </c>
      <c r="P15" s="738" t="s">
        <v>38</v>
      </c>
      <c r="Q15" s="706">
        <v>46038</v>
      </c>
      <c r="R15" s="706" t="s">
        <v>238</v>
      </c>
      <c r="S15" s="363">
        <v>46122</v>
      </c>
      <c r="T15" s="373" t="s">
        <v>754</v>
      </c>
      <c r="U15" s="373" t="s">
        <v>754</v>
      </c>
      <c r="V15" s="707">
        <v>4641</v>
      </c>
      <c r="W15" s="739">
        <v>4757</v>
      </c>
      <c r="X15" s="696">
        <f t="shared" si="0"/>
        <v>-116</v>
      </c>
      <c r="Y15" s="365">
        <f t="shared" si="1"/>
        <v>1.0249946132299073</v>
      </c>
      <c r="Z15" s="706">
        <v>46051</v>
      </c>
      <c r="AA15" s="698">
        <v>0</v>
      </c>
      <c r="AB15" s="698">
        <v>0</v>
      </c>
      <c r="AC15" s="707">
        <v>0</v>
      </c>
      <c r="AD15" s="699" t="s">
        <v>791</v>
      </c>
    </row>
    <row r="16" spans="1:30" ht="39.75" customHeight="1">
      <c r="A16" s="616" t="s">
        <v>792</v>
      </c>
      <c r="B16" s="377" t="s">
        <v>37</v>
      </c>
      <c r="C16" s="360">
        <v>46053</v>
      </c>
      <c r="D16" s="366" t="s">
        <v>52</v>
      </c>
      <c r="E16" s="367">
        <v>45964</v>
      </c>
      <c r="F16" s="366" t="s">
        <v>51</v>
      </c>
      <c r="G16" s="368"/>
      <c r="H16" s="369">
        <v>82</v>
      </c>
      <c r="I16" s="372" t="s">
        <v>627</v>
      </c>
      <c r="J16" s="369" t="s">
        <v>30</v>
      </c>
      <c r="K16" s="362"/>
      <c r="L16" s="367" t="s">
        <v>260</v>
      </c>
      <c r="M16" s="369" t="s">
        <v>110</v>
      </c>
      <c r="N16" s="635">
        <v>101871</v>
      </c>
      <c r="O16" s="369" t="s">
        <v>110</v>
      </c>
      <c r="P16" s="484" t="s">
        <v>38</v>
      </c>
      <c r="Q16" s="370">
        <v>45965</v>
      </c>
      <c r="R16" s="706" t="s">
        <v>238</v>
      </c>
      <c r="S16" s="363">
        <v>46122</v>
      </c>
      <c r="T16" s="373" t="s">
        <v>754</v>
      </c>
      <c r="U16" s="373" t="s">
        <v>754</v>
      </c>
      <c r="V16" s="9">
        <v>8100</v>
      </c>
      <c r="W16" s="485">
        <v>7972</v>
      </c>
      <c r="X16" s="364">
        <f t="shared" si="0"/>
        <v>128</v>
      </c>
      <c r="Y16" s="365">
        <f t="shared" si="1"/>
        <v>0.98419753086419748</v>
      </c>
      <c r="Z16" s="370">
        <v>45973</v>
      </c>
      <c r="AA16" s="280">
        <v>0</v>
      </c>
      <c r="AB16" s="280">
        <v>0</v>
      </c>
      <c r="AC16" s="9">
        <v>0</v>
      </c>
      <c r="AD16" s="808" t="s">
        <v>793</v>
      </c>
    </row>
    <row r="17" spans="1:30" ht="39.75" customHeight="1">
      <c r="A17" s="616" t="s">
        <v>794</v>
      </c>
      <c r="B17" s="377" t="s">
        <v>37</v>
      </c>
      <c r="C17" s="360">
        <v>46053</v>
      </c>
      <c r="D17" s="366" t="s">
        <v>52</v>
      </c>
      <c r="E17" s="367">
        <v>45974</v>
      </c>
      <c r="F17" s="366" t="s">
        <v>51</v>
      </c>
      <c r="G17" s="368" t="s">
        <v>795</v>
      </c>
      <c r="H17" s="369">
        <v>77</v>
      </c>
      <c r="I17" s="372" t="s">
        <v>627</v>
      </c>
      <c r="J17" s="369" t="s">
        <v>30</v>
      </c>
      <c r="K17" s="362"/>
      <c r="L17" s="367">
        <v>45965</v>
      </c>
      <c r="M17" s="369" t="s">
        <v>110</v>
      </c>
      <c r="N17" s="635">
        <v>90786</v>
      </c>
      <c r="O17" s="369" t="s">
        <v>110</v>
      </c>
      <c r="P17" s="484" t="s">
        <v>38</v>
      </c>
      <c r="Q17" s="370">
        <v>45965</v>
      </c>
      <c r="R17" s="706" t="s">
        <v>238</v>
      </c>
      <c r="S17" s="363">
        <v>46122</v>
      </c>
      <c r="T17" s="373" t="s">
        <v>754</v>
      </c>
      <c r="U17" s="373" t="s">
        <v>754</v>
      </c>
      <c r="V17" s="9">
        <v>8013</v>
      </c>
      <c r="W17" s="485">
        <v>7885</v>
      </c>
      <c r="X17" s="364">
        <f t="shared" si="0"/>
        <v>128</v>
      </c>
      <c r="Y17" s="365">
        <f t="shared" si="1"/>
        <v>0.98402595781854485</v>
      </c>
      <c r="Z17" s="370">
        <v>45979</v>
      </c>
      <c r="AA17" s="280">
        <v>0</v>
      </c>
      <c r="AB17" s="280">
        <v>0</v>
      </c>
      <c r="AC17" s="9">
        <v>0</v>
      </c>
      <c r="AD17" s="808" t="s">
        <v>793</v>
      </c>
    </row>
    <row r="18" spans="1:30" ht="39.75" customHeight="1">
      <c r="A18" s="789" t="s">
        <v>796</v>
      </c>
      <c r="B18" s="311" t="s">
        <v>37</v>
      </c>
      <c r="C18" s="690">
        <v>46040</v>
      </c>
      <c r="D18" s="702" t="s">
        <v>52</v>
      </c>
      <c r="E18" s="701">
        <v>45996</v>
      </c>
      <c r="F18" s="702" t="s">
        <v>51</v>
      </c>
      <c r="G18" s="702" t="s">
        <v>797</v>
      </c>
      <c r="H18" s="703">
        <v>78</v>
      </c>
      <c r="I18" s="372" t="s">
        <v>627</v>
      </c>
      <c r="J18" s="703" t="s">
        <v>30</v>
      </c>
      <c r="K18" s="692"/>
      <c r="L18" s="367" t="s">
        <v>260</v>
      </c>
      <c r="M18" s="703" t="s">
        <v>110</v>
      </c>
      <c r="N18" s="713">
        <v>84477</v>
      </c>
      <c r="O18" s="703" t="s">
        <v>110</v>
      </c>
      <c r="P18" s="738" t="s">
        <v>38</v>
      </c>
      <c r="Q18" s="706">
        <v>46000</v>
      </c>
      <c r="R18" s="706" t="s">
        <v>238</v>
      </c>
      <c r="S18" s="363">
        <v>46122</v>
      </c>
      <c r="T18" s="373" t="s">
        <v>754</v>
      </c>
      <c r="U18" s="373" t="s">
        <v>754</v>
      </c>
      <c r="V18" s="707">
        <v>6758</v>
      </c>
      <c r="W18" s="764">
        <v>6565</v>
      </c>
      <c r="X18" s="731">
        <f t="shared" si="0"/>
        <v>193</v>
      </c>
      <c r="Y18" s="3">
        <f t="shared" si="1"/>
        <v>0.97144125480911514</v>
      </c>
      <c r="Z18" s="788">
        <v>46006</v>
      </c>
      <c r="AA18" s="698">
        <v>0</v>
      </c>
      <c r="AB18" s="804">
        <v>0</v>
      </c>
      <c r="AC18" s="805">
        <v>0</v>
      </c>
      <c r="AD18" s="809" t="s">
        <v>798</v>
      </c>
    </row>
    <row r="19" spans="1:30" ht="39.75" customHeight="1">
      <c r="A19" s="737" t="s">
        <v>799</v>
      </c>
      <c r="B19" s="691" t="s">
        <v>31</v>
      </c>
      <c r="C19" s="690">
        <v>46117</v>
      </c>
      <c r="D19" s="690" t="s">
        <v>56</v>
      </c>
      <c r="E19" s="690">
        <v>46100</v>
      </c>
      <c r="F19" s="375" t="s">
        <v>57</v>
      </c>
      <c r="G19" s="691" t="s">
        <v>800</v>
      </c>
      <c r="H19" s="692">
        <v>0</v>
      </c>
      <c r="I19" s="1070" t="s">
        <v>627</v>
      </c>
      <c r="J19" s="692" t="s">
        <v>30</v>
      </c>
      <c r="K19" s="692"/>
      <c r="L19" s="749" t="s">
        <v>260</v>
      </c>
      <c r="M19" s="692" t="s">
        <v>110</v>
      </c>
      <c r="N19" s="693">
        <v>13022.05</v>
      </c>
      <c r="O19" s="692" t="s">
        <v>110</v>
      </c>
      <c r="P19" s="738" t="s">
        <v>38</v>
      </c>
      <c r="Q19" s="726">
        <v>46097</v>
      </c>
      <c r="R19" s="695"/>
      <c r="S19" s="363" t="s">
        <v>753</v>
      </c>
      <c r="T19" s="373" t="s">
        <v>754</v>
      </c>
      <c r="U19" s="373" t="s">
        <v>754</v>
      </c>
      <c r="V19" s="333">
        <v>923</v>
      </c>
      <c r="W19" s="450">
        <v>918</v>
      </c>
      <c r="X19" s="696">
        <f t="shared" si="0"/>
        <v>5</v>
      </c>
      <c r="Y19" s="365">
        <f t="shared" si="1"/>
        <v>0.99458288190682553</v>
      </c>
      <c r="Z19" s="1273">
        <v>46106</v>
      </c>
      <c r="AA19" s="698">
        <v>0</v>
      </c>
      <c r="AB19" s="698">
        <v>0</v>
      </c>
      <c r="AC19" s="696">
        <v>0</v>
      </c>
      <c r="AD19" s="718" t="s">
        <v>801</v>
      </c>
    </row>
    <row r="20" spans="1:30" ht="39.75" customHeight="1">
      <c r="A20" s="616" t="s">
        <v>802</v>
      </c>
      <c r="B20" s="358" t="s">
        <v>31</v>
      </c>
      <c r="C20" s="360">
        <v>46021</v>
      </c>
      <c r="D20" s="358" t="s">
        <v>803</v>
      </c>
      <c r="E20" s="360" t="s">
        <v>260</v>
      </c>
      <c r="F20" s="358" t="s">
        <v>61</v>
      </c>
      <c r="G20" s="361" t="s">
        <v>804</v>
      </c>
      <c r="H20" s="362">
        <v>0</v>
      </c>
      <c r="I20" s="362" t="s">
        <v>627</v>
      </c>
      <c r="J20" s="362" t="s">
        <v>30</v>
      </c>
      <c r="K20" s="362"/>
      <c r="L20" s="360" t="s">
        <v>558</v>
      </c>
      <c r="M20" s="362" t="s">
        <v>110</v>
      </c>
      <c r="N20" s="609">
        <v>1931.75</v>
      </c>
      <c r="O20" s="579" t="s">
        <v>110</v>
      </c>
      <c r="P20" s="1303" t="s">
        <v>38</v>
      </c>
      <c r="Q20" s="59"/>
      <c r="R20" s="363"/>
      <c r="S20" s="363" t="s">
        <v>753</v>
      </c>
      <c r="T20" s="373" t="s">
        <v>754</v>
      </c>
      <c r="U20" s="373" t="s">
        <v>754</v>
      </c>
      <c r="V20" s="333">
        <v>0</v>
      </c>
      <c r="W20" s="450">
        <v>0</v>
      </c>
      <c r="X20" s="364">
        <f t="shared" si="0"/>
        <v>0</v>
      </c>
      <c r="Y20" s="365">
        <f t="shared" si="1"/>
        <v>0</v>
      </c>
      <c r="Z20" s="370">
        <v>45996</v>
      </c>
      <c r="AA20" s="280">
        <v>0</v>
      </c>
      <c r="AB20" s="280">
        <v>1</v>
      </c>
      <c r="AC20" s="364">
        <v>0</v>
      </c>
      <c r="AD20" s="806" t="s">
        <v>805</v>
      </c>
    </row>
    <row r="21" spans="1:30" ht="39.75" customHeight="1">
      <c r="A21" s="1412" t="s">
        <v>806</v>
      </c>
      <c r="B21" s="1078" t="s">
        <v>40</v>
      </c>
      <c r="C21" s="360">
        <v>46111</v>
      </c>
      <c r="D21" s="702" t="s">
        <v>52</v>
      </c>
      <c r="E21" s="367">
        <v>46085</v>
      </c>
      <c r="F21" s="366" t="s">
        <v>53</v>
      </c>
      <c r="G21" s="702" t="s">
        <v>807</v>
      </c>
      <c r="H21" s="1009">
        <v>0</v>
      </c>
      <c r="I21" s="304" t="s">
        <v>627</v>
      </c>
      <c r="J21" s="755" t="s">
        <v>30</v>
      </c>
      <c r="K21" s="362"/>
      <c r="L21" s="749" t="s">
        <v>260</v>
      </c>
      <c r="M21" s="755" t="s">
        <v>110</v>
      </c>
      <c r="N21" s="827">
        <v>151170.79999999999</v>
      </c>
      <c r="O21" s="755" t="s">
        <v>110</v>
      </c>
      <c r="P21" s="1272" t="s">
        <v>38</v>
      </c>
      <c r="Q21" s="1006">
        <v>46086</v>
      </c>
      <c r="R21" s="1408"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808</v>
      </c>
    </row>
    <row r="22" spans="1:30" ht="39.75" customHeight="1">
      <c r="A22" s="1411" t="s">
        <v>809</v>
      </c>
      <c r="B22" s="1078" t="s">
        <v>40</v>
      </c>
      <c r="C22" s="360">
        <v>46111</v>
      </c>
      <c r="D22" s="1267" t="s">
        <v>52</v>
      </c>
      <c r="E22" s="367">
        <v>46106</v>
      </c>
      <c r="F22" s="702" t="s">
        <v>51</v>
      </c>
      <c r="G22" s="702" t="s">
        <v>810</v>
      </c>
      <c r="H22" s="1009">
        <v>0</v>
      </c>
      <c r="I22" s="304" t="s">
        <v>627</v>
      </c>
      <c r="J22" s="755" t="s">
        <v>30</v>
      </c>
      <c r="K22" s="362"/>
      <c r="L22" s="1305" t="s">
        <v>260</v>
      </c>
      <c r="M22" s="755" t="s">
        <v>110</v>
      </c>
      <c r="N22" s="827">
        <v>24122.75</v>
      </c>
      <c r="O22" s="755" t="s">
        <v>110</v>
      </c>
      <c r="P22" s="1394" t="s">
        <v>38</v>
      </c>
      <c r="Q22" s="370">
        <v>46087</v>
      </c>
      <c r="R22" s="706" t="s">
        <v>110</v>
      </c>
      <c r="S22" s="363">
        <v>46132</v>
      </c>
      <c r="T22" s="363">
        <v>46135</v>
      </c>
      <c r="U22" s="363">
        <v>46135</v>
      </c>
      <c r="V22" s="9">
        <v>1925</v>
      </c>
      <c r="W22" s="1410">
        <v>1896</v>
      </c>
      <c r="X22" s="364">
        <f>SUM(V22-W22)</f>
        <v>29</v>
      </c>
      <c r="Y22" s="365">
        <f>IFERROR($W22/$V22, 0)</f>
        <v>0.98493506493506489</v>
      </c>
      <c r="Z22" s="21">
        <v>46111</v>
      </c>
      <c r="AA22" s="825">
        <v>1</v>
      </c>
      <c r="AB22" s="825">
        <v>1</v>
      </c>
      <c r="AC22" s="825">
        <v>1</v>
      </c>
      <c r="AD22" s="1269" t="s">
        <v>811</v>
      </c>
    </row>
    <row r="23" spans="1:30" ht="39.75" customHeight="1">
      <c r="A23" s="1413" t="s">
        <v>812</v>
      </c>
      <c r="B23" s="1078" t="s">
        <v>40</v>
      </c>
      <c r="C23" s="360">
        <v>46111</v>
      </c>
      <c r="D23" s="1267" t="s">
        <v>52</v>
      </c>
      <c r="E23" s="367">
        <v>46106</v>
      </c>
      <c r="F23" s="702" t="s">
        <v>51</v>
      </c>
      <c r="G23" s="702" t="s">
        <v>813</v>
      </c>
      <c r="H23" s="1009">
        <v>0</v>
      </c>
      <c r="I23" s="304" t="s">
        <v>627</v>
      </c>
      <c r="J23" s="755" t="s">
        <v>30</v>
      </c>
      <c r="K23" s="362"/>
      <c r="L23" s="1305" t="s">
        <v>260</v>
      </c>
      <c r="M23" s="755" t="s">
        <v>110</v>
      </c>
      <c r="N23" s="827">
        <v>26639.1</v>
      </c>
      <c r="O23" s="755" t="s">
        <v>110</v>
      </c>
      <c r="P23" s="1394" t="s">
        <v>38</v>
      </c>
      <c r="Q23" s="370">
        <v>46087</v>
      </c>
      <c r="R23" s="706" t="s">
        <v>110</v>
      </c>
      <c r="S23" s="363">
        <v>46132</v>
      </c>
      <c r="T23" s="373" t="s">
        <v>754</v>
      </c>
      <c r="U23" s="373" t="s">
        <v>754</v>
      </c>
      <c r="V23" s="9">
        <v>2136</v>
      </c>
      <c r="W23" s="1410">
        <v>2179</v>
      </c>
      <c r="X23" s="364">
        <f>SUM(V23-W23)</f>
        <v>-43</v>
      </c>
      <c r="Y23" s="365">
        <f>IFERROR($W23/$V23, 0)</f>
        <v>1.0201310861423221</v>
      </c>
      <c r="Z23" s="21">
        <v>46112</v>
      </c>
      <c r="AA23" s="825">
        <v>1</v>
      </c>
      <c r="AB23" s="825">
        <v>1</v>
      </c>
      <c r="AC23" s="825">
        <v>1</v>
      </c>
      <c r="AD23" s="1269" t="s">
        <v>814</v>
      </c>
    </row>
    <row r="24" spans="1:30" ht="39.75" customHeight="1">
      <c r="A24" s="1384" t="s">
        <v>815</v>
      </c>
      <c r="B24" s="1078" t="s">
        <v>40</v>
      </c>
      <c r="C24" s="360">
        <v>46140</v>
      </c>
      <c r="D24" s="702" t="s">
        <v>52</v>
      </c>
      <c r="E24" s="367">
        <v>46106</v>
      </c>
      <c r="F24" s="702" t="s">
        <v>51</v>
      </c>
      <c r="G24" s="702" t="s">
        <v>816</v>
      </c>
      <c r="H24" s="1009">
        <v>0</v>
      </c>
      <c r="I24" s="304" t="s">
        <v>627</v>
      </c>
      <c r="J24" s="755" t="s">
        <v>30</v>
      </c>
      <c r="K24" s="362"/>
      <c r="L24" s="1305" t="s">
        <v>260</v>
      </c>
      <c r="M24" s="755" t="s">
        <v>110</v>
      </c>
      <c r="N24" s="827">
        <v>1698.25</v>
      </c>
      <c r="O24" s="755" t="s">
        <v>110</v>
      </c>
      <c r="P24" s="1394" t="s">
        <v>38</v>
      </c>
      <c r="Q24" s="1006">
        <v>46087</v>
      </c>
      <c r="R24" s="706" t="s">
        <v>110</v>
      </c>
      <c r="S24" s="363">
        <v>46132</v>
      </c>
      <c r="T24" s="373" t="s">
        <v>754</v>
      </c>
      <c r="U24" s="373" t="s">
        <v>754</v>
      </c>
      <c r="V24" s="1007">
        <v>105</v>
      </c>
      <c r="W24" s="1393">
        <v>102</v>
      </c>
      <c r="X24" s="1001">
        <f t="shared" ref="X24:X25" si="4">SUM(V24-W24)</f>
        <v>3</v>
      </c>
      <c r="Y24" s="365">
        <f t="shared" ref="Y24:Y25" si="5">IFERROR($W24/$V24, 0)</f>
        <v>0.97142857142857142</v>
      </c>
      <c r="Z24" s="1013">
        <v>46119</v>
      </c>
      <c r="AA24" s="825">
        <v>1</v>
      </c>
      <c r="AB24" s="829">
        <v>0</v>
      </c>
      <c r="AC24" s="743">
        <v>0</v>
      </c>
      <c r="AD24" s="699" t="s">
        <v>811</v>
      </c>
    </row>
    <row r="25" spans="1:30" ht="39.75" customHeight="1">
      <c r="A25" s="1384" t="s">
        <v>817</v>
      </c>
      <c r="B25" s="1078" t="s">
        <v>40</v>
      </c>
      <c r="C25" s="360">
        <v>46140</v>
      </c>
      <c r="D25" s="366" t="s">
        <v>52</v>
      </c>
      <c r="E25" s="367">
        <v>46106</v>
      </c>
      <c r="F25" s="702" t="s">
        <v>51</v>
      </c>
      <c r="G25" s="702" t="s">
        <v>818</v>
      </c>
      <c r="H25" s="1009">
        <v>0</v>
      </c>
      <c r="I25" s="304" t="s">
        <v>627</v>
      </c>
      <c r="J25" s="755" t="s">
        <v>30</v>
      </c>
      <c r="K25" s="362"/>
      <c r="L25" s="1305" t="s">
        <v>260</v>
      </c>
      <c r="M25" s="755" t="s">
        <v>110</v>
      </c>
      <c r="N25" s="827">
        <v>5779.1</v>
      </c>
      <c r="O25" s="755" t="s">
        <v>110</v>
      </c>
      <c r="P25" s="1394" t="s">
        <v>38</v>
      </c>
      <c r="Q25" s="1006">
        <v>46106</v>
      </c>
      <c r="R25" s="706" t="s">
        <v>110</v>
      </c>
      <c r="S25" s="363">
        <v>46132</v>
      </c>
      <c r="T25" s="373" t="s">
        <v>754</v>
      </c>
      <c r="U25" s="373" t="s">
        <v>754</v>
      </c>
      <c r="V25" s="1007">
        <v>406</v>
      </c>
      <c r="W25" s="1393">
        <v>417</v>
      </c>
      <c r="X25" s="1001">
        <f t="shared" si="4"/>
        <v>-11</v>
      </c>
      <c r="Y25" s="365">
        <f t="shared" si="5"/>
        <v>1.0270935960591132</v>
      </c>
      <c r="Z25" s="1013">
        <v>46119</v>
      </c>
      <c r="AA25" s="825">
        <v>1</v>
      </c>
      <c r="AB25" s="825">
        <v>1</v>
      </c>
      <c r="AC25" s="825">
        <v>1</v>
      </c>
      <c r="AD25" s="1269" t="s">
        <v>819</v>
      </c>
    </row>
    <row r="26" spans="1:30" ht="39.75" customHeight="1">
      <c r="A26" s="1384" t="s">
        <v>820</v>
      </c>
      <c r="B26" s="1078" t="s">
        <v>40</v>
      </c>
      <c r="C26" s="360">
        <v>46111</v>
      </c>
      <c r="D26" s="366" t="s">
        <v>50</v>
      </c>
      <c r="E26" s="367">
        <v>46087</v>
      </c>
      <c r="F26" s="702" t="s">
        <v>51</v>
      </c>
      <c r="G26" s="702" t="s">
        <v>821</v>
      </c>
      <c r="H26" s="1009">
        <v>0</v>
      </c>
      <c r="I26" s="304" t="s">
        <v>627</v>
      </c>
      <c r="J26" s="755" t="s">
        <v>30</v>
      </c>
      <c r="K26" s="362"/>
      <c r="L26" s="1305" t="s">
        <v>260</v>
      </c>
      <c r="M26" s="755" t="s">
        <v>110</v>
      </c>
      <c r="N26" s="827">
        <v>9496.2000000000007</v>
      </c>
      <c r="O26" s="755" t="s">
        <v>110</v>
      </c>
      <c r="P26" s="1394" t="s">
        <v>38</v>
      </c>
      <c r="Q26" s="1006">
        <v>46087</v>
      </c>
      <c r="R26" s="706" t="s">
        <v>110</v>
      </c>
      <c r="S26" s="363">
        <v>46132</v>
      </c>
      <c r="T26" s="373" t="s">
        <v>754</v>
      </c>
      <c r="U26" s="373" t="s">
        <v>754</v>
      </c>
      <c r="V26" s="1007">
        <v>742</v>
      </c>
      <c r="W26" s="1393">
        <v>752</v>
      </c>
      <c r="X26" s="1001">
        <f t="shared" ref="X26" si="6">SUM(V26-W26)</f>
        <v>-10</v>
      </c>
      <c r="Y26" s="365">
        <f t="shared" ref="Y26" si="7">IFERROR($W26/$V26, 0)</f>
        <v>1.013477088948787</v>
      </c>
      <c r="Z26" s="1013">
        <v>46115</v>
      </c>
      <c r="AA26" s="825">
        <v>1</v>
      </c>
      <c r="AB26" s="825">
        <v>1</v>
      </c>
      <c r="AC26" s="825">
        <v>1</v>
      </c>
      <c r="AD26" s="699" t="s">
        <v>822</v>
      </c>
    </row>
    <row r="27" spans="1:30" ht="39.75" customHeight="1">
      <c r="A27" s="1402" t="s">
        <v>431</v>
      </c>
      <c r="B27" s="359" t="s">
        <v>28</v>
      </c>
      <c r="C27" s="690">
        <v>46080</v>
      </c>
      <c r="D27" s="702" t="s">
        <v>464</v>
      </c>
      <c r="E27" s="701">
        <v>45748</v>
      </c>
      <c r="F27" s="366" t="s">
        <v>59</v>
      </c>
      <c r="G27" s="702" t="s">
        <v>432</v>
      </c>
      <c r="H27" s="703">
        <v>0</v>
      </c>
      <c r="I27" s="703" t="s">
        <v>627</v>
      </c>
      <c r="J27" s="703" t="s">
        <v>30</v>
      </c>
      <c r="K27" s="703"/>
      <c r="L27" s="701">
        <v>46028</v>
      </c>
      <c r="M27" s="703" t="s">
        <v>110</v>
      </c>
      <c r="N27" s="713">
        <v>29634.15</v>
      </c>
      <c r="O27" s="703" t="s">
        <v>110</v>
      </c>
      <c r="P27" s="1404" t="s">
        <v>38</v>
      </c>
      <c r="Q27" s="706">
        <v>45743</v>
      </c>
      <c r="R27" s="706" t="s">
        <v>238</v>
      </c>
      <c r="S27" s="363">
        <v>46134</v>
      </c>
      <c r="T27" s="373" t="s">
        <v>754</v>
      </c>
      <c r="U27" s="373" t="s">
        <v>754</v>
      </c>
      <c r="V27" s="707">
        <v>1831</v>
      </c>
      <c r="W27" s="1403">
        <v>1929</v>
      </c>
      <c r="X27" s="696">
        <f t="shared" ref="X27:X32" si="8">SUM(V27-W27)</f>
        <v>-98</v>
      </c>
      <c r="Y27" s="365">
        <f t="shared" ref="Y27:Y32" si="9">IFERROR($W27/$V27, 0)</f>
        <v>1.0535226652102676</v>
      </c>
      <c r="Z27" s="706">
        <v>45790</v>
      </c>
      <c r="AA27" s="698">
        <v>0</v>
      </c>
      <c r="AB27" s="698">
        <v>0</v>
      </c>
      <c r="AC27" s="707">
        <v>0</v>
      </c>
      <c r="AD27" s="718" t="s">
        <v>823</v>
      </c>
    </row>
    <row r="28" spans="1:30" ht="39.75" customHeight="1">
      <c r="A28" s="616" t="s">
        <v>509</v>
      </c>
      <c r="B28" s="359" t="s">
        <v>28</v>
      </c>
      <c r="C28" s="360">
        <v>45991</v>
      </c>
      <c r="D28" s="360" t="s">
        <v>50</v>
      </c>
      <c r="E28" s="367">
        <v>45748</v>
      </c>
      <c r="F28" s="366" t="s">
        <v>59</v>
      </c>
      <c r="G28" s="368" t="s">
        <v>824</v>
      </c>
      <c r="H28" s="369">
        <v>0</v>
      </c>
      <c r="I28" s="369" t="s">
        <v>627</v>
      </c>
      <c r="J28" s="362" t="s">
        <v>30</v>
      </c>
      <c r="K28" s="589"/>
      <c r="L28" s="367">
        <v>45741</v>
      </c>
      <c r="M28" s="362" t="s">
        <v>110</v>
      </c>
      <c r="N28" s="635">
        <v>17203.45</v>
      </c>
      <c r="O28" s="362" t="s">
        <v>110</v>
      </c>
      <c r="P28" s="484" t="s">
        <v>38</v>
      </c>
      <c r="Q28" s="370">
        <v>45742</v>
      </c>
      <c r="R28" s="370" t="s">
        <v>238</v>
      </c>
      <c r="S28" s="363">
        <v>46134</v>
      </c>
      <c r="T28" s="373" t="s">
        <v>754</v>
      </c>
      <c r="U28" s="373" t="s">
        <v>754</v>
      </c>
      <c r="V28" s="9">
        <v>1157</v>
      </c>
      <c r="W28" s="485">
        <v>1321</v>
      </c>
      <c r="X28" s="364">
        <f t="shared" si="8"/>
        <v>-164</v>
      </c>
      <c r="Y28" s="365">
        <f t="shared" si="9"/>
        <v>1.1417458945548833</v>
      </c>
      <c r="Z28" s="370">
        <v>45925</v>
      </c>
      <c r="AA28" s="280">
        <v>0</v>
      </c>
      <c r="AB28" s="280">
        <v>0</v>
      </c>
      <c r="AC28" s="1071">
        <v>0</v>
      </c>
      <c r="AD28" s="1058" t="s">
        <v>823</v>
      </c>
    </row>
    <row r="29" spans="1:30" ht="39.75" customHeight="1">
      <c r="A29" s="667" t="s">
        <v>433</v>
      </c>
      <c r="B29" s="568" t="s">
        <v>28</v>
      </c>
      <c r="C29" s="598">
        <v>45991</v>
      </c>
      <c r="D29" s="677" t="s">
        <v>50</v>
      </c>
      <c r="E29" s="24">
        <v>45779</v>
      </c>
      <c r="F29" s="569" t="s">
        <v>59</v>
      </c>
      <c r="G29" s="571" t="s">
        <v>434</v>
      </c>
      <c r="H29" s="572">
        <v>0</v>
      </c>
      <c r="I29" s="369" t="s">
        <v>627</v>
      </c>
      <c r="J29" s="362" t="s">
        <v>30</v>
      </c>
      <c r="K29" s="605"/>
      <c r="L29" s="19">
        <v>45742</v>
      </c>
      <c r="M29" s="607" t="s">
        <v>110</v>
      </c>
      <c r="N29" s="670">
        <v>23800.25</v>
      </c>
      <c r="O29" s="300" t="s">
        <v>110</v>
      </c>
      <c r="P29" s="1302" t="s">
        <v>38</v>
      </c>
      <c r="Q29" s="21">
        <v>45743</v>
      </c>
      <c r="R29" s="370" t="s">
        <v>238</v>
      </c>
      <c r="S29" s="363">
        <v>46134</v>
      </c>
      <c r="T29" s="373" t="s">
        <v>754</v>
      </c>
      <c r="U29" s="373" t="s">
        <v>754</v>
      </c>
      <c r="V29" s="5">
        <v>1697</v>
      </c>
      <c r="W29" s="645">
        <v>1815</v>
      </c>
      <c r="X29" s="364">
        <f t="shared" si="8"/>
        <v>-118</v>
      </c>
      <c r="Y29" s="256">
        <f t="shared" si="9"/>
        <v>1.0695344725987035</v>
      </c>
      <c r="Z29" s="21">
        <v>45791</v>
      </c>
      <c r="AA29" s="464">
        <v>1</v>
      </c>
      <c r="AB29" s="464">
        <v>0</v>
      </c>
      <c r="AC29" s="1108">
        <v>0</v>
      </c>
      <c r="AD29" s="1058" t="s">
        <v>823</v>
      </c>
    </row>
    <row r="30" spans="1:30" ht="39.75" customHeight="1">
      <c r="A30" s="737" t="s">
        <v>435</v>
      </c>
      <c r="B30" s="359" t="s">
        <v>28</v>
      </c>
      <c r="C30" s="690">
        <v>46044</v>
      </c>
      <c r="D30" s="690" t="s">
        <v>50</v>
      </c>
      <c r="E30" s="701">
        <v>45700</v>
      </c>
      <c r="F30" s="701" t="s">
        <v>59</v>
      </c>
      <c r="G30" s="701" t="s">
        <v>436</v>
      </c>
      <c r="H30" s="703">
        <v>0</v>
      </c>
      <c r="I30" s="703" t="s">
        <v>627</v>
      </c>
      <c r="J30" s="703" t="s">
        <v>30</v>
      </c>
      <c r="K30" s="703"/>
      <c r="L30" s="701">
        <v>45700</v>
      </c>
      <c r="M30" s="703" t="s">
        <v>110</v>
      </c>
      <c r="N30" s="713">
        <v>19745.25</v>
      </c>
      <c r="O30" s="703" t="s">
        <v>110</v>
      </c>
      <c r="P30" s="1300" t="s">
        <v>38</v>
      </c>
      <c r="Q30" s="706">
        <v>45696</v>
      </c>
      <c r="R30" s="706" t="s">
        <v>238</v>
      </c>
      <c r="S30" s="363">
        <v>46134</v>
      </c>
      <c r="T30" s="373" t="s">
        <v>754</v>
      </c>
      <c r="U30" s="373" t="s">
        <v>754</v>
      </c>
      <c r="V30" s="707">
        <v>1534</v>
      </c>
      <c r="W30" s="739">
        <v>1571</v>
      </c>
      <c r="X30" s="696">
        <f t="shared" si="8"/>
        <v>-37</v>
      </c>
      <c r="Y30" s="365">
        <f t="shared" si="9"/>
        <v>1.0241199478487615</v>
      </c>
      <c r="Z30" s="706">
        <v>45736</v>
      </c>
      <c r="AA30" s="698">
        <v>0</v>
      </c>
      <c r="AB30" s="698">
        <v>0</v>
      </c>
      <c r="AC30" s="1109">
        <v>0</v>
      </c>
      <c r="AD30" s="1110" t="s">
        <v>825</v>
      </c>
    </row>
    <row r="31" spans="1:30" ht="39.75" customHeight="1">
      <c r="A31" s="737" t="s">
        <v>437</v>
      </c>
      <c r="B31" s="359" t="s">
        <v>28</v>
      </c>
      <c r="C31" s="690">
        <v>46080</v>
      </c>
      <c r="D31" s="366" t="s">
        <v>464</v>
      </c>
      <c r="E31" s="701">
        <v>45748</v>
      </c>
      <c r="F31" s="366" t="s">
        <v>59</v>
      </c>
      <c r="G31" s="720" t="s">
        <v>438</v>
      </c>
      <c r="H31" s="703">
        <v>0</v>
      </c>
      <c r="I31" s="703" t="s">
        <v>627</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826</v>
      </c>
    </row>
    <row r="32" spans="1:30" ht="39.75" customHeight="1">
      <c r="A32" s="737" t="s">
        <v>827</v>
      </c>
      <c r="B32" s="359" t="s">
        <v>28</v>
      </c>
      <c r="C32" s="690">
        <v>46218</v>
      </c>
      <c r="D32" s="690" t="s">
        <v>828</v>
      </c>
      <c r="E32" s="19" t="s">
        <v>260</v>
      </c>
      <c r="F32" s="702" t="s">
        <v>59</v>
      </c>
      <c r="G32" s="702" t="s">
        <v>829</v>
      </c>
      <c r="H32" s="703">
        <v>380</v>
      </c>
      <c r="I32" s="1070" t="s">
        <v>627</v>
      </c>
      <c r="J32" s="692" t="s">
        <v>36</v>
      </c>
      <c r="K32" s="721"/>
      <c r="L32" s="701">
        <v>45964</v>
      </c>
      <c r="M32" s="703" t="s">
        <v>110</v>
      </c>
      <c r="N32" s="713">
        <v>117414</v>
      </c>
      <c r="O32" s="703" t="s">
        <v>110</v>
      </c>
      <c r="P32" s="1300" t="s">
        <v>38</v>
      </c>
      <c r="Q32" s="706">
        <v>45964</v>
      </c>
      <c r="R32" s="706" t="s">
        <v>110</v>
      </c>
      <c r="S32" s="706"/>
      <c r="T32" s="373" t="s">
        <v>754</v>
      </c>
      <c r="U32" s="373" t="s">
        <v>754</v>
      </c>
      <c r="V32" s="707">
        <v>9181</v>
      </c>
      <c r="W32" s="739">
        <v>9179</v>
      </c>
      <c r="X32" s="696">
        <f t="shared" si="8"/>
        <v>2</v>
      </c>
      <c r="Y32" s="383">
        <f t="shared" si="9"/>
        <v>0.99978215880623023</v>
      </c>
      <c r="Z32" s="695">
        <v>45992</v>
      </c>
      <c r="AA32" s="698">
        <v>1</v>
      </c>
      <c r="AB32" s="698">
        <v>0</v>
      </c>
      <c r="AC32" s="1071">
        <v>0</v>
      </c>
      <c r="AD32" s="806" t="s">
        <v>830</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831</v>
      </c>
      <c r="O1" s="435" t="s">
        <v>832</v>
      </c>
      <c r="P1" s="435" t="s">
        <v>833</v>
      </c>
      <c r="Q1" s="356" t="s">
        <v>94</v>
      </c>
      <c r="R1" s="356" t="s">
        <v>97</v>
      </c>
      <c r="S1" s="356" t="s">
        <v>98</v>
      </c>
      <c r="T1" s="356" t="s">
        <v>69</v>
      </c>
      <c r="U1" s="356" t="s">
        <v>535</v>
      </c>
      <c r="V1" s="356" t="s">
        <v>495</v>
      </c>
      <c r="W1" s="356" t="s">
        <v>537</v>
      </c>
      <c r="X1" s="357" t="s">
        <v>538</v>
      </c>
      <c r="Y1" s="356" t="s">
        <v>497</v>
      </c>
      <c r="Z1" s="356" t="s">
        <v>498</v>
      </c>
      <c r="AA1" s="436" t="s">
        <v>834</v>
      </c>
      <c r="AB1" s="802" t="s">
        <v>835</v>
      </c>
      <c r="AC1" s="992" t="s">
        <v>836</v>
      </c>
    </row>
    <row r="2" spans="1:29" ht="39.75" customHeight="1">
      <c r="A2" s="559" t="s">
        <v>837</v>
      </c>
      <c r="B2" s="377" t="s">
        <v>34</v>
      </c>
      <c r="C2" s="360">
        <v>45960</v>
      </c>
      <c r="D2" s="360" t="s">
        <v>838</v>
      </c>
      <c r="E2" s="360">
        <v>45897</v>
      </c>
      <c r="F2" s="358" t="s">
        <v>53</v>
      </c>
      <c r="G2" s="361"/>
      <c r="H2" s="362">
        <v>0</v>
      </c>
      <c r="I2" s="1070" t="s">
        <v>627</v>
      </c>
      <c r="J2" s="362" t="s">
        <v>30</v>
      </c>
      <c r="K2" s="360">
        <v>45891</v>
      </c>
      <c r="L2" s="300" t="s">
        <v>110</v>
      </c>
      <c r="M2" s="346">
        <v>184994.5</v>
      </c>
      <c r="N2" s="1397">
        <v>159271.5</v>
      </c>
      <c r="O2" s="937"/>
      <c r="P2" s="1262">
        <v>159271.5</v>
      </c>
      <c r="Q2" s="300" t="s">
        <v>110</v>
      </c>
      <c r="R2" s="1399" t="s">
        <v>38</v>
      </c>
      <c r="S2" s="497">
        <v>45891</v>
      </c>
      <c r="T2" s="333">
        <v>14790</v>
      </c>
      <c r="U2" s="376">
        <v>14871</v>
      </c>
      <c r="V2" s="3">
        <v>1.01</v>
      </c>
      <c r="W2" s="502">
        <v>45910</v>
      </c>
      <c r="X2" s="280">
        <v>1</v>
      </c>
      <c r="Y2" s="280">
        <v>1</v>
      </c>
      <c r="Z2" s="280">
        <v>1</v>
      </c>
      <c r="AA2" s="363">
        <v>46064</v>
      </c>
      <c r="AB2" s="59">
        <v>46064</v>
      </c>
      <c r="AC2" s="997" t="s">
        <v>839</v>
      </c>
    </row>
    <row r="3" spans="1:29" ht="39.75" customHeight="1">
      <c r="A3" s="559" t="s">
        <v>840</v>
      </c>
      <c r="B3" s="377" t="s">
        <v>34</v>
      </c>
      <c r="C3" s="690">
        <v>46107</v>
      </c>
      <c r="D3" s="358" t="s">
        <v>52</v>
      </c>
      <c r="E3" s="360">
        <v>46077</v>
      </c>
      <c r="F3" s="702" t="s">
        <v>53</v>
      </c>
      <c r="G3" s="691" t="s">
        <v>841</v>
      </c>
      <c r="H3" s="692">
        <v>0</v>
      </c>
      <c r="I3" s="1070" t="s">
        <v>627</v>
      </c>
      <c r="J3" s="692" t="s">
        <v>30</v>
      </c>
      <c r="K3" s="701" t="s">
        <v>260</v>
      </c>
      <c r="L3" s="692" t="s">
        <v>110</v>
      </c>
      <c r="M3" s="1019">
        <v>12404.9</v>
      </c>
      <c r="N3" s="1398">
        <v>11793.85</v>
      </c>
      <c r="O3" s="937"/>
      <c r="P3" s="1262">
        <v>11793.85</v>
      </c>
      <c r="Q3" s="304" t="s">
        <v>110</v>
      </c>
      <c r="R3" s="1400" t="s">
        <v>38</v>
      </c>
      <c r="S3" s="1336">
        <v>46077</v>
      </c>
      <c r="T3" s="1001">
        <v>1111</v>
      </c>
      <c r="U3" s="1001">
        <v>1163</v>
      </c>
      <c r="V3" s="3">
        <v>1.05</v>
      </c>
      <c r="W3" s="1000">
        <v>46097</v>
      </c>
      <c r="X3" s="698">
        <v>1</v>
      </c>
      <c r="Y3" s="280">
        <v>1</v>
      </c>
      <c r="Z3" s="280">
        <v>1</v>
      </c>
      <c r="AA3" s="363">
        <v>46104</v>
      </c>
      <c r="AB3" s="363">
        <v>46104</v>
      </c>
      <c r="AC3" s="1263" t="s">
        <v>842</v>
      </c>
    </row>
    <row r="4" spans="1:29" ht="39.75" customHeight="1">
      <c r="A4" s="297" t="s">
        <v>111</v>
      </c>
      <c r="B4" s="311" t="s">
        <v>34</v>
      </c>
      <c r="C4" s="299">
        <v>45868</v>
      </c>
      <c r="D4" s="18" t="s">
        <v>843</v>
      </c>
      <c r="E4" s="19">
        <v>45716</v>
      </c>
      <c r="F4" s="18" t="s">
        <v>51</v>
      </c>
      <c r="G4" s="920" t="s">
        <v>112</v>
      </c>
      <c r="H4" s="20">
        <v>0</v>
      </c>
      <c r="I4" s="304" t="s">
        <v>627</v>
      </c>
      <c r="J4" s="20" t="s">
        <v>30</v>
      </c>
      <c r="K4" s="299">
        <v>45716</v>
      </c>
      <c r="L4" s="20" t="s">
        <v>110</v>
      </c>
      <c r="M4" s="343">
        <v>64932.55</v>
      </c>
      <c r="N4" s="1360">
        <v>69110.8</v>
      </c>
      <c r="O4" s="799"/>
      <c r="P4" s="799">
        <v>69110.8</v>
      </c>
      <c r="Q4" s="20" t="s">
        <v>110</v>
      </c>
      <c r="R4" s="1399" t="s">
        <v>38</v>
      </c>
      <c r="S4" s="129">
        <v>45721</v>
      </c>
      <c r="T4" s="5">
        <v>5151</v>
      </c>
      <c r="U4" s="44">
        <v>5207</v>
      </c>
      <c r="V4" s="3">
        <v>1.01</v>
      </c>
      <c r="W4" s="502">
        <v>45748</v>
      </c>
      <c r="X4" s="280">
        <v>1</v>
      </c>
      <c r="Y4" s="280">
        <v>1</v>
      </c>
      <c r="Z4" s="384">
        <v>1</v>
      </c>
      <c r="AA4" s="281" t="s">
        <v>844</v>
      </c>
      <c r="AB4" s="373" t="s">
        <v>754</v>
      </c>
      <c r="AC4" s="258"/>
    </row>
    <row r="5" spans="1:29" ht="39.75" customHeight="1">
      <c r="A5" s="500" t="s">
        <v>115</v>
      </c>
      <c r="B5" s="311" t="s">
        <v>34</v>
      </c>
      <c r="C5" s="299">
        <v>45991</v>
      </c>
      <c r="D5" s="19" t="s">
        <v>845</v>
      </c>
      <c r="E5" s="305">
        <v>45707</v>
      </c>
      <c r="F5" s="18" t="s">
        <v>51</v>
      </c>
      <c r="G5" s="441" t="s">
        <v>116</v>
      </c>
      <c r="H5" s="304">
        <v>0</v>
      </c>
      <c r="I5" s="304" t="s">
        <v>627</v>
      </c>
      <c r="J5" s="577" t="s">
        <v>30</v>
      </c>
      <c r="K5" s="24">
        <v>45708</v>
      </c>
      <c r="L5" s="304" t="s">
        <v>110</v>
      </c>
      <c r="M5" s="494">
        <v>87944.4</v>
      </c>
      <c r="N5" s="1360">
        <v>99159.12</v>
      </c>
      <c r="O5" s="799"/>
      <c r="P5" s="799">
        <v>99159.12</v>
      </c>
      <c r="Q5" s="304" t="s">
        <v>110</v>
      </c>
      <c r="R5" s="1399" t="s">
        <v>38</v>
      </c>
      <c r="S5" s="502">
        <v>45709</v>
      </c>
      <c r="T5" s="378">
        <v>7008</v>
      </c>
      <c r="U5" s="376">
        <v>7258</v>
      </c>
      <c r="V5" s="3">
        <v>1.04</v>
      </c>
      <c r="W5" s="502">
        <v>45747</v>
      </c>
      <c r="X5" s="365">
        <v>1</v>
      </c>
      <c r="Y5" s="365">
        <v>1</v>
      </c>
      <c r="Z5" s="384">
        <v>1</v>
      </c>
      <c r="AA5" s="281">
        <v>46072</v>
      </c>
      <c r="AB5" s="281">
        <v>46072</v>
      </c>
      <c r="AC5" s="593" t="s">
        <v>846</v>
      </c>
    </row>
    <row r="6" spans="1:29" ht="39.75" customHeight="1">
      <c r="A6" s="811" t="s">
        <v>847</v>
      </c>
      <c r="B6" s="377" t="s">
        <v>34</v>
      </c>
      <c r="C6" s="690">
        <v>45999</v>
      </c>
      <c r="D6" s="701" t="s">
        <v>52</v>
      </c>
      <c r="E6" s="701">
        <v>45964</v>
      </c>
      <c r="F6" s="702" t="s">
        <v>53</v>
      </c>
      <c r="G6" s="701" t="s">
        <v>848</v>
      </c>
      <c r="H6" s="1074">
        <v>81</v>
      </c>
      <c r="I6" s="692" t="s">
        <v>627</v>
      </c>
      <c r="J6" s="751" t="s">
        <v>30</v>
      </c>
      <c r="K6" s="753" t="s">
        <v>260</v>
      </c>
      <c r="L6" s="1421"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849</v>
      </c>
    </row>
    <row r="7" spans="1:29" ht="39.75" customHeight="1">
      <c r="A7" s="559" t="s">
        <v>850</v>
      </c>
      <c r="B7" s="377" t="s">
        <v>34</v>
      </c>
      <c r="C7" s="360">
        <v>45960</v>
      </c>
      <c r="D7" s="367" t="s">
        <v>52</v>
      </c>
      <c r="E7" s="367">
        <v>45950</v>
      </c>
      <c r="F7" s="366" t="s">
        <v>53</v>
      </c>
      <c r="G7" s="1106"/>
      <c r="H7" s="1074">
        <v>80</v>
      </c>
      <c r="I7" s="372" t="s">
        <v>627</v>
      </c>
      <c r="J7" s="567" t="s">
        <v>30</v>
      </c>
      <c r="K7" s="19">
        <v>45905</v>
      </c>
      <c r="L7" s="1421" t="s">
        <v>110</v>
      </c>
      <c r="M7" s="1149">
        <v>66674.3</v>
      </c>
      <c r="N7" s="1361">
        <v>50364.3</v>
      </c>
      <c r="O7" s="937"/>
      <c r="P7" s="343">
        <v>50364.3</v>
      </c>
      <c r="Q7" s="304" t="s">
        <v>110</v>
      </c>
      <c r="R7" s="1399" t="s">
        <v>38</v>
      </c>
      <c r="S7" s="502">
        <v>45922</v>
      </c>
      <c r="T7" s="671">
        <v>5285</v>
      </c>
      <c r="U7" s="333">
        <v>5305</v>
      </c>
      <c r="V7" s="3">
        <v>1</v>
      </c>
      <c r="W7" s="502">
        <v>45954</v>
      </c>
      <c r="X7" s="464">
        <v>1</v>
      </c>
      <c r="Y7" s="464">
        <v>1</v>
      </c>
      <c r="Z7" s="464">
        <v>1</v>
      </c>
      <c r="AA7" s="363">
        <v>45982</v>
      </c>
      <c r="AB7" s="363">
        <v>45982</v>
      </c>
      <c r="AC7" s="808" t="s">
        <v>851</v>
      </c>
    </row>
    <row r="8" spans="1:29" ht="39.75" customHeight="1">
      <c r="A8" s="559" t="s">
        <v>852</v>
      </c>
      <c r="B8" s="377" t="s">
        <v>34</v>
      </c>
      <c r="C8" s="360">
        <v>45960</v>
      </c>
      <c r="D8" s="367" t="s">
        <v>52</v>
      </c>
      <c r="E8" s="367">
        <v>45937</v>
      </c>
      <c r="F8" s="366" t="s">
        <v>53</v>
      </c>
      <c r="G8" s="1106"/>
      <c r="H8" s="1074">
        <v>82</v>
      </c>
      <c r="I8" s="372" t="s">
        <v>627</v>
      </c>
      <c r="J8" s="1422" t="s">
        <v>30</v>
      </c>
      <c r="K8" s="682">
        <v>45903</v>
      </c>
      <c r="L8" s="372" t="s">
        <v>110</v>
      </c>
      <c r="M8" s="1147">
        <v>93666.75</v>
      </c>
      <c r="N8" s="343">
        <v>78401.25</v>
      </c>
      <c r="O8" s="1325"/>
      <c r="P8" s="1311">
        <v>78401.25</v>
      </c>
      <c r="Q8" s="1401" t="s">
        <v>110</v>
      </c>
      <c r="R8" s="300" t="s">
        <v>38</v>
      </c>
      <c r="S8" s="502">
        <v>45897</v>
      </c>
      <c r="T8" s="671">
        <v>7883</v>
      </c>
      <c r="U8" s="333">
        <v>7909</v>
      </c>
      <c r="V8" s="3">
        <v>1</v>
      </c>
      <c r="W8" s="502">
        <v>45945</v>
      </c>
      <c r="X8" s="464">
        <v>1</v>
      </c>
      <c r="Y8" s="464">
        <v>1</v>
      </c>
      <c r="Z8" s="464">
        <v>1</v>
      </c>
      <c r="AA8" s="363">
        <v>46079</v>
      </c>
      <c r="AB8" s="363">
        <v>46079</v>
      </c>
      <c r="AC8" s="808" t="s">
        <v>853</v>
      </c>
    </row>
    <row r="9" spans="1:29" ht="39.75" customHeight="1">
      <c r="A9" s="297" t="s">
        <v>117</v>
      </c>
      <c r="B9" s="311" t="s">
        <v>34</v>
      </c>
      <c r="C9" s="19">
        <v>45807</v>
      </c>
      <c r="D9" s="19" t="s">
        <v>854</v>
      </c>
      <c r="E9" s="19">
        <v>45706</v>
      </c>
      <c r="F9" s="18" t="s">
        <v>51</v>
      </c>
      <c r="G9" s="306" t="s">
        <v>118</v>
      </c>
      <c r="H9" s="20">
        <v>56</v>
      </c>
      <c r="I9" s="304" t="s">
        <v>627</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855</v>
      </c>
    </row>
    <row r="10" spans="1:29" ht="39.75" customHeight="1">
      <c r="A10" s="297" t="s">
        <v>128</v>
      </c>
      <c r="B10" s="311" t="s">
        <v>34</v>
      </c>
      <c r="C10" s="299">
        <v>45991</v>
      </c>
      <c r="D10" s="18" t="s">
        <v>856</v>
      </c>
      <c r="E10" s="19">
        <v>45716</v>
      </c>
      <c r="F10" s="18" t="s">
        <v>55</v>
      </c>
      <c r="G10" s="303" t="s">
        <v>121</v>
      </c>
      <c r="H10" s="20">
        <v>31</v>
      </c>
      <c r="I10" s="304" t="s">
        <v>627</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627</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857</v>
      </c>
      <c r="AC11" s="806" t="s">
        <v>858</v>
      </c>
    </row>
    <row r="12" spans="1:29" ht="39.75" customHeight="1">
      <c r="A12" s="811" t="s">
        <v>859</v>
      </c>
      <c r="B12" s="377" t="s">
        <v>34</v>
      </c>
      <c r="C12" s="690">
        <v>46079</v>
      </c>
      <c r="D12" s="702" t="s">
        <v>52</v>
      </c>
      <c r="E12" s="701">
        <v>46055</v>
      </c>
      <c r="F12" s="702" t="s">
        <v>53</v>
      </c>
      <c r="G12" s="701" t="s">
        <v>860</v>
      </c>
      <c r="H12" s="703">
        <v>0</v>
      </c>
      <c r="I12" s="692" t="s">
        <v>627</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861</v>
      </c>
    </row>
    <row r="13" spans="1:29" ht="39.75" customHeight="1">
      <c r="A13" s="811" t="s">
        <v>862</v>
      </c>
      <c r="B13" s="377" t="s">
        <v>34</v>
      </c>
      <c r="C13" s="701">
        <v>46011</v>
      </c>
      <c r="D13" s="702" t="s">
        <v>52</v>
      </c>
      <c r="E13" s="701">
        <v>45923</v>
      </c>
      <c r="F13" s="702" t="s">
        <v>53</v>
      </c>
      <c r="G13" s="702" t="s">
        <v>863</v>
      </c>
      <c r="H13" s="703">
        <v>0</v>
      </c>
      <c r="I13" s="372" t="s">
        <v>627</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864</v>
      </c>
    </row>
    <row r="14" spans="1:29" ht="39.75" customHeight="1">
      <c r="A14" s="559" t="s">
        <v>865</v>
      </c>
      <c r="B14" s="377" t="s">
        <v>34</v>
      </c>
      <c r="C14" s="360">
        <v>45960</v>
      </c>
      <c r="D14" s="366" t="s">
        <v>52</v>
      </c>
      <c r="E14" s="367">
        <v>45966</v>
      </c>
      <c r="F14" s="366" t="s">
        <v>53</v>
      </c>
      <c r="G14" s="368"/>
      <c r="H14" s="369">
        <v>0</v>
      </c>
      <c r="I14" s="372" t="s">
        <v>627</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866</v>
      </c>
    </row>
    <row r="15" spans="1:29" ht="39.75" customHeight="1">
      <c r="A15" s="559" t="s">
        <v>867</v>
      </c>
      <c r="B15" s="377" t="s">
        <v>34</v>
      </c>
      <c r="C15" s="360">
        <v>45960</v>
      </c>
      <c r="D15" s="366" t="s">
        <v>52</v>
      </c>
      <c r="E15" s="367">
        <v>45944</v>
      </c>
      <c r="F15" s="366" t="s">
        <v>53</v>
      </c>
      <c r="G15" s="368"/>
      <c r="H15" s="369">
        <v>0</v>
      </c>
      <c r="I15" s="372" t="s">
        <v>627</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868</v>
      </c>
    </row>
    <row r="16" spans="1:29" ht="39.75" customHeight="1">
      <c r="A16" s="297" t="s">
        <v>137</v>
      </c>
      <c r="B16" s="311" t="s">
        <v>34</v>
      </c>
      <c r="C16" s="299">
        <v>45991</v>
      </c>
      <c r="D16" s="18" t="s">
        <v>869</v>
      </c>
      <c r="E16" s="19">
        <v>45735</v>
      </c>
      <c r="F16" s="18" t="s">
        <v>51</v>
      </c>
      <c r="G16" s="303" t="s">
        <v>138</v>
      </c>
      <c r="H16" s="20">
        <v>0</v>
      </c>
      <c r="I16" s="20" t="s">
        <v>627</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845</v>
      </c>
      <c r="E17" s="367">
        <v>45866</v>
      </c>
      <c r="F17" s="366" t="s">
        <v>51</v>
      </c>
      <c r="G17" s="368" t="s">
        <v>141</v>
      </c>
      <c r="H17" s="369">
        <v>0</v>
      </c>
      <c r="I17" s="372" t="s">
        <v>627</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754</v>
      </c>
      <c r="AB17" s="373" t="s">
        <v>754</v>
      </c>
      <c r="AC17" s="993" t="s">
        <v>870</v>
      </c>
    </row>
    <row r="18" spans="1:29" ht="39.75" customHeight="1">
      <c r="A18" s="811" t="s">
        <v>871</v>
      </c>
      <c r="B18" s="377" t="s">
        <v>34</v>
      </c>
      <c r="C18" s="690">
        <v>46073</v>
      </c>
      <c r="D18" s="702" t="s">
        <v>52</v>
      </c>
      <c r="E18" s="701">
        <v>46055</v>
      </c>
      <c r="F18" s="702" t="s">
        <v>53</v>
      </c>
      <c r="G18" s="702" t="s">
        <v>872</v>
      </c>
      <c r="H18" s="703">
        <v>0</v>
      </c>
      <c r="I18" s="372" t="s">
        <v>627</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857</v>
      </c>
      <c r="AC18" s="699" t="s">
        <v>873</v>
      </c>
    </row>
    <row r="19" spans="1:29" ht="39.75" customHeight="1">
      <c r="A19" s="996" t="s">
        <v>874</v>
      </c>
      <c r="B19" s="377" t="s">
        <v>34</v>
      </c>
      <c r="C19" s="360" t="s">
        <v>875</v>
      </c>
      <c r="D19" s="366" t="s">
        <v>50</v>
      </c>
      <c r="E19" s="367">
        <v>45964</v>
      </c>
      <c r="F19" s="366" t="s">
        <v>55</v>
      </c>
      <c r="G19" s="368"/>
      <c r="H19" s="369">
        <v>0</v>
      </c>
      <c r="I19" s="362" t="s">
        <v>627</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876</v>
      </c>
    </row>
    <row r="20" spans="1:29" ht="39.75" customHeight="1">
      <c r="A20" s="931" t="s">
        <v>877</v>
      </c>
      <c r="B20" s="1111" t="s">
        <v>34</v>
      </c>
      <c r="C20" s="590">
        <v>45955</v>
      </c>
      <c r="D20" s="591" t="s">
        <v>56</v>
      </c>
      <c r="E20" s="591">
        <v>45919</v>
      </c>
      <c r="F20" s="591" t="s">
        <v>53</v>
      </c>
      <c r="G20" s="1112" t="s">
        <v>878</v>
      </c>
      <c r="H20" s="313">
        <v>0</v>
      </c>
      <c r="I20" s="1113" t="s">
        <v>627</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754</v>
      </c>
      <c r="AB20" s="373" t="s">
        <v>754</v>
      </c>
      <c r="AC20" s="993" t="s">
        <v>879</v>
      </c>
    </row>
    <row r="21" spans="1:29" ht="39.75" customHeight="1">
      <c r="A21" s="1355" t="s">
        <v>880</v>
      </c>
      <c r="B21" s="1144" t="s">
        <v>34</v>
      </c>
      <c r="C21" s="606">
        <v>46053</v>
      </c>
      <c r="D21" s="608" t="s">
        <v>881</v>
      </c>
      <c r="E21" s="634">
        <v>46030</v>
      </c>
      <c r="F21" s="608" t="s">
        <v>53</v>
      </c>
      <c r="G21" s="935"/>
      <c r="H21" s="740">
        <v>0</v>
      </c>
      <c r="I21" s="1146" t="s">
        <v>627</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627</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882</v>
      </c>
      <c r="E23" s="299">
        <v>45735</v>
      </c>
      <c r="F23" s="455" t="s">
        <v>57</v>
      </c>
      <c r="G23" s="442" t="s">
        <v>148</v>
      </c>
      <c r="H23" s="300">
        <v>0</v>
      </c>
      <c r="I23" s="301" t="s">
        <v>627</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883</v>
      </c>
    </row>
    <row r="24" spans="1:29" ht="39.75" customHeight="1">
      <c r="A24" s="297" t="s">
        <v>149</v>
      </c>
      <c r="B24" s="298" t="s">
        <v>31</v>
      </c>
      <c r="C24" s="299">
        <v>45868</v>
      </c>
      <c r="D24" s="455" t="s">
        <v>56</v>
      </c>
      <c r="E24" s="299">
        <v>45813</v>
      </c>
      <c r="F24" s="455" t="s">
        <v>884</v>
      </c>
      <c r="G24" s="442" t="s">
        <v>150</v>
      </c>
      <c r="H24" s="300">
        <v>0</v>
      </c>
      <c r="I24" s="301" t="s">
        <v>627</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885</v>
      </c>
    </row>
    <row r="25" spans="1:29" ht="39.75" customHeight="1">
      <c r="A25" s="639" t="s">
        <v>151</v>
      </c>
      <c r="B25" s="358" t="s">
        <v>31</v>
      </c>
      <c r="C25" s="360">
        <v>45868</v>
      </c>
      <c r="D25" s="375" t="s">
        <v>56</v>
      </c>
      <c r="E25" s="360">
        <v>45786</v>
      </c>
      <c r="F25" s="375" t="s">
        <v>57</v>
      </c>
      <c r="G25" s="358" t="s">
        <v>152</v>
      </c>
      <c r="H25" s="362">
        <v>0</v>
      </c>
      <c r="I25" s="362" t="s">
        <v>627</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886</v>
      </c>
    </row>
    <row r="26" spans="1:29" ht="39.75" customHeight="1">
      <c r="A26" s="297" t="s">
        <v>153</v>
      </c>
      <c r="B26" s="298" t="s">
        <v>31</v>
      </c>
      <c r="C26" s="299">
        <v>45807</v>
      </c>
      <c r="D26" s="455" t="s">
        <v>56</v>
      </c>
      <c r="E26" s="299">
        <v>45778</v>
      </c>
      <c r="F26" s="298" t="s">
        <v>57</v>
      </c>
      <c r="G26" s="492" t="s">
        <v>154</v>
      </c>
      <c r="H26" s="300">
        <v>0</v>
      </c>
      <c r="I26" s="300" t="s">
        <v>627</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887</v>
      </c>
    </row>
    <row r="27" spans="1:29" ht="39.75" customHeight="1">
      <c r="A27" s="297" t="s">
        <v>888</v>
      </c>
      <c r="B27" s="18" t="s">
        <v>31</v>
      </c>
      <c r="C27" s="19">
        <v>45930</v>
      </c>
      <c r="D27" s="19" t="s">
        <v>50</v>
      </c>
      <c r="E27" s="19">
        <v>45918</v>
      </c>
      <c r="F27" s="18" t="s">
        <v>57</v>
      </c>
      <c r="G27" s="303"/>
      <c r="H27" s="20">
        <v>0</v>
      </c>
      <c r="I27" s="304" t="s">
        <v>627</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889</v>
      </c>
    </row>
    <row r="28" spans="1:29" ht="39.75" customHeight="1">
      <c r="A28" s="297" t="s">
        <v>155</v>
      </c>
      <c r="B28" s="18" t="s">
        <v>31</v>
      </c>
      <c r="C28" s="19">
        <v>45787</v>
      </c>
      <c r="D28" s="305" t="s">
        <v>56</v>
      </c>
      <c r="E28" s="19">
        <v>45715</v>
      </c>
      <c r="F28" s="18" t="s">
        <v>57</v>
      </c>
      <c r="G28" s="303" t="s">
        <v>156</v>
      </c>
      <c r="H28" s="20">
        <v>0</v>
      </c>
      <c r="I28" s="304" t="s">
        <v>627</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890</v>
      </c>
      <c r="B29" s="358" t="s">
        <v>31</v>
      </c>
      <c r="C29" s="367">
        <v>45960</v>
      </c>
      <c r="D29" s="360" t="s">
        <v>50</v>
      </c>
      <c r="E29" s="367">
        <v>45918</v>
      </c>
      <c r="F29" s="358" t="s">
        <v>57</v>
      </c>
      <c r="G29" s="18" t="s">
        <v>891</v>
      </c>
      <c r="H29" s="637">
        <v>0</v>
      </c>
      <c r="I29" s="1070" t="s">
        <v>627</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892</v>
      </c>
    </row>
    <row r="30" spans="1:29" ht="39.75" customHeight="1">
      <c r="A30" s="297" t="s">
        <v>157</v>
      </c>
      <c r="B30" s="18" t="s">
        <v>31</v>
      </c>
      <c r="C30" s="19">
        <v>45868</v>
      </c>
      <c r="D30" s="305" t="s">
        <v>56</v>
      </c>
      <c r="E30" s="19">
        <v>45828</v>
      </c>
      <c r="F30" s="305" t="s">
        <v>884</v>
      </c>
      <c r="G30" s="303" t="s">
        <v>158</v>
      </c>
      <c r="H30" s="20">
        <v>0</v>
      </c>
      <c r="I30" s="304" t="s">
        <v>627</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893</v>
      </c>
    </row>
    <row r="31" spans="1:29" ht="39.75" customHeight="1">
      <c r="A31" s="297" t="s">
        <v>159</v>
      </c>
      <c r="B31" s="18" t="s">
        <v>31</v>
      </c>
      <c r="C31" s="19">
        <v>45899</v>
      </c>
      <c r="D31" s="305" t="s">
        <v>56</v>
      </c>
      <c r="E31" s="19">
        <v>45853</v>
      </c>
      <c r="F31" s="18" t="s">
        <v>57</v>
      </c>
      <c r="G31" s="18" t="s">
        <v>160</v>
      </c>
      <c r="H31" s="20">
        <v>0</v>
      </c>
      <c r="I31" s="20" t="s">
        <v>627</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894</v>
      </c>
    </row>
    <row r="32" spans="1:29" ht="39.75" customHeight="1">
      <c r="A32" s="648" t="s">
        <v>161</v>
      </c>
      <c r="B32" s="358" t="s">
        <v>31</v>
      </c>
      <c r="C32" s="360">
        <v>45868</v>
      </c>
      <c r="D32" s="360" t="s">
        <v>50</v>
      </c>
      <c r="E32" s="360">
        <v>45793</v>
      </c>
      <c r="F32" s="375" t="s">
        <v>57</v>
      </c>
      <c r="G32" s="638" t="s">
        <v>162</v>
      </c>
      <c r="H32" s="362">
        <v>0</v>
      </c>
      <c r="I32" s="362" t="s">
        <v>627</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895</v>
      </c>
    </row>
    <row r="33" spans="1:29" ht="39.75" customHeight="1">
      <c r="A33" s="811" t="s">
        <v>896</v>
      </c>
      <c r="B33" s="691" t="s">
        <v>31</v>
      </c>
      <c r="C33" s="690">
        <v>46073</v>
      </c>
      <c r="D33" s="690" t="s">
        <v>50</v>
      </c>
      <c r="E33" s="690">
        <v>46042</v>
      </c>
      <c r="F33" s="691" t="s">
        <v>61</v>
      </c>
      <c r="G33" s="691" t="s">
        <v>897</v>
      </c>
      <c r="H33" s="692">
        <v>11</v>
      </c>
      <c r="I33" s="1070" t="s">
        <v>627</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898</v>
      </c>
    </row>
    <row r="34" spans="1:29" ht="39.75" customHeight="1">
      <c r="A34" s="297" t="s">
        <v>163</v>
      </c>
      <c r="B34" s="298" t="s">
        <v>31</v>
      </c>
      <c r="C34" s="299">
        <v>45711</v>
      </c>
      <c r="D34" s="299" t="s">
        <v>899</v>
      </c>
      <c r="E34" s="299">
        <v>45693</v>
      </c>
      <c r="F34" s="455" t="s">
        <v>884</v>
      </c>
      <c r="G34" s="1115" t="s">
        <v>395</v>
      </c>
      <c r="H34" s="300">
        <v>54</v>
      </c>
      <c r="I34" s="301" t="s">
        <v>900</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900</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884</v>
      </c>
      <c r="G36" s="303" t="s">
        <v>168</v>
      </c>
      <c r="H36" s="20">
        <v>56</v>
      </c>
      <c r="I36" s="304" t="s">
        <v>900</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901</v>
      </c>
      <c r="B37" s="691" t="s">
        <v>31</v>
      </c>
      <c r="C37" s="690">
        <v>46073</v>
      </c>
      <c r="D37" s="690" t="s">
        <v>902</v>
      </c>
      <c r="E37" s="690">
        <v>46045</v>
      </c>
      <c r="F37" s="691" t="s">
        <v>61</v>
      </c>
      <c r="G37" s="691" t="s">
        <v>903</v>
      </c>
      <c r="H37" s="692">
        <v>87</v>
      </c>
      <c r="I37" s="1070" t="s">
        <v>627</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904</v>
      </c>
    </row>
    <row r="38" spans="1:29" ht="39.75" customHeight="1">
      <c r="A38" s="297" t="s">
        <v>175</v>
      </c>
      <c r="B38" s="18" t="s">
        <v>31</v>
      </c>
      <c r="C38" s="19">
        <v>45688</v>
      </c>
      <c r="D38" s="19" t="s">
        <v>905</v>
      </c>
      <c r="E38" s="19">
        <v>45666</v>
      </c>
      <c r="F38" s="305" t="s">
        <v>57</v>
      </c>
      <c r="G38" s="306" t="s">
        <v>176</v>
      </c>
      <c r="H38" s="20">
        <v>23</v>
      </c>
      <c r="I38" s="20" t="s">
        <v>627</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900</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900</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906</v>
      </c>
      <c r="E41" s="19">
        <v>45693</v>
      </c>
      <c r="F41" s="305" t="s">
        <v>884</v>
      </c>
      <c r="G41" s="306" t="s">
        <v>182</v>
      </c>
      <c r="H41" s="20">
        <v>65</v>
      </c>
      <c r="I41" s="304" t="s">
        <v>900</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900</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884</v>
      </c>
      <c r="G43" s="303" t="s">
        <v>186</v>
      </c>
      <c r="H43" s="20">
        <v>50</v>
      </c>
      <c r="I43" s="20" t="s">
        <v>900</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884</v>
      </c>
      <c r="G44" s="303" t="s">
        <v>188</v>
      </c>
      <c r="H44" s="20">
        <v>52</v>
      </c>
      <c r="I44" s="20" t="s">
        <v>627</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627</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884</v>
      </c>
      <c r="G46" s="303" t="s">
        <v>192</v>
      </c>
      <c r="H46" s="20">
        <v>51</v>
      </c>
      <c r="I46" s="304" t="s">
        <v>900</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884</v>
      </c>
      <c r="G47" s="303" t="s">
        <v>194</v>
      </c>
      <c r="H47" s="20">
        <v>59</v>
      </c>
      <c r="I47" s="304" t="s">
        <v>627</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907</v>
      </c>
      <c r="H48" s="20">
        <v>35</v>
      </c>
      <c r="I48" s="20" t="s">
        <v>627</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884</v>
      </c>
      <c r="G49" s="441" t="s">
        <v>196</v>
      </c>
      <c r="H49" s="20">
        <v>22</v>
      </c>
      <c r="I49" s="20" t="s">
        <v>627</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884</v>
      </c>
      <c r="G50" s="298" t="s">
        <v>198</v>
      </c>
      <c r="H50" s="300">
        <v>58</v>
      </c>
      <c r="I50" s="300" t="s">
        <v>627</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908</v>
      </c>
    </row>
    <row r="51" spans="1:29" ht="39.75" customHeight="1">
      <c r="A51" s="811" t="s">
        <v>909</v>
      </c>
      <c r="B51" s="691" t="s">
        <v>31</v>
      </c>
      <c r="C51" s="690">
        <v>46021</v>
      </c>
      <c r="D51" s="690" t="s">
        <v>56</v>
      </c>
      <c r="E51" s="690">
        <v>46001</v>
      </c>
      <c r="F51" s="691" t="s">
        <v>61</v>
      </c>
      <c r="G51" s="691"/>
      <c r="H51" s="692">
        <v>49</v>
      </c>
      <c r="I51" s="1070" t="s">
        <v>627</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857</v>
      </c>
      <c r="AC51" s="699" t="s">
        <v>910</v>
      </c>
    </row>
    <row r="52" spans="1:29" ht="39.75" customHeight="1">
      <c r="A52" s="639" t="s">
        <v>911</v>
      </c>
      <c r="B52" s="358" t="s">
        <v>31</v>
      </c>
      <c r="C52" s="367">
        <v>45899</v>
      </c>
      <c r="D52" s="1152" t="s">
        <v>912</v>
      </c>
      <c r="E52" s="367">
        <v>45889</v>
      </c>
      <c r="F52" s="375" t="s">
        <v>884</v>
      </c>
      <c r="G52" s="368"/>
      <c r="H52" s="369">
        <v>76</v>
      </c>
      <c r="I52" s="372" t="s">
        <v>627</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913</v>
      </c>
    </row>
    <row r="53" spans="1:29" ht="39.75" customHeight="1">
      <c r="A53" s="639" t="s">
        <v>199</v>
      </c>
      <c r="B53" s="366" t="s">
        <v>31</v>
      </c>
      <c r="C53" s="367">
        <v>45930</v>
      </c>
      <c r="D53" s="367" t="s">
        <v>56</v>
      </c>
      <c r="E53" s="345">
        <v>45880</v>
      </c>
      <c r="F53" s="345" t="s">
        <v>884</v>
      </c>
      <c r="G53" s="366" t="s">
        <v>200</v>
      </c>
      <c r="H53" s="369">
        <v>62</v>
      </c>
      <c r="I53" s="369" t="s">
        <v>627</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914</v>
      </c>
    </row>
    <row r="54" spans="1:29" ht="39.75" customHeight="1">
      <c r="A54" s="297" t="s">
        <v>201</v>
      </c>
      <c r="B54" s="298" t="s">
        <v>31</v>
      </c>
      <c r="C54" s="19">
        <v>45930</v>
      </c>
      <c r="D54" s="299" t="s">
        <v>56</v>
      </c>
      <c r="E54" s="455">
        <v>45882</v>
      </c>
      <c r="F54" s="455" t="s">
        <v>884</v>
      </c>
      <c r="G54" s="298" t="s">
        <v>202</v>
      </c>
      <c r="H54" s="300">
        <v>85</v>
      </c>
      <c r="I54" s="300" t="s">
        <v>627</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915</v>
      </c>
    </row>
    <row r="55" spans="1:29" ht="39.75" customHeight="1">
      <c r="A55" s="297" t="s">
        <v>916</v>
      </c>
      <c r="B55" s="298" t="s">
        <v>31</v>
      </c>
      <c r="C55" s="19">
        <v>45930</v>
      </c>
      <c r="D55" s="299" t="s">
        <v>56</v>
      </c>
      <c r="E55" s="299">
        <v>45896</v>
      </c>
      <c r="F55" s="455" t="s">
        <v>884</v>
      </c>
      <c r="G55" s="298" t="s">
        <v>206</v>
      </c>
      <c r="H55" s="300">
        <v>72</v>
      </c>
      <c r="I55" s="300" t="s">
        <v>627</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917</v>
      </c>
    </row>
    <row r="56" spans="1:29" ht="39.75" customHeight="1">
      <c r="A56" s="639" t="s">
        <v>918</v>
      </c>
      <c r="B56" s="358" t="s">
        <v>31</v>
      </c>
      <c r="C56" s="367">
        <v>45930</v>
      </c>
      <c r="D56" s="360" t="s">
        <v>56</v>
      </c>
      <c r="E56" s="360">
        <v>45896</v>
      </c>
      <c r="F56" s="358" t="s">
        <v>884</v>
      </c>
      <c r="G56" s="358" t="s">
        <v>919</v>
      </c>
      <c r="H56" s="362">
        <v>66</v>
      </c>
      <c r="I56" s="362" t="s">
        <v>627</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920</v>
      </c>
    </row>
    <row r="57" spans="1:29" ht="39.75" customHeight="1">
      <c r="A57" s="297" t="s">
        <v>203</v>
      </c>
      <c r="B57" s="298" t="s">
        <v>31</v>
      </c>
      <c r="C57" s="19">
        <v>45868</v>
      </c>
      <c r="D57" s="455" t="s">
        <v>56</v>
      </c>
      <c r="E57" s="455">
        <v>45839</v>
      </c>
      <c r="F57" s="298" t="s">
        <v>57</v>
      </c>
      <c r="G57" s="298" t="s">
        <v>204</v>
      </c>
      <c r="H57" s="300">
        <v>77</v>
      </c>
      <c r="I57" s="300" t="s">
        <v>627</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921</v>
      </c>
    </row>
    <row r="58" spans="1:29" ht="39.75" customHeight="1">
      <c r="A58" s="297" t="s">
        <v>922</v>
      </c>
      <c r="B58" s="298" t="s">
        <v>31</v>
      </c>
      <c r="C58" s="19">
        <v>45930</v>
      </c>
      <c r="D58" s="299" t="s">
        <v>56</v>
      </c>
      <c r="E58" s="455">
        <v>45910</v>
      </c>
      <c r="F58" s="455" t="s">
        <v>884</v>
      </c>
      <c r="G58" s="298" t="s">
        <v>923</v>
      </c>
      <c r="H58" s="300">
        <v>87</v>
      </c>
      <c r="I58" s="300" t="s">
        <v>627</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924</v>
      </c>
    </row>
    <row r="59" spans="1:29" ht="39.75" customHeight="1">
      <c r="A59" s="297" t="s">
        <v>205</v>
      </c>
      <c r="B59" s="298" t="s">
        <v>31</v>
      </c>
      <c r="C59" s="19">
        <v>45868</v>
      </c>
      <c r="D59" s="455" t="s">
        <v>56</v>
      </c>
      <c r="E59" s="455">
        <v>45840</v>
      </c>
      <c r="F59" s="299" t="s">
        <v>57</v>
      </c>
      <c r="G59" s="298" t="s">
        <v>206</v>
      </c>
      <c r="H59" s="300">
        <v>81</v>
      </c>
      <c r="I59" s="300" t="s">
        <v>627</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925</v>
      </c>
    </row>
    <row r="60" spans="1:29" ht="39.75" customHeight="1">
      <c r="A60" s="297" t="s">
        <v>207</v>
      </c>
      <c r="B60" s="298" t="s">
        <v>31</v>
      </c>
      <c r="C60" s="19">
        <v>45868</v>
      </c>
      <c r="D60" s="455" t="s">
        <v>56</v>
      </c>
      <c r="E60" s="455">
        <v>45839</v>
      </c>
      <c r="F60" s="298" t="s">
        <v>57</v>
      </c>
      <c r="G60" s="298" t="s">
        <v>208</v>
      </c>
      <c r="H60" s="300">
        <v>86</v>
      </c>
      <c r="I60" s="300" t="s">
        <v>627</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926</v>
      </c>
    </row>
    <row r="61" spans="1:29" ht="39.75" customHeight="1">
      <c r="A61" s="639" t="s">
        <v>927</v>
      </c>
      <c r="B61" s="358" t="s">
        <v>31</v>
      </c>
      <c r="C61" s="367">
        <v>45930</v>
      </c>
      <c r="D61" s="360" t="s">
        <v>56</v>
      </c>
      <c r="E61" s="375">
        <v>45910</v>
      </c>
      <c r="F61" s="358" t="s">
        <v>57</v>
      </c>
      <c r="G61" s="358" t="s">
        <v>928</v>
      </c>
      <c r="H61" s="362">
        <v>80</v>
      </c>
      <c r="I61" s="362" t="s">
        <v>627</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929</v>
      </c>
    </row>
    <row r="62" spans="1:29" ht="39.75" customHeight="1">
      <c r="A62" s="811" t="s">
        <v>930</v>
      </c>
      <c r="B62" s="691" t="s">
        <v>31</v>
      </c>
      <c r="C62" s="690">
        <v>46010</v>
      </c>
      <c r="D62" s="690" t="s">
        <v>912</v>
      </c>
      <c r="E62" s="690">
        <v>45974</v>
      </c>
      <c r="F62" s="691" t="s">
        <v>57</v>
      </c>
      <c r="G62" s="691" t="s">
        <v>931</v>
      </c>
      <c r="H62" s="692">
        <v>67</v>
      </c>
      <c r="I62" s="1070" t="s">
        <v>627</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932</v>
      </c>
    </row>
    <row r="63" spans="1:29" ht="39.75" customHeight="1">
      <c r="A63" s="648" t="s">
        <v>933</v>
      </c>
      <c r="B63" s="358" t="s">
        <v>31</v>
      </c>
      <c r="C63" s="367">
        <v>45930</v>
      </c>
      <c r="D63" s="360" t="s">
        <v>56</v>
      </c>
      <c r="E63" s="375">
        <v>45910</v>
      </c>
      <c r="F63" s="375" t="s">
        <v>884</v>
      </c>
      <c r="G63" s="361" t="s">
        <v>934</v>
      </c>
      <c r="H63" s="362">
        <v>67</v>
      </c>
      <c r="I63" s="1070" t="s">
        <v>627</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935</v>
      </c>
    </row>
    <row r="64" spans="1:29" ht="39.75" customHeight="1">
      <c r="A64" s="811" t="s">
        <v>936</v>
      </c>
      <c r="B64" s="691" t="s">
        <v>31</v>
      </c>
      <c r="C64" s="690">
        <v>46010</v>
      </c>
      <c r="D64" s="690" t="s">
        <v>912</v>
      </c>
      <c r="E64" s="690">
        <v>45974</v>
      </c>
      <c r="F64" s="691" t="s">
        <v>57</v>
      </c>
      <c r="G64" s="691" t="s">
        <v>937</v>
      </c>
      <c r="H64" s="692">
        <v>68</v>
      </c>
      <c r="I64" s="1070" t="s">
        <v>627</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938</v>
      </c>
    </row>
    <row r="65" spans="1:29" ht="39.75" customHeight="1">
      <c r="A65" s="1279" t="s">
        <v>939</v>
      </c>
      <c r="B65" s="1306" t="s">
        <v>31</v>
      </c>
      <c r="C65" s="1281">
        <v>46010</v>
      </c>
      <c r="D65" s="1281" t="s">
        <v>912</v>
      </c>
      <c r="E65" s="1281">
        <v>45974</v>
      </c>
      <c r="F65" s="1306" t="s">
        <v>57</v>
      </c>
      <c r="G65" s="1306" t="s">
        <v>940</v>
      </c>
      <c r="H65" s="1249">
        <v>28</v>
      </c>
      <c r="I65" s="1260" t="s">
        <v>627</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941</v>
      </c>
    </row>
    <row r="66" spans="1:29" ht="39.75" customHeight="1">
      <c r="A66" s="297" t="s">
        <v>209</v>
      </c>
      <c r="B66" s="298" t="s">
        <v>31</v>
      </c>
      <c r="C66" s="19">
        <v>45868</v>
      </c>
      <c r="D66" s="455" t="s">
        <v>56</v>
      </c>
      <c r="E66" s="455">
        <v>45833</v>
      </c>
      <c r="F66" s="298" t="s">
        <v>884</v>
      </c>
      <c r="G66" s="298" t="s">
        <v>210</v>
      </c>
      <c r="H66" s="300">
        <v>66</v>
      </c>
      <c r="I66" s="300" t="s">
        <v>627</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942</v>
      </c>
    </row>
    <row r="67" spans="1:29" ht="39.75" customHeight="1">
      <c r="A67" s="297" t="s">
        <v>211</v>
      </c>
      <c r="B67" s="298" t="s">
        <v>31</v>
      </c>
      <c r="C67" s="19">
        <v>45868</v>
      </c>
      <c r="D67" s="455" t="s">
        <v>56</v>
      </c>
      <c r="E67" s="455">
        <v>45839</v>
      </c>
      <c r="F67" s="299" t="s">
        <v>57</v>
      </c>
      <c r="G67" s="298" t="s">
        <v>212</v>
      </c>
      <c r="H67" s="300">
        <v>43</v>
      </c>
      <c r="I67" s="300" t="s">
        <v>627</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943</v>
      </c>
    </row>
    <row r="68" spans="1:29" ht="39.75" customHeight="1">
      <c r="A68" s="297" t="s">
        <v>944</v>
      </c>
      <c r="B68" s="298" t="s">
        <v>31</v>
      </c>
      <c r="C68" s="19">
        <v>45930</v>
      </c>
      <c r="D68" s="299" t="s">
        <v>56</v>
      </c>
      <c r="E68" s="455">
        <v>45910</v>
      </c>
      <c r="F68" s="298" t="s">
        <v>57</v>
      </c>
      <c r="G68" s="492"/>
      <c r="H68" s="300">
        <v>54</v>
      </c>
      <c r="I68" s="301" t="s">
        <v>627</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945</v>
      </c>
    </row>
    <row r="69" spans="1:29" ht="39.75" customHeight="1">
      <c r="A69" s="297" t="s">
        <v>213</v>
      </c>
      <c r="B69" s="298" t="s">
        <v>31</v>
      </c>
      <c r="C69" s="19">
        <v>45899</v>
      </c>
      <c r="D69" s="299" t="s">
        <v>56</v>
      </c>
      <c r="E69" s="299">
        <v>45887</v>
      </c>
      <c r="F69" s="455" t="s">
        <v>884</v>
      </c>
      <c r="G69" s="492" t="s">
        <v>946</v>
      </c>
      <c r="H69" s="300">
        <v>73</v>
      </c>
      <c r="I69" s="301" t="s">
        <v>627</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947</v>
      </c>
    </row>
    <row r="70" spans="1:29" ht="39.75" customHeight="1">
      <c r="A70" s="297" t="s">
        <v>214</v>
      </c>
      <c r="B70" s="18" t="s">
        <v>31</v>
      </c>
      <c r="C70" s="19">
        <v>45899</v>
      </c>
      <c r="D70" s="305" t="s">
        <v>912</v>
      </c>
      <c r="E70" s="19">
        <v>45887</v>
      </c>
      <c r="F70" s="305" t="s">
        <v>884</v>
      </c>
      <c r="G70" s="303" t="s">
        <v>948</v>
      </c>
      <c r="H70" s="20">
        <v>70</v>
      </c>
      <c r="I70" s="304" t="s">
        <v>627</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949</v>
      </c>
    </row>
    <row r="71" spans="1:29" ht="39.75" customHeight="1">
      <c r="A71" s="297" t="s">
        <v>215</v>
      </c>
      <c r="B71" s="18" t="s">
        <v>31</v>
      </c>
      <c r="C71" s="19">
        <v>45899</v>
      </c>
      <c r="D71" s="19" t="s">
        <v>56</v>
      </c>
      <c r="E71" s="19">
        <v>45887</v>
      </c>
      <c r="F71" s="18" t="s">
        <v>57</v>
      </c>
      <c r="G71" s="303" t="s">
        <v>950</v>
      </c>
      <c r="H71" s="20">
        <v>84</v>
      </c>
      <c r="I71" s="304" t="s">
        <v>627</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951</v>
      </c>
    </row>
    <row r="72" spans="1:29" ht="39.75" customHeight="1">
      <c r="A72" s="297" t="s">
        <v>952</v>
      </c>
      <c r="B72" s="18" t="s">
        <v>31</v>
      </c>
      <c r="C72" s="19">
        <v>45930</v>
      </c>
      <c r="D72" s="19" t="s">
        <v>56</v>
      </c>
      <c r="E72" s="19">
        <v>45896</v>
      </c>
      <c r="F72" s="305" t="s">
        <v>884</v>
      </c>
      <c r="G72" s="303"/>
      <c r="H72" s="20">
        <v>87</v>
      </c>
      <c r="I72" s="304" t="s">
        <v>627</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953</v>
      </c>
    </row>
    <row r="73" spans="1:29" ht="39.75" customHeight="1">
      <c r="A73" s="811" t="s">
        <v>954</v>
      </c>
      <c r="B73" s="691" t="s">
        <v>31</v>
      </c>
      <c r="C73" s="690">
        <v>46006</v>
      </c>
      <c r="D73" s="690" t="s">
        <v>56</v>
      </c>
      <c r="E73" s="690">
        <v>45999</v>
      </c>
      <c r="F73" s="691" t="s">
        <v>57</v>
      </c>
      <c r="G73" s="691" t="s">
        <v>955</v>
      </c>
      <c r="H73" s="692">
        <v>87</v>
      </c>
      <c r="I73" s="1070" t="s">
        <v>627</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754</v>
      </c>
      <c r="AB73" s="373" t="s">
        <v>754</v>
      </c>
      <c r="AC73" s="699" t="s">
        <v>956</v>
      </c>
    </row>
    <row r="74" spans="1:29" ht="39.75" customHeight="1">
      <c r="A74" s="297" t="s">
        <v>216</v>
      </c>
      <c r="B74" s="18" t="s">
        <v>31</v>
      </c>
      <c r="C74" s="19">
        <v>45862</v>
      </c>
      <c r="D74" s="305" t="s">
        <v>56</v>
      </c>
      <c r="E74" s="19">
        <v>45758</v>
      </c>
      <c r="F74" s="305" t="s">
        <v>57</v>
      </c>
      <c r="G74" s="442" t="s">
        <v>217</v>
      </c>
      <c r="H74" s="20">
        <v>62</v>
      </c>
      <c r="I74" s="20" t="s">
        <v>627</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627</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627</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627</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957</v>
      </c>
    </row>
    <row r="78" spans="1:29" ht="39.75" customHeight="1">
      <c r="A78" s="559" t="s">
        <v>958</v>
      </c>
      <c r="B78" s="358" t="s">
        <v>31</v>
      </c>
      <c r="C78" s="360">
        <v>46006</v>
      </c>
      <c r="D78" s="360" t="s">
        <v>56</v>
      </c>
      <c r="E78" s="360">
        <v>45979</v>
      </c>
      <c r="F78" s="358" t="s">
        <v>884</v>
      </c>
      <c r="G78" s="361" t="s">
        <v>959</v>
      </c>
      <c r="H78" s="362">
        <v>28</v>
      </c>
      <c r="I78" s="1070" t="s">
        <v>627</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960</v>
      </c>
    </row>
    <row r="79" spans="1:29" ht="39.75" customHeight="1">
      <c r="A79" s="811" t="s">
        <v>961</v>
      </c>
      <c r="B79" s="691" t="s">
        <v>31</v>
      </c>
      <c r="C79" s="690">
        <v>46006</v>
      </c>
      <c r="D79" s="690" t="s">
        <v>56</v>
      </c>
      <c r="E79" s="690">
        <v>46006</v>
      </c>
      <c r="F79" s="691" t="s">
        <v>57</v>
      </c>
      <c r="G79" s="691" t="s">
        <v>962</v>
      </c>
      <c r="H79" s="692">
        <v>21</v>
      </c>
      <c r="I79" s="1070" t="s">
        <v>627</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857</v>
      </c>
      <c r="AC79" s="728" t="s">
        <v>963</v>
      </c>
    </row>
    <row r="80" spans="1:29" ht="39.75" customHeight="1">
      <c r="A80" s="297" t="s">
        <v>964</v>
      </c>
      <c r="B80" s="18" t="s">
        <v>31</v>
      </c>
      <c r="C80" s="19">
        <v>45930</v>
      </c>
      <c r="D80" s="19" t="s">
        <v>56</v>
      </c>
      <c r="E80" s="19">
        <v>45915</v>
      </c>
      <c r="F80" s="305" t="s">
        <v>884</v>
      </c>
      <c r="G80" s="303"/>
      <c r="H80" s="20">
        <v>53</v>
      </c>
      <c r="I80" s="304" t="s">
        <v>627</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965</v>
      </c>
    </row>
    <row r="81" spans="1:29" ht="39.75" customHeight="1">
      <c r="A81" s="297" t="s">
        <v>966</v>
      </c>
      <c r="B81" s="18" t="s">
        <v>31</v>
      </c>
      <c r="C81" s="19">
        <v>45945</v>
      </c>
      <c r="D81" s="19" t="s">
        <v>56</v>
      </c>
      <c r="E81" s="19">
        <v>45945</v>
      </c>
      <c r="F81" s="18" t="s">
        <v>61</v>
      </c>
      <c r="G81" s="303"/>
      <c r="H81" s="20">
        <v>59</v>
      </c>
      <c r="I81" s="304" t="s">
        <v>627</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967</v>
      </c>
    </row>
    <row r="82" spans="1:29" ht="39.75" customHeight="1">
      <c r="A82" s="639" t="s">
        <v>968</v>
      </c>
      <c r="B82" s="358" t="s">
        <v>31</v>
      </c>
      <c r="C82" s="367">
        <v>45960</v>
      </c>
      <c r="D82" s="360" t="s">
        <v>56</v>
      </c>
      <c r="E82" s="360">
        <v>45915</v>
      </c>
      <c r="F82" s="375" t="s">
        <v>884</v>
      </c>
      <c r="G82" s="361"/>
      <c r="H82" s="362">
        <v>82</v>
      </c>
      <c r="I82" s="1070" t="s">
        <v>627</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969</v>
      </c>
    </row>
    <row r="83" spans="1:29" ht="39.75" customHeight="1">
      <c r="A83" s="559" t="s">
        <v>970</v>
      </c>
      <c r="B83" s="358" t="s">
        <v>31</v>
      </c>
      <c r="C83" s="367">
        <v>45960</v>
      </c>
      <c r="D83" s="360" t="s">
        <v>56</v>
      </c>
      <c r="E83" s="360">
        <v>45936</v>
      </c>
      <c r="F83" s="358" t="s">
        <v>61</v>
      </c>
      <c r="G83" s="361"/>
      <c r="H83" s="362">
        <v>35</v>
      </c>
      <c r="I83" s="1070" t="s">
        <v>627</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971</v>
      </c>
    </row>
    <row r="84" spans="1:29" ht="39.75" customHeight="1">
      <c r="A84" s="297" t="s">
        <v>972</v>
      </c>
      <c r="B84" s="18" t="s">
        <v>31</v>
      </c>
      <c r="C84" s="19">
        <v>45960</v>
      </c>
      <c r="D84" s="19" t="s">
        <v>973</v>
      </c>
      <c r="E84" s="19">
        <v>45950</v>
      </c>
      <c r="F84" s="18" t="s">
        <v>61</v>
      </c>
      <c r="G84" s="303"/>
      <c r="H84" s="20">
        <v>82</v>
      </c>
      <c r="I84" s="304" t="s">
        <v>627</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974</v>
      </c>
    </row>
    <row r="85" spans="1:29" ht="39.75" customHeight="1">
      <c r="A85" s="648" t="s">
        <v>975</v>
      </c>
      <c r="B85" s="358" t="s">
        <v>31</v>
      </c>
      <c r="C85" s="367">
        <v>45945</v>
      </c>
      <c r="D85" s="360" t="s">
        <v>56</v>
      </c>
      <c r="E85" s="360">
        <v>45932</v>
      </c>
      <c r="F85" s="358" t="s">
        <v>884</v>
      </c>
      <c r="G85" s="361"/>
      <c r="H85" s="362">
        <v>34</v>
      </c>
      <c r="I85" s="1070" t="s">
        <v>627</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754</v>
      </c>
      <c r="AB85" s="373" t="s">
        <v>754</v>
      </c>
      <c r="AC85" s="594" t="s">
        <v>976</v>
      </c>
    </row>
    <row r="86" spans="1:29" ht="39.75" customHeight="1">
      <c r="A86" s="559" t="s">
        <v>977</v>
      </c>
      <c r="B86" s="358" t="s">
        <v>31</v>
      </c>
      <c r="C86" s="367">
        <v>45960</v>
      </c>
      <c r="D86" s="360" t="s">
        <v>973</v>
      </c>
      <c r="E86" s="360">
        <v>45932</v>
      </c>
      <c r="F86" s="358" t="s">
        <v>57</v>
      </c>
      <c r="G86" s="361"/>
      <c r="H86" s="362">
        <v>79</v>
      </c>
      <c r="I86" s="1070" t="s">
        <v>627</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978</v>
      </c>
    </row>
    <row r="87" spans="1:29" ht="39.75" customHeight="1">
      <c r="A87" s="559" t="s">
        <v>979</v>
      </c>
      <c r="B87" s="358" t="s">
        <v>31</v>
      </c>
      <c r="C87" s="367">
        <v>45960</v>
      </c>
      <c r="D87" s="360" t="s">
        <v>56</v>
      </c>
      <c r="E87" s="360">
        <v>45936</v>
      </c>
      <c r="F87" s="358" t="s">
        <v>57</v>
      </c>
      <c r="G87" s="361"/>
      <c r="H87" s="362">
        <v>75</v>
      </c>
      <c r="I87" s="1070" t="s">
        <v>627</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754</v>
      </c>
      <c r="AC87" s="104" t="s">
        <v>980</v>
      </c>
    </row>
    <row r="88" spans="1:29" ht="39.75" customHeight="1">
      <c r="A88" s="559" t="s">
        <v>981</v>
      </c>
      <c r="B88" s="358" t="s">
        <v>31</v>
      </c>
      <c r="C88" s="367">
        <v>45976</v>
      </c>
      <c r="D88" s="360" t="s">
        <v>56</v>
      </c>
      <c r="E88" s="360">
        <v>45959</v>
      </c>
      <c r="F88" s="358" t="s">
        <v>61</v>
      </c>
      <c r="G88" s="361"/>
      <c r="H88" s="362">
        <v>61</v>
      </c>
      <c r="I88" s="1070" t="s">
        <v>627</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754</v>
      </c>
      <c r="AC88" s="352" t="s">
        <v>982</v>
      </c>
    </row>
    <row r="89" spans="1:29" ht="39.75" customHeight="1">
      <c r="A89" s="559" t="s">
        <v>983</v>
      </c>
      <c r="B89" s="358" t="s">
        <v>31</v>
      </c>
      <c r="C89" s="367">
        <v>45976</v>
      </c>
      <c r="D89" s="360" t="s">
        <v>56</v>
      </c>
      <c r="E89" s="360">
        <v>45959</v>
      </c>
      <c r="F89" s="358" t="s">
        <v>984</v>
      </c>
      <c r="G89" s="361"/>
      <c r="H89" s="362">
        <v>69</v>
      </c>
      <c r="I89" s="1070" t="s">
        <v>627</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857</v>
      </c>
      <c r="AC89" s="1153" t="s">
        <v>985</v>
      </c>
    </row>
    <row r="90" spans="1:29" ht="39.75" customHeight="1">
      <c r="A90" s="559" t="s">
        <v>986</v>
      </c>
      <c r="B90" s="358" t="s">
        <v>31</v>
      </c>
      <c r="C90" s="367">
        <v>45976</v>
      </c>
      <c r="D90" s="360" t="s">
        <v>56</v>
      </c>
      <c r="E90" s="360">
        <v>45958</v>
      </c>
      <c r="F90" s="358" t="s">
        <v>61</v>
      </c>
      <c r="G90" s="361"/>
      <c r="H90" s="362">
        <v>48</v>
      </c>
      <c r="I90" s="1070" t="s">
        <v>627</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987</v>
      </c>
    </row>
    <row r="91" spans="1:29" ht="39.75" customHeight="1">
      <c r="A91" s="811" t="s">
        <v>988</v>
      </c>
      <c r="B91" s="691" t="s">
        <v>31</v>
      </c>
      <c r="C91" s="690">
        <v>46006</v>
      </c>
      <c r="D91" s="690" t="s">
        <v>56</v>
      </c>
      <c r="E91" s="690">
        <v>46021</v>
      </c>
      <c r="F91" s="691" t="s">
        <v>57</v>
      </c>
      <c r="G91" s="691" t="s">
        <v>989</v>
      </c>
      <c r="H91" s="692">
        <v>85</v>
      </c>
      <c r="I91" s="1070" t="s">
        <v>627</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990</v>
      </c>
    </row>
    <row r="92" spans="1:29" ht="39.75" customHeight="1">
      <c r="A92" s="811" t="s">
        <v>991</v>
      </c>
      <c r="B92" s="691" t="s">
        <v>31</v>
      </c>
      <c r="C92" s="690">
        <v>46006</v>
      </c>
      <c r="D92" s="690" t="s">
        <v>56</v>
      </c>
      <c r="E92" s="690">
        <v>46021</v>
      </c>
      <c r="F92" s="691" t="s">
        <v>57</v>
      </c>
      <c r="G92" s="691" t="s">
        <v>992</v>
      </c>
      <c r="H92" s="692">
        <v>87</v>
      </c>
      <c r="I92" s="1070" t="s">
        <v>627</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993</v>
      </c>
    </row>
    <row r="93" spans="1:29" ht="39.75" customHeight="1">
      <c r="A93" s="811" t="s">
        <v>994</v>
      </c>
      <c r="B93" s="691" t="s">
        <v>31</v>
      </c>
      <c r="C93" s="690">
        <v>46052</v>
      </c>
      <c r="D93" s="690" t="s">
        <v>973</v>
      </c>
      <c r="E93" s="690">
        <v>46021</v>
      </c>
      <c r="F93" s="691" t="s">
        <v>61</v>
      </c>
      <c r="G93" s="691" t="s">
        <v>995</v>
      </c>
      <c r="H93" s="692">
        <v>88</v>
      </c>
      <c r="I93" s="1070" t="s">
        <v>627</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996</v>
      </c>
    </row>
    <row r="94" spans="1:29" ht="39.75" customHeight="1">
      <c r="A94" s="811" t="s">
        <v>997</v>
      </c>
      <c r="B94" s="691" t="s">
        <v>31</v>
      </c>
      <c r="C94" s="690">
        <v>46052</v>
      </c>
      <c r="D94" s="690" t="s">
        <v>912</v>
      </c>
      <c r="E94" s="690">
        <v>46021</v>
      </c>
      <c r="F94" s="691" t="s">
        <v>61</v>
      </c>
      <c r="G94" s="691" t="s">
        <v>998</v>
      </c>
      <c r="H94" s="692">
        <v>58</v>
      </c>
      <c r="I94" s="1070" t="s">
        <v>627</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999</v>
      </c>
    </row>
    <row r="95" spans="1:29" ht="39.75" customHeight="1">
      <c r="A95" s="811" t="s">
        <v>1000</v>
      </c>
      <c r="B95" s="691" t="s">
        <v>31</v>
      </c>
      <c r="C95" s="690">
        <v>46052</v>
      </c>
      <c r="D95" s="690" t="s">
        <v>973</v>
      </c>
      <c r="E95" s="690">
        <v>46045</v>
      </c>
      <c r="F95" s="691" t="s">
        <v>61</v>
      </c>
      <c r="G95" s="691" t="s">
        <v>1001</v>
      </c>
      <c r="H95" s="692">
        <v>69</v>
      </c>
      <c r="I95" s="1070" t="s">
        <v>627</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1002</v>
      </c>
    </row>
    <row r="96" spans="1:29" ht="39.75" customHeight="1">
      <c r="A96" s="297" t="s">
        <v>169</v>
      </c>
      <c r="B96" s="18" t="s">
        <v>31</v>
      </c>
      <c r="C96" s="19">
        <v>45925</v>
      </c>
      <c r="D96" s="305" t="s">
        <v>56</v>
      </c>
      <c r="E96" s="19">
        <v>45755</v>
      </c>
      <c r="F96" s="305" t="s">
        <v>884</v>
      </c>
      <c r="G96" s="442" t="s">
        <v>170</v>
      </c>
      <c r="H96" s="20">
        <v>82</v>
      </c>
      <c r="I96" s="304" t="s">
        <v>627</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882</v>
      </c>
      <c r="E97" s="19">
        <v>45749</v>
      </c>
      <c r="F97" s="305" t="s">
        <v>884</v>
      </c>
      <c r="G97" s="303" t="s">
        <v>172</v>
      </c>
      <c r="H97" s="20">
        <v>79</v>
      </c>
      <c r="I97" s="304" t="s">
        <v>627</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1003</v>
      </c>
      <c r="B98" s="358" t="s">
        <v>31</v>
      </c>
      <c r="C98" s="367">
        <v>45991</v>
      </c>
      <c r="D98" s="360" t="s">
        <v>973</v>
      </c>
      <c r="E98" s="360">
        <v>45936</v>
      </c>
      <c r="F98" s="358" t="s">
        <v>61</v>
      </c>
      <c r="G98" s="361"/>
      <c r="H98" s="362">
        <v>83</v>
      </c>
      <c r="I98" s="1070" t="s">
        <v>627</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1004</v>
      </c>
    </row>
    <row r="99" spans="1:29" ht="39.75" customHeight="1">
      <c r="A99" s="297" t="s">
        <v>173</v>
      </c>
      <c r="B99" s="18" t="s">
        <v>31</v>
      </c>
      <c r="C99" s="19">
        <v>45925</v>
      </c>
      <c r="D99" s="305" t="s">
        <v>56</v>
      </c>
      <c r="E99" s="19">
        <v>45749</v>
      </c>
      <c r="F99" s="305" t="s">
        <v>57</v>
      </c>
      <c r="G99" s="303" t="s">
        <v>174</v>
      </c>
      <c r="H99" s="20">
        <v>59</v>
      </c>
      <c r="I99" s="304" t="s">
        <v>627</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1005</v>
      </c>
      <c r="B100" s="18" t="s">
        <v>31</v>
      </c>
      <c r="C100" s="19">
        <v>45930</v>
      </c>
      <c r="D100" s="19" t="s">
        <v>56</v>
      </c>
      <c r="E100" s="19">
        <v>45884</v>
      </c>
      <c r="F100" s="18" t="s">
        <v>884</v>
      </c>
      <c r="G100" s="303"/>
      <c r="H100" s="20">
        <v>69</v>
      </c>
      <c r="I100" s="304" t="s">
        <v>627</v>
      </c>
      <c r="J100" s="20" t="s">
        <v>30</v>
      </c>
      <c r="K100" s="299">
        <v>45884</v>
      </c>
      <c r="L100" s="300" t="s">
        <v>110</v>
      </c>
      <c r="M100" s="346">
        <v>67441</v>
      </c>
      <c r="N100" s="343">
        <v>55566</v>
      </c>
      <c r="O100" s="41"/>
      <c r="P100" s="343">
        <v>55566</v>
      </c>
      <c r="Q100" s="300" t="s">
        <v>110</v>
      </c>
      <c r="R100" s="300" t="s">
        <v>38</v>
      </c>
      <c r="S100" s="127">
        <v>45884</v>
      </c>
      <c r="T100" s="44">
        <v>4348</v>
      </c>
      <c r="U100" s="660">
        <v>4122</v>
      </c>
      <c r="V100" s="1257">
        <v>0.95</v>
      </c>
      <c r="W100" s="21">
        <v>45895</v>
      </c>
      <c r="X100" s="7">
        <v>1</v>
      </c>
      <c r="Y100" s="7">
        <v>1</v>
      </c>
      <c r="Z100" s="908">
        <v>1</v>
      </c>
      <c r="AA100" s="21">
        <v>45932</v>
      </c>
      <c r="AB100" s="21">
        <v>45932</v>
      </c>
      <c r="AC100" s="1258" t="s">
        <v>1006</v>
      </c>
    </row>
    <row r="101" spans="1:29" ht="39.75" customHeight="1">
      <c r="A101" s="559" t="s">
        <v>1007</v>
      </c>
      <c r="B101" s="358" t="s">
        <v>31</v>
      </c>
      <c r="C101" s="360">
        <v>45991</v>
      </c>
      <c r="D101" s="360" t="s">
        <v>56</v>
      </c>
      <c r="E101" s="360">
        <v>45966</v>
      </c>
      <c r="F101" s="358" t="s">
        <v>57</v>
      </c>
      <c r="G101" s="361" t="s">
        <v>1008</v>
      </c>
      <c r="H101" s="362">
        <v>69</v>
      </c>
      <c r="I101" s="1070" t="s">
        <v>627</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18" t="s">
        <v>1009</v>
      </c>
    </row>
    <row r="102" spans="1:29" ht="39.75" customHeight="1">
      <c r="A102" s="559" t="s">
        <v>1010</v>
      </c>
      <c r="B102" s="358" t="s">
        <v>31</v>
      </c>
      <c r="C102" s="360">
        <v>46001</v>
      </c>
      <c r="D102" s="360" t="s">
        <v>56</v>
      </c>
      <c r="E102" s="360">
        <v>45966</v>
      </c>
      <c r="F102" s="358" t="s">
        <v>57</v>
      </c>
      <c r="G102" s="361" t="s">
        <v>1011</v>
      </c>
      <c r="H102" s="362">
        <v>88</v>
      </c>
      <c r="I102" s="1070" t="s">
        <v>627</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19" t="s">
        <v>1012</v>
      </c>
    </row>
    <row r="103" spans="1:29" ht="39.75" customHeight="1">
      <c r="A103" s="559" t="s">
        <v>1013</v>
      </c>
      <c r="B103" s="358" t="s">
        <v>31</v>
      </c>
      <c r="C103" s="360">
        <v>45991</v>
      </c>
      <c r="D103" s="360" t="s">
        <v>56</v>
      </c>
      <c r="E103" s="360">
        <v>45966</v>
      </c>
      <c r="F103" s="358" t="s">
        <v>57</v>
      </c>
      <c r="G103" s="361" t="s">
        <v>1014</v>
      </c>
      <c r="H103" s="362">
        <v>83</v>
      </c>
      <c r="I103" s="1070" t="s">
        <v>627</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1015</v>
      </c>
    </row>
    <row r="104" spans="1:29" ht="39.75" customHeight="1">
      <c r="A104" s="559" t="s">
        <v>1016</v>
      </c>
      <c r="B104" s="358" t="s">
        <v>31</v>
      </c>
      <c r="C104" s="360">
        <v>45991</v>
      </c>
      <c r="D104" s="360" t="s">
        <v>56</v>
      </c>
      <c r="E104" s="360">
        <v>45966</v>
      </c>
      <c r="F104" s="358" t="s">
        <v>61</v>
      </c>
      <c r="G104" s="361" t="s">
        <v>1017</v>
      </c>
      <c r="H104" s="362">
        <v>75</v>
      </c>
      <c r="I104" s="1070" t="s">
        <v>627</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16" t="s">
        <v>1018</v>
      </c>
    </row>
    <row r="105" spans="1:29" ht="39.75" customHeight="1">
      <c r="A105" s="559" t="s">
        <v>1019</v>
      </c>
      <c r="B105" s="358" t="s">
        <v>31</v>
      </c>
      <c r="C105" s="360">
        <v>46001</v>
      </c>
      <c r="D105" s="360" t="s">
        <v>56</v>
      </c>
      <c r="E105" s="360">
        <v>45966</v>
      </c>
      <c r="F105" s="358" t="s">
        <v>57</v>
      </c>
      <c r="G105" s="1259" t="s">
        <v>1020</v>
      </c>
      <c r="H105" s="362">
        <v>77</v>
      </c>
      <c r="I105" s="1260" t="s">
        <v>627</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1">
        <v>0.92</v>
      </c>
      <c r="W105" s="21">
        <v>45995</v>
      </c>
      <c r="X105" s="7">
        <v>1</v>
      </c>
      <c r="Y105" s="7">
        <v>1</v>
      </c>
      <c r="Z105" s="908">
        <v>1</v>
      </c>
      <c r="AA105" s="59">
        <v>46009</v>
      </c>
      <c r="AB105" s="59">
        <v>46063</v>
      </c>
      <c r="AC105" s="810" t="s">
        <v>1021</v>
      </c>
    </row>
    <row r="106" spans="1:29" ht="39.75" customHeight="1">
      <c r="A106" s="811" t="s">
        <v>1022</v>
      </c>
      <c r="B106" s="691" t="s">
        <v>31</v>
      </c>
      <c r="C106" s="690">
        <v>46001</v>
      </c>
      <c r="D106" s="690" t="s">
        <v>56</v>
      </c>
      <c r="E106" s="690">
        <v>46009</v>
      </c>
      <c r="F106" s="691" t="s">
        <v>57</v>
      </c>
      <c r="G106" s="691" t="s">
        <v>1023</v>
      </c>
      <c r="H106" s="692">
        <v>48</v>
      </c>
      <c r="I106" s="1070" t="s">
        <v>627</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1024</v>
      </c>
    </row>
    <row r="107" spans="1:29" ht="39.75" customHeight="1">
      <c r="A107" s="811" t="s">
        <v>1025</v>
      </c>
      <c r="B107" s="691" t="s">
        <v>31</v>
      </c>
      <c r="C107" s="690">
        <v>46001</v>
      </c>
      <c r="D107" s="690" t="s">
        <v>56</v>
      </c>
      <c r="E107" s="690">
        <v>46009</v>
      </c>
      <c r="F107" s="691" t="s">
        <v>57</v>
      </c>
      <c r="G107" s="691" t="s">
        <v>1026</v>
      </c>
      <c r="H107" s="692">
        <v>56</v>
      </c>
      <c r="I107" s="1070" t="s">
        <v>627</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1027</v>
      </c>
    </row>
    <row r="108" spans="1:29" ht="39.75" customHeight="1">
      <c r="A108" s="297" t="s">
        <v>225</v>
      </c>
      <c r="B108" s="302" t="s">
        <v>31</v>
      </c>
      <c r="C108" s="19">
        <v>45688</v>
      </c>
      <c r="D108" s="19" t="s">
        <v>1028</v>
      </c>
      <c r="E108" s="19">
        <v>45684</v>
      </c>
      <c r="F108" s="305" t="s">
        <v>884</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627</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0" t="s">
        <v>31</v>
      </c>
      <c r="C110" s="629">
        <v>45899</v>
      </c>
      <c r="D110" s="619" t="s">
        <v>50</v>
      </c>
      <c r="E110" s="619">
        <v>45876</v>
      </c>
      <c r="F110" s="619" t="s">
        <v>57</v>
      </c>
      <c r="G110" s="1121" t="s">
        <v>1029</v>
      </c>
      <c r="H110" s="625">
        <v>0</v>
      </c>
      <c r="I110" s="1122" t="s">
        <v>627</v>
      </c>
      <c r="J110" s="625" t="s">
        <v>30</v>
      </c>
      <c r="K110" s="619">
        <v>45876</v>
      </c>
      <c r="L110" s="625" t="s">
        <v>110</v>
      </c>
      <c r="M110" s="626">
        <v>1462.85</v>
      </c>
      <c r="N110" s="343">
        <v>5035.75</v>
      </c>
      <c r="O110" s="1318"/>
      <c r="P110" s="343">
        <v>5035.75</v>
      </c>
      <c r="Q110" s="300" t="s">
        <v>110</v>
      </c>
      <c r="R110" s="300" t="s">
        <v>38</v>
      </c>
      <c r="S110" s="657">
        <v>45876</v>
      </c>
      <c r="T110" s="1123">
        <v>116</v>
      </c>
      <c r="U110" s="948">
        <v>130</v>
      </c>
      <c r="V110" s="29">
        <v>1.1200000000000001</v>
      </c>
      <c r="W110" s="595">
        <v>45896</v>
      </c>
      <c r="X110" s="3">
        <v>1</v>
      </c>
      <c r="Y110" s="3">
        <v>1</v>
      </c>
      <c r="Z110" s="3">
        <v>1</v>
      </c>
      <c r="AA110" s="59">
        <v>45926</v>
      </c>
      <c r="AB110" s="1277">
        <v>45926</v>
      </c>
      <c r="AC110" s="603" t="s">
        <v>1030</v>
      </c>
    </row>
    <row r="111" spans="1:29" ht="39.75" customHeight="1">
      <c r="A111" s="559" t="s">
        <v>1031</v>
      </c>
      <c r="B111" s="358" t="s">
        <v>31</v>
      </c>
      <c r="C111" s="360">
        <v>45959</v>
      </c>
      <c r="D111" s="360" t="s">
        <v>56</v>
      </c>
      <c r="E111" s="360">
        <v>45961</v>
      </c>
      <c r="F111" s="358" t="s">
        <v>61</v>
      </c>
      <c r="G111" s="691"/>
      <c r="H111" s="998">
        <v>0</v>
      </c>
      <c r="I111" s="1070" t="s">
        <v>627</v>
      </c>
      <c r="J111" s="998" t="s">
        <v>30</v>
      </c>
      <c r="K111" s="360" t="s">
        <v>558</v>
      </c>
      <c r="L111" s="998" t="s">
        <v>110</v>
      </c>
      <c r="M111" s="1019">
        <v>15670.45</v>
      </c>
      <c r="N111" s="343">
        <v>12965</v>
      </c>
      <c r="O111" s="574"/>
      <c r="P111" s="343">
        <v>12965</v>
      </c>
      <c r="Q111" s="1010" t="s">
        <v>110</v>
      </c>
      <c r="R111" s="1010" t="s">
        <v>38</v>
      </c>
      <c r="S111" s="1336">
        <v>46031</v>
      </c>
      <c r="T111" s="333">
        <v>1202</v>
      </c>
      <c r="U111" s="696">
        <v>1208</v>
      </c>
      <c r="V111" s="3">
        <v>1</v>
      </c>
      <c r="W111" s="706">
        <v>46035</v>
      </c>
      <c r="X111" s="927">
        <v>1</v>
      </c>
      <c r="Y111" s="1124">
        <v>1</v>
      </c>
      <c r="Z111" s="1124">
        <v>1</v>
      </c>
      <c r="AA111" s="495">
        <v>46043</v>
      </c>
      <c r="AB111" s="373" t="s">
        <v>754</v>
      </c>
      <c r="AC111" s="808" t="s">
        <v>1032</v>
      </c>
    </row>
    <row r="112" spans="1:29" ht="39.75" customHeight="1">
      <c r="A112" s="297" t="s">
        <v>1033</v>
      </c>
      <c r="B112" s="355" t="s">
        <v>31</v>
      </c>
      <c r="C112" s="19">
        <v>45899</v>
      </c>
      <c r="D112" s="18" t="s">
        <v>1034</v>
      </c>
      <c r="E112" s="299">
        <v>45876</v>
      </c>
      <c r="F112" s="305" t="s">
        <v>884</v>
      </c>
      <c r="G112" s="492" t="s">
        <v>1035</v>
      </c>
      <c r="H112" s="300">
        <v>0</v>
      </c>
      <c r="I112" s="301" t="s">
        <v>627</v>
      </c>
      <c r="J112" s="300" t="s">
        <v>30</v>
      </c>
      <c r="K112" s="19" t="s">
        <v>260</v>
      </c>
      <c r="L112" s="300" t="s">
        <v>110</v>
      </c>
      <c r="M112" s="346">
        <v>1343</v>
      </c>
      <c r="N112" s="343">
        <v>2310</v>
      </c>
      <c r="O112" s="343"/>
      <c r="P112" s="343">
        <v>2310</v>
      </c>
      <c r="Q112" s="300" t="s">
        <v>110</v>
      </c>
      <c r="R112" s="300" t="s">
        <v>38</v>
      </c>
      <c r="S112" s="127" t="s">
        <v>36</v>
      </c>
      <c r="T112" s="1125">
        <v>74</v>
      </c>
      <c r="U112" s="1125">
        <v>0</v>
      </c>
      <c r="V112" s="29">
        <f>IFERROR(Table5[[#This Row],[Actual Redline Completed Footage UG]]/Table5[[#This Row],[Footage UG]], 0)</f>
        <v>0</v>
      </c>
      <c r="W112" s="620" t="s">
        <v>36</v>
      </c>
      <c r="X112" s="464">
        <v>0</v>
      </c>
      <c r="Y112" s="464">
        <v>0</v>
      </c>
      <c r="Z112" s="464">
        <v>0</v>
      </c>
      <c r="AA112" s="379" t="s">
        <v>36</v>
      </c>
      <c r="AB112" s="379" t="s">
        <v>36</v>
      </c>
      <c r="AC112" s="603" t="s">
        <v>1036</v>
      </c>
    </row>
    <row r="113" spans="1:29" ht="39.75" customHeight="1">
      <c r="A113" s="297" t="s">
        <v>1037</v>
      </c>
      <c r="B113" s="355" t="s">
        <v>31</v>
      </c>
      <c r="C113" s="19">
        <v>45930</v>
      </c>
      <c r="D113" s="455" t="s">
        <v>50</v>
      </c>
      <c r="E113" s="299">
        <v>45902</v>
      </c>
      <c r="F113" s="298" t="s">
        <v>57</v>
      </c>
      <c r="G113" s="1115"/>
      <c r="H113" s="300">
        <v>0</v>
      </c>
      <c r="I113" s="301" t="s">
        <v>627</v>
      </c>
      <c r="J113" s="300" t="s">
        <v>30</v>
      </c>
      <c r="K113" s="19">
        <v>45902</v>
      </c>
      <c r="L113" s="300" t="s">
        <v>110</v>
      </c>
      <c r="M113" s="346">
        <v>5604.6</v>
      </c>
      <c r="N113" s="423">
        <v>7746.35</v>
      </c>
      <c r="O113" s="423"/>
      <c r="P113" s="423">
        <v>7746.35</v>
      </c>
      <c r="Q113" s="1334" t="s">
        <v>110</v>
      </c>
      <c r="R113" s="1334" t="s">
        <v>38</v>
      </c>
      <c r="S113" s="129">
        <v>45902</v>
      </c>
      <c r="T113" s="44">
        <v>328</v>
      </c>
      <c r="U113" s="44">
        <v>335</v>
      </c>
      <c r="V113" s="365">
        <v>1.02</v>
      </c>
      <c r="W113" s="370">
        <v>45922</v>
      </c>
      <c r="X113" s="280">
        <v>1</v>
      </c>
      <c r="Y113" s="280">
        <v>1</v>
      </c>
      <c r="Z113" s="364">
        <v>0</v>
      </c>
      <c r="AA113" s="379">
        <v>45972</v>
      </c>
      <c r="AB113" s="379">
        <v>45972</v>
      </c>
      <c r="AC113" s="352" t="s">
        <v>1038</v>
      </c>
    </row>
    <row r="114" spans="1:29" ht="39.75" customHeight="1">
      <c r="A114" s="297" t="s">
        <v>239</v>
      </c>
      <c r="B114" s="298" t="s">
        <v>31</v>
      </c>
      <c r="C114" s="19">
        <v>45899</v>
      </c>
      <c r="D114" s="299" t="s">
        <v>56</v>
      </c>
      <c r="E114" s="299">
        <v>45870</v>
      </c>
      <c r="F114" s="455" t="s">
        <v>884</v>
      </c>
      <c r="G114" s="492" t="s">
        <v>240</v>
      </c>
      <c r="H114" s="300">
        <v>0</v>
      </c>
      <c r="I114" s="300" t="s">
        <v>627</v>
      </c>
      <c r="J114" s="300" t="s">
        <v>30</v>
      </c>
      <c r="K114" s="299">
        <v>45870</v>
      </c>
      <c r="L114" s="300" t="s">
        <v>110</v>
      </c>
      <c r="M114" s="346">
        <v>49307.5</v>
      </c>
      <c r="N114" s="343">
        <v>47409</v>
      </c>
      <c r="O114" s="343"/>
      <c r="P114" s="343">
        <v>47409</v>
      </c>
      <c r="Q114" s="300" t="s">
        <v>110</v>
      </c>
      <c r="R114" s="300" t="s">
        <v>38</v>
      </c>
      <c r="S114" s="923">
        <v>45870</v>
      </c>
      <c r="T114" s="1126">
        <v>3914</v>
      </c>
      <c r="U114" s="1127">
        <v>3675</v>
      </c>
      <c r="V114" s="1104">
        <v>0.94</v>
      </c>
      <c r="W114" s="595">
        <v>45873</v>
      </c>
      <c r="X114" s="464">
        <v>1</v>
      </c>
      <c r="Y114" s="464">
        <v>1</v>
      </c>
      <c r="Z114" s="464">
        <v>1</v>
      </c>
      <c r="AA114" s="281">
        <v>45916</v>
      </c>
      <c r="AB114" s="281">
        <v>45916</v>
      </c>
      <c r="AC114" s="814" t="s">
        <v>1039</v>
      </c>
    </row>
    <row r="115" spans="1:29" ht="39.75" customHeight="1">
      <c r="A115" s="930" t="s">
        <v>1040</v>
      </c>
      <c r="B115" s="632" t="s">
        <v>31</v>
      </c>
      <c r="C115" s="360">
        <v>45975</v>
      </c>
      <c r="D115" s="360" t="s">
        <v>1041</v>
      </c>
      <c r="E115" s="360">
        <v>45982</v>
      </c>
      <c r="F115" s="375" t="s">
        <v>57</v>
      </c>
      <c r="G115" s="361" t="s">
        <v>1042</v>
      </c>
      <c r="H115" s="362">
        <v>0</v>
      </c>
      <c r="I115" s="362" t="s">
        <v>627</v>
      </c>
      <c r="J115" s="362" t="s">
        <v>30</v>
      </c>
      <c r="K115" s="360">
        <v>45968</v>
      </c>
      <c r="L115" s="362" t="s">
        <v>110</v>
      </c>
      <c r="M115" s="640">
        <v>12840.7</v>
      </c>
      <c r="N115" s="640">
        <v>12272.4</v>
      </c>
      <c r="O115" s="640"/>
      <c r="P115" s="640">
        <v>12272.4</v>
      </c>
      <c r="Q115" s="300" t="s">
        <v>110</v>
      </c>
      <c r="R115" s="300" t="s">
        <v>38</v>
      </c>
      <c r="S115" s="127">
        <v>45937</v>
      </c>
      <c r="T115" s="1128">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1043</v>
      </c>
      <c r="B116" s="691" t="s">
        <v>31</v>
      </c>
      <c r="C116" s="690">
        <v>45675</v>
      </c>
      <c r="D116" s="690" t="s">
        <v>56</v>
      </c>
      <c r="E116" s="690">
        <v>46006</v>
      </c>
      <c r="F116" s="691" t="s">
        <v>61</v>
      </c>
      <c r="G116" s="691"/>
      <c r="H116" s="692">
        <v>0</v>
      </c>
      <c r="I116" s="692" t="s">
        <v>627</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79">
        <v>1.04</v>
      </c>
      <c r="W116" s="706">
        <v>46027</v>
      </c>
      <c r="X116" s="280">
        <v>1</v>
      </c>
      <c r="Y116" s="466">
        <v>1</v>
      </c>
      <c r="Z116" s="365">
        <v>1</v>
      </c>
      <c r="AA116" s="641">
        <v>46029</v>
      </c>
      <c r="AB116" s="373" t="s">
        <v>754</v>
      </c>
      <c r="AC116" s="911" t="s">
        <v>1044</v>
      </c>
    </row>
    <row r="117" spans="1:29" ht="39.75" customHeight="1">
      <c r="A117" s="297" t="s">
        <v>241</v>
      </c>
      <c r="B117" s="298" t="s">
        <v>31</v>
      </c>
      <c r="C117" s="455">
        <v>45805</v>
      </c>
      <c r="D117" s="455" t="s">
        <v>56</v>
      </c>
      <c r="E117" s="455">
        <v>45695</v>
      </c>
      <c r="F117" s="455" t="s">
        <v>884</v>
      </c>
      <c r="G117" s="1129" t="s">
        <v>242</v>
      </c>
      <c r="H117" s="300">
        <v>0</v>
      </c>
      <c r="I117" s="301" t="s">
        <v>627</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1045</v>
      </c>
    </row>
    <row r="118" spans="1:29" ht="39.75" customHeight="1">
      <c r="A118" s="297" t="s">
        <v>243</v>
      </c>
      <c r="B118" s="298" t="s">
        <v>31</v>
      </c>
      <c r="C118" s="19">
        <v>45899</v>
      </c>
      <c r="D118" s="299" t="s">
        <v>56</v>
      </c>
      <c r="E118" s="299">
        <v>45870</v>
      </c>
      <c r="F118" s="455" t="s">
        <v>884</v>
      </c>
      <c r="G118" s="492" t="s">
        <v>244</v>
      </c>
      <c r="H118" s="300">
        <v>0</v>
      </c>
      <c r="I118" s="300" t="s">
        <v>627</v>
      </c>
      <c r="J118" s="300" t="s">
        <v>30</v>
      </c>
      <c r="K118" s="299">
        <v>45870</v>
      </c>
      <c r="L118" s="300" t="s">
        <v>110</v>
      </c>
      <c r="M118" s="346">
        <v>12886.4</v>
      </c>
      <c r="N118" s="343">
        <v>18418.349999999999</v>
      </c>
      <c r="O118" s="343"/>
      <c r="P118" s="343">
        <v>18418.349999999999</v>
      </c>
      <c r="Q118" s="300" t="s">
        <v>110</v>
      </c>
      <c r="R118" s="300" t="s">
        <v>38</v>
      </c>
      <c r="S118" s="620">
        <v>45870</v>
      </c>
      <c r="T118" s="1130">
        <v>884</v>
      </c>
      <c r="U118" s="1130">
        <v>797</v>
      </c>
      <c r="V118" s="29">
        <v>0.9</v>
      </c>
      <c r="W118" s="595">
        <v>45876</v>
      </c>
      <c r="X118" s="464">
        <v>1</v>
      </c>
      <c r="Y118" s="464">
        <v>1</v>
      </c>
      <c r="Z118" s="464">
        <v>1</v>
      </c>
      <c r="AA118" s="281">
        <v>45916</v>
      </c>
      <c r="AB118" s="281">
        <v>45916</v>
      </c>
      <c r="AC118" s="814" t="s">
        <v>1046</v>
      </c>
    </row>
    <row r="119" spans="1:29" ht="39.75" customHeight="1">
      <c r="A119" s="297" t="s">
        <v>245</v>
      </c>
      <c r="B119" s="298" t="s">
        <v>31</v>
      </c>
      <c r="C119" s="19">
        <v>45899</v>
      </c>
      <c r="D119" s="299" t="s">
        <v>56</v>
      </c>
      <c r="E119" s="299">
        <v>45882</v>
      </c>
      <c r="F119" s="455" t="s">
        <v>884</v>
      </c>
      <c r="G119" s="492" t="s">
        <v>1047</v>
      </c>
      <c r="H119" s="300">
        <v>0</v>
      </c>
      <c r="I119" s="301" t="s">
        <v>627</v>
      </c>
      <c r="J119" s="300" t="s">
        <v>30</v>
      </c>
      <c r="K119" s="299">
        <v>45882</v>
      </c>
      <c r="L119" s="300" t="s">
        <v>110</v>
      </c>
      <c r="M119" s="346">
        <v>13056.5</v>
      </c>
      <c r="N119" s="343">
        <v>15624.85</v>
      </c>
      <c r="O119" s="343"/>
      <c r="P119" s="343">
        <v>15624.85</v>
      </c>
      <c r="Q119" s="1334" t="s">
        <v>110</v>
      </c>
      <c r="R119" s="1334" t="s">
        <v>38</v>
      </c>
      <c r="S119" s="497">
        <v>45882</v>
      </c>
      <c r="T119" s="333">
        <v>1100</v>
      </c>
      <c r="U119" s="333">
        <v>1110</v>
      </c>
      <c r="V119" s="29">
        <v>1.01</v>
      </c>
      <c r="W119" s="502">
        <v>45887</v>
      </c>
      <c r="X119" s="280">
        <v>1</v>
      </c>
      <c r="Y119" s="280">
        <v>1</v>
      </c>
      <c r="Z119" s="280">
        <v>1</v>
      </c>
      <c r="AA119" s="379">
        <v>45926</v>
      </c>
      <c r="AB119" s="379">
        <v>45926</v>
      </c>
      <c r="AC119" s="603" t="s">
        <v>1048</v>
      </c>
    </row>
    <row r="120" spans="1:29" ht="39.75" customHeight="1">
      <c r="A120" s="297" t="s">
        <v>246</v>
      </c>
      <c r="B120" s="298" t="s">
        <v>31</v>
      </c>
      <c r="C120" s="455">
        <v>45838</v>
      </c>
      <c r="D120" s="455" t="s">
        <v>56</v>
      </c>
      <c r="E120" s="19">
        <v>45786</v>
      </c>
      <c r="F120" s="455" t="s">
        <v>884</v>
      </c>
      <c r="G120" s="442" t="s">
        <v>247</v>
      </c>
      <c r="H120" s="300">
        <v>0</v>
      </c>
      <c r="I120" s="301" t="s">
        <v>627</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1" t="s">
        <v>1049</v>
      </c>
    </row>
    <row r="121" spans="1:29" ht="39.75" customHeight="1">
      <c r="A121" s="297" t="s">
        <v>248</v>
      </c>
      <c r="B121" s="298" t="s">
        <v>31</v>
      </c>
      <c r="C121" s="19">
        <v>45930</v>
      </c>
      <c r="D121" s="18" t="s">
        <v>50</v>
      </c>
      <c r="E121" s="299">
        <v>45868</v>
      </c>
      <c r="F121" s="298" t="s">
        <v>57</v>
      </c>
      <c r="G121" s="492" t="s">
        <v>249</v>
      </c>
      <c r="H121" s="300">
        <v>0</v>
      </c>
      <c r="I121" s="300" t="s">
        <v>627</v>
      </c>
      <c r="J121" s="300" t="s">
        <v>30</v>
      </c>
      <c r="K121" s="299">
        <v>45868</v>
      </c>
      <c r="L121" s="300" t="s">
        <v>110</v>
      </c>
      <c r="M121" s="346">
        <v>14179.65</v>
      </c>
      <c r="N121" s="343">
        <v>15936.8</v>
      </c>
      <c r="O121" s="942"/>
      <c r="P121" s="343">
        <v>15936.8</v>
      </c>
      <c r="Q121" s="300" t="s">
        <v>110</v>
      </c>
      <c r="R121" s="300" t="s">
        <v>38</v>
      </c>
      <c r="S121" s="1332">
        <v>45868</v>
      </c>
      <c r="T121" s="45">
        <v>973</v>
      </c>
      <c r="U121" s="45">
        <v>1060</v>
      </c>
      <c r="V121" s="29">
        <v>1.0900000000000001</v>
      </c>
      <c r="W121" s="595">
        <v>45880</v>
      </c>
      <c r="X121" s="464">
        <v>1</v>
      </c>
      <c r="Y121" s="464">
        <v>1</v>
      </c>
      <c r="Z121" s="464">
        <v>1</v>
      </c>
      <c r="AA121" s="461">
        <v>45926</v>
      </c>
      <c r="AB121" s="59">
        <v>45926</v>
      </c>
      <c r="AC121" s="814" t="s">
        <v>1050</v>
      </c>
    </row>
    <row r="122" spans="1:29" ht="39.75" customHeight="1">
      <c r="A122" s="566" t="s">
        <v>250</v>
      </c>
      <c r="B122" s="600" t="s">
        <v>31</v>
      </c>
      <c r="C122" s="24">
        <v>45868</v>
      </c>
      <c r="D122" s="569" t="s">
        <v>50</v>
      </c>
      <c r="E122" s="598">
        <v>45853</v>
      </c>
      <c r="F122" s="649" t="s">
        <v>57</v>
      </c>
      <c r="G122" s="654" t="s">
        <v>251</v>
      </c>
      <c r="H122" s="579">
        <v>0</v>
      </c>
      <c r="I122" s="579" t="s">
        <v>627</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1051</v>
      </c>
    </row>
    <row r="123" spans="1:29" ht="39.75" customHeight="1">
      <c r="A123" s="811" t="s">
        <v>1052</v>
      </c>
      <c r="B123" s="691" t="s">
        <v>31</v>
      </c>
      <c r="C123" s="690">
        <v>46031</v>
      </c>
      <c r="D123" s="690" t="s">
        <v>56</v>
      </c>
      <c r="E123" s="690">
        <v>46002</v>
      </c>
      <c r="F123" s="691" t="s">
        <v>61</v>
      </c>
      <c r="G123" s="691" t="s">
        <v>1053</v>
      </c>
      <c r="H123" s="692">
        <v>0</v>
      </c>
      <c r="I123" s="692" t="s">
        <v>627</v>
      </c>
      <c r="J123" s="692" t="s">
        <v>30</v>
      </c>
      <c r="K123" s="690" t="s">
        <v>558</v>
      </c>
      <c r="L123" s="692" t="s">
        <v>110</v>
      </c>
      <c r="M123" s="833">
        <v>23475.5</v>
      </c>
      <c r="N123" s="936">
        <v>27620.400000000001</v>
      </c>
      <c r="O123" s="1322"/>
      <c r="P123" s="936">
        <v>27620.400000000001</v>
      </c>
      <c r="Q123" s="1233" t="s">
        <v>110</v>
      </c>
      <c r="R123" s="751" t="s">
        <v>38</v>
      </c>
      <c r="S123" s="1327">
        <v>45999</v>
      </c>
      <c r="T123" s="1158">
        <v>1890</v>
      </c>
      <c r="U123" s="731">
        <v>2048</v>
      </c>
      <c r="V123" s="662">
        <f>IFERROR($U123/$T123, 0)</f>
        <v>1.0835978835978837</v>
      </c>
      <c r="W123" s="706">
        <v>46009</v>
      </c>
      <c r="X123" s="698">
        <v>1</v>
      </c>
      <c r="Y123" s="280">
        <v>1</v>
      </c>
      <c r="Z123" s="1124">
        <v>1</v>
      </c>
      <c r="AA123" s="363">
        <v>46025</v>
      </c>
      <c r="AB123" s="255" t="s">
        <v>857</v>
      </c>
      <c r="AC123" s="728" t="s">
        <v>1054</v>
      </c>
    </row>
    <row r="124" spans="1:29" ht="39.75" customHeight="1">
      <c r="A124" s="811" t="s">
        <v>1055</v>
      </c>
      <c r="B124" s="691" t="s">
        <v>31</v>
      </c>
      <c r="C124" s="690">
        <v>46003</v>
      </c>
      <c r="D124" s="690" t="s">
        <v>56</v>
      </c>
      <c r="E124" s="690">
        <v>46002</v>
      </c>
      <c r="F124" s="691" t="s">
        <v>61</v>
      </c>
      <c r="G124" s="691"/>
      <c r="H124" s="692">
        <v>0</v>
      </c>
      <c r="I124" s="692" t="s">
        <v>627</v>
      </c>
      <c r="J124" s="692" t="s">
        <v>30</v>
      </c>
      <c r="K124" s="690" t="s">
        <v>558</v>
      </c>
      <c r="L124" s="692" t="s">
        <v>110</v>
      </c>
      <c r="M124" s="936">
        <v>11500.3</v>
      </c>
      <c r="N124" s="833">
        <v>12331.25</v>
      </c>
      <c r="O124" s="936"/>
      <c r="P124" s="833">
        <v>12331.25</v>
      </c>
      <c r="Q124" s="751" t="s">
        <v>110</v>
      </c>
      <c r="R124" s="778" t="s">
        <v>38</v>
      </c>
      <c r="S124" s="1333">
        <v>45994</v>
      </c>
      <c r="T124" s="1125">
        <v>908</v>
      </c>
      <c r="U124" s="1125">
        <v>925</v>
      </c>
      <c r="V124" s="365">
        <f>IFERROR($U124/$T124, 0)</f>
        <v>1.0187224669603525</v>
      </c>
      <c r="W124" s="706">
        <v>46013</v>
      </c>
      <c r="X124" s="698">
        <v>1</v>
      </c>
      <c r="Y124" s="280">
        <v>1</v>
      </c>
      <c r="Z124" s="466">
        <v>1</v>
      </c>
      <c r="AA124" s="379">
        <v>46025</v>
      </c>
      <c r="AB124" s="37" t="s">
        <v>754</v>
      </c>
      <c r="AC124" s="728" t="s">
        <v>1056</v>
      </c>
    </row>
    <row r="125" spans="1:29" ht="39.75" customHeight="1">
      <c r="A125" s="559" t="s">
        <v>1057</v>
      </c>
      <c r="B125" s="358" t="s">
        <v>31</v>
      </c>
      <c r="C125" s="367">
        <v>45991</v>
      </c>
      <c r="D125" s="360" t="s">
        <v>973</v>
      </c>
      <c r="E125" s="360">
        <v>45953</v>
      </c>
      <c r="F125" s="358" t="s">
        <v>61</v>
      </c>
      <c r="G125" s="361" t="s">
        <v>1058</v>
      </c>
      <c r="H125" s="362">
        <v>0</v>
      </c>
      <c r="I125" s="362" t="s">
        <v>627</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1059</v>
      </c>
    </row>
    <row r="126" spans="1:29" ht="39.75" customHeight="1">
      <c r="A126" s="297" t="s">
        <v>252</v>
      </c>
      <c r="B126" s="298" t="s">
        <v>31</v>
      </c>
      <c r="C126" s="19">
        <v>45868</v>
      </c>
      <c r="D126" s="299" t="s">
        <v>50</v>
      </c>
      <c r="E126" s="455">
        <v>45839</v>
      </c>
      <c r="F126" s="299" t="s">
        <v>57</v>
      </c>
      <c r="G126" s="303" t="s">
        <v>253</v>
      </c>
      <c r="H126" s="20">
        <v>0</v>
      </c>
      <c r="I126" s="20" t="s">
        <v>627</v>
      </c>
      <c r="J126" s="20" t="s">
        <v>30</v>
      </c>
      <c r="K126" s="473">
        <v>45838</v>
      </c>
      <c r="L126" s="20" t="s">
        <v>110</v>
      </c>
      <c r="M126" s="343">
        <v>72566</v>
      </c>
      <c r="N126" s="343">
        <v>9904.1</v>
      </c>
      <c r="O126" s="1311"/>
      <c r="P126" s="343">
        <v>9904.1</v>
      </c>
      <c r="Q126" s="1316" t="s">
        <v>110</v>
      </c>
      <c r="R126" s="300" t="s">
        <v>38</v>
      </c>
      <c r="S126" s="413">
        <v>45838</v>
      </c>
      <c r="T126" s="5">
        <v>765</v>
      </c>
      <c r="U126" s="44">
        <v>786</v>
      </c>
      <c r="V126" s="29">
        <v>1.03</v>
      </c>
      <c r="W126" s="502">
        <v>45845</v>
      </c>
      <c r="X126" s="280">
        <v>1</v>
      </c>
      <c r="Y126" s="280">
        <v>1</v>
      </c>
      <c r="Z126" s="280">
        <v>1</v>
      </c>
      <c r="AA126" s="370">
        <v>45916</v>
      </c>
      <c r="AB126" s="680">
        <v>45916</v>
      </c>
      <c r="AC126" s="1062" t="s">
        <v>1060</v>
      </c>
    </row>
    <row r="127" spans="1:29" ht="39.75" customHeight="1">
      <c r="A127" s="297" t="s">
        <v>1061</v>
      </c>
      <c r="B127" s="311" t="s">
        <v>31</v>
      </c>
      <c r="C127" s="19">
        <v>45960</v>
      </c>
      <c r="D127" s="19" t="s">
        <v>50</v>
      </c>
      <c r="E127" s="19">
        <v>45945</v>
      </c>
      <c r="F127" s="18" t="s">
        <v>57</v>
      </c>
      <c r="G127" s="303" t="s">
        <v>1062</v>
      </c>
      <c r="H127" s="20">
        <v>0</v>
      </c>
      <c r="I127" s="20" t="s">
        <v>627</v>
      </c>
      <c r="J127" s="20" t="s">
        <v>30</v>
      </c>
      <c r="K127" s="299">
        <v>45936</v>
      </c>
      <c r="L127" s="313" t="s">
        <v>110</v>
      </c>
      <c r="M127" s="346">
        <v>4235.8</v>
      </c>
      <c r="N127" s="343">
        <v>3228.9</v>
      </c>
      <c r="O127" s="1358"/>
      <c r="P127" s="343">
        <v>3228.9</v>
      </c>
      <c r="Q127" s="1344" t="s">
        <v>110</v>
      </c>
      <c r="R127" s="300" t="s">
        <v>38</v>
      </c>
      <c r="S127" s="497">
        <v>45939</v>
      </c>
      <c r="T127" s="947">
        <v>228</v>
      </c>
      <c r="U127" s="947">
        <v>240</v>
      </c>
      <c r="V127" s="79">
        <v>1.05</v>
      </c>
      <c r="W127" s="502">
        <v>45926</v>
      </c>
      <c r="X127" s="280">
        <v>1</v>
      </c>
      <c r="Y127" s="280">
        <v>1</v>
      </c>
      <c r="Z127" s="365">
        <v>1</v>
      </c>
      <c r="AA127" s="281">
        <v>45972</v>
      </c>
      <c r="AB127" s="281">
        <v>45972</v>
      </c>
      <c r="AC127" s="603" t="s">
        <v>1063</v>
      </c>
    </row>
    <row r="128" spans="1:29" ht="39.75" customHeight="1">
      <c r="A128" s="297" t="s">
        <v>254</v>
      </c>
      <c r="B128" s="18" t="s">
        <v>31</v>
      </c>
      <c r="C128" s="19">
        <v>45930</v>
      </c>
      <c r="D128" s="305" t="s">
        <v>50</v>
      </c>
      <c r="E128" s="19">
        <v>45902</v>
      </c>
      <c r="F128" s="18" t="s">
        <v>57</v>
      </c>
      <c r="G128" s="303"/>
      <c r="H128" s="20">
        <v>0</v>
      </c>
      <c r="I128" s="20" t="s">
        <v>627</v>
      </c>
      <c r="J128" s="20" t="s">
        <v>30</v>
      </c>
      <c r="K128" s="299">
        <v>45902</v>
      </c>
      <c r="L128" s="300" t="s">
        <v>110</v>
      </c>
      <c r="M128" s="346">
        <v>3067.9</v>
      </c>
      <c r="N128" s="343">
        <v>8729.7000000000007</v>
      </c>
      <c r="O128" s="343"/>
      <c r="P128" s="343">
        <v>8729.7000000000007</v>
      </c>
      <c r="Q128" s="313" t="s">
        <v>110</v>
      </c>
      <c r="R128" s="300" t="s">
        <v>38</v>
      </c>
      <c r="S128" s="620">
        <v>45902</v>
      </c>
      <c r="T128" s="1130">
        <v>662</v>
      </c>
      <c r="U128" s="1131">
        <v>662</v>
      </c>
      <c r="V128" s="29">
        <v>1</v>
      </c>
      <c r="W128" s="595">
        <v>45909</v>
      </c>
      <c r="X128" s="466">
        <v>1</v>
      </c>
      <c r="Y128" s="466">
        <v>1</v>
      </c>
      <c r="Z128" s="466">
        <v>1</v>
      </c>
      <c r="AA128" s="461">
        <v>45926</v>
      </c>
      <c r="AB128" s="461">
        <v>45926</v>
      </c>
      <c r="AC128" s="1132" t="s">
        <v>1064</v>
      </c>
    </row>
    <row r="129" spans="1:29" ht="39.75" customHeight="1">
      <c r="A129" s="297" t="s">
        <v>227</v>
      </c>
      <c r="B129" s="298" t="s">
        <v>31</v>
      </c>
      <c r="C129" s="19">
        <v>45868</v>
      </c>
      <c r="D129" s="299" t="s">
        <v>50</v>
      </c>
      <c r="E129" s="299">
        <v>45849</v>
      </c>
      <c r="F129" s="455" t="s">
        <v>57</v>
      </c>
      <c r="G129" s="492" t="s">
        <v>228</v>
      </c>
      <c r="H129" s="300">
        <v>0</v>
      </c>
      <c r="I129" s="300" t="s">
        <v>627</v>
      </c>
      <c r="J129" s="300" t="s">
        <v>30</v>
      </c>
      <c r="K129" s="299">
        <v>45848</v>
      </c>
      <c r="L129" s="300" t="s">
        <v>110</v>
      </c>
      <c r="M129" s="346">
        <v>1206</v>
      </c>
      <c r="N129" s="343">
        <v>1195</v>
      </c>
      <c r="O129" s="343"/>
      <c r="P129" s="343">
        <v>1195</v>
      </c>
      <c r="Q129" s="300" t="s">
        <v>110</v>
      </c>
      <c r="R129" s="1334" t="s">
        <v>38</v>
      </c>
      <c r="S129" s="620">
        <v>45848</v>
      </c>
      <c r="T129" s="1130">
        <v>90</v>
      </c>
      <c r="U129" s="1130">
        <v>90</v>
      </c>
      <c r="V129" s="29">
        <v>1</v>
      </c>
      <c r="W129" s="595">
        <v>45854</v>
      </c>
      <c r="X129" s="464">
        <v>1</v>
      </c>
      <c r="Y129" s="464">
        <v>1</v>
      </c>
      <c r="Z129" s="464">
        <v>1</v>
      </c>
      <c r="AA129" s="281">
        <v>45898</v>
      </c>
      <c r="AB129" s="281">
        <v>45898</v>
      </c>
      <c r="AC129" s="814" t="s">
        <v>1065</v>
      </c>
    </row>
    <row r="130" spans="1:29" ht="39.75" customHeight="1">
      <c r="A130" s="297" t="s">
        <v>230</v>
      </c>
      <c r="B130" s="298" t="s">
        <v>31</v>
      </c>
      <c r="C130" s="19">
        <v>45899</v>
      </c>
      <c r="D130" s="455" t="s">
        <v>50</v>
      </c>
      <c r="E130" s="455">
        <v>45882</v>
      </c>
      <c r="F130" s="298" t="s">
        <v>57</v>
      </c>
      <c r="G130" s="1129" t="s">
        <v>231</v>
      </c>
      <c r="H130" s="300">
        <v>0</v>
      </c>
      <c r="I130" s="301" t="s">
        <v>627</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1066</v>
      </c>
    </row>
    <row r="131" spans="1:29" ht="39.75" customHeight="1">
      <c r="A131" s="297" t="s">
        <v>232</v>
      </c>
      <c r="B131" s="298" t="s">
        <v>31</v>
      </c>
      <c r="C131" s="19">
        <v>45899</v>
      </c>
      <c r="D131" s="299" t="s">
        <v>50</v>
      </c>
      <c r="E131" s="19">
        <v>45806</v>
      </c>
      <c r="F131" s="298" t="s">
        <v>57</v>
      </c>
      <c r="G131" s="1129" t="s">
        <v>233</v>
      </c>
      <c r="H131" s="300">
        <v>0</v>
      </c>
      <c r="I131" s="301" t="s">
        <v>627</v>
      </c>
      <c r="J131" s="300" t="s">
        <v>30</v>
      </c>
      <c r="K131" s="299" t="s">
        <v>1067</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1068</v>
      </c>
    </row>
    <row r="132" spans="1:29" ht="39.75" customHeight="1">
      <c r="A132" s="559" t="s">
        <v>1069</v>
      </c>
      <c r="B132" s="632" t="s">
        <v>31</v>
      </c>
      <c r="C132" s="367">
        <v>45991</v>
      </c>
      <c r="D132" s="360" t="s">
        <v>973</v>
      </c>
      <c r="E132" s="360">
        <v>45961</v>
      </c>
      <c r="F132" s="358" t="s">
        <v>57</v>
      </c>
      <c r="G132" s="361"/>
      <c r="H132" s="362">
        <v>0</v>
      </c>
      <c r="I132" s="362" t="s">
        <v>627</v>
      </c>
      <c r="J132" s="362" t="s">
        <v>30</v>
      </c>
      <c r="K132" s="360" t="s">
        <v>558</v>
      </c>
      <c r="L132" s="362" t="s">
        <v>110</v>
      </c>
      <c r="M132" s="640">
        <v>39221.800000000003</v>
      </c>
      <c r="N132" s="934">
        <v>42623.8</v>
      </c>
      <c r="O132" s="934"/>
      <c r="P132" s="934">
        <v>42623.8</v>
      </c>
      <c r="Q132" s="792" t="s">
        <v>110</v>
      </c>
      <c r="R132" s="300" t="s">
        <v>38</v>
      </c>
      <c r="S132" s="1277">
        <v>45950</v>
      </c>
      <c r="T132" s="333">
        <v>3078</v>
      </c>
      <c r="U132" s="333">
        <v>3272</v>
      </c>
      <c r="V132" s="365">
        <f>IFERROR($U132/$T132, 0)</f>
        <v>1.0630279402209226</v>
      </c>
      <c r="W132" s="370">
        <v>45966</v>
      </c>
      <c r="X132" s="280">
        <v>1</v>
      </c>
      <c r="Y132" s="7">
        <v>1</v>
      </c>
      <c r="Z132" s="7">
        <v>1</v>
      </c>
      <c r="AA132" s="59">
        <v>45999</v>
      </c>
      <c r="AB132" s="657">
        <v>45999</v>
      </c>
      <c r="AC132" s="1133" t="s">
        <v>1070</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16"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884</v>
      </c>
      <c r="G134" s="442" t="s">
        <v>259</v>
      </c>
      <c r="H134" s="300">
        <v>0</v>
      </c>
      <c r="I134" s="301" t="s">
        <v>627</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1045</v>
      </c>
    </row>
    <row r="135" spans="1:29" ht="39.75" customHeight="1">
      <c r="A135" s="559" t="s">
        <v>1071</v>
      </c>
      <c r="B135" s="358" t="s">
        <v>31</v>
      </c>
      <c r="C135" s="367">
        <v>45960</v>
      </c>
      <c r="D135" s="360" t="s">
        <v>564</v>
      </c>
      <c r="E135" s="360">
        <v>45939</v>
      </c>
      <c r="F135" s="358" t="s">
        <v>884</v>
      </c>
      <c r="G135" s="361"/>
      <c r="H135" s="362">
        <v>385</v>
      </c>
      <c r="I135" s="1070" t="s">
        <v>627</v>
      </c>
      <c r="J135" s="362" t="s">
        <v>36</v>
      </c>
      <c r="K135" s="360">
        <v>45937</v>
      </c>
      <c r="L135" s="362" t="s">
        <v>110</v>
      </c>
      <c r="M135" s="934">
        <v>210533.1</v>
      </c>
      <c r="N135" s="1311">
        <v>199293.1</v>
      </c>
      <c r="O135" s="959"/>
      <c r="P135" s="1311">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0" t="s">
        <v>627</v>
      </c>
      <c r="J136" s="692" t="s">
        <v>36</v>
      </c>
      <c r="K136" s="690">
        <v>45978</v>
      </c>
      <c r="L136" s="692" t="s">
        <v>110</v>
      </c>
      <c r="M136" s="918">
        <v>87807.5</v>
      </c>
      <c r="N136" s="343">
        <v>81808</v>
      </c>
      <c r="O136" s="958"/>
      <c r="P136" s="343">
        <v>81808</v>
      </c>
      <c r="Q136" s="1233" t="s">
        <v>110</v>
      </c>
      <c r="R136" s="751" t="s">
        <v>38</v>
      </c>
      <c r="S136" s="1327">
        <v>45978</v>
      </c>
      <c r="T136" s="333">
        <v>10187</v>
      </c>
      <c r="U136" s="333">
        <v>8303</v>
      </c>
      <c r="V136" s="3">
        <v>0.82</v>
      </c>
      <c r="W136" s="788">
        <v>45985</v>
      </c>
      <c r="X136" s="698">
        <v>1</v>
      </c>
      <c r="Y136" s="280">
        <v>1</v>
      </c>
      <c r="Z136" s="365">
        <v>1</v>
      </c>
      <c r="AA136" s="641">
        <v>46029</v>
      </c>
      <c r="AB136" s="255" t="s">
        <v>857</v>
      </c>
      <c r="AC136" s="810" t="s">
        <v>1076</v>
      </c>
    </row>
    <row r="137" spans="1:29" ht="39.75" customHeight="1">
      <c r="A137" s="456" t="s">
        <v>1077</v>
      </c>
      <c r="B137" s="18" t="s">
        <v>31</v>
      </c>
      <c r="C137" s="19">
        <v>45688</v>
      </c>
      <c r="D137" s="19" t="s">
        <v>905</v>
      </c>
      <c r="E137" s="19">
        <v>45682</v>
      </c>
      <c r="F137" s="305" t="s">
        <v>57</v>
      </c>
      <c r="G137" s="442" t="s">
        <v>262</v>
      </c>
      <c r="H137" s="20">
        <v>48</v>
      </c>
      <c r="I137" s="304" t="s">
        <v>900</v>
      </c>
      <c r="J137" s="20" t="s">
        <v>36</v>
      </c>
      <c r="K137" s="18" t="s">
        <v>38</v>
      </c>
      <c r="L137" s="20" t="s">
        <v>110</v>
      </c>
      <c r="M137" s="343">
        <v>21648.75</v>
      </c>
      <c r="N137" s="423">
        <v>35235</v>
      </c>
      <c r="O137" s="423"/>
      <c r="P137" s="423">
        <v>35235</v>
      </c>
      <c r="Q137" s="1316"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0" t="s">
        <v>627</v>
      </c>
      <c r="J138" s="362" t="s">
        <v>36</v>
      </c>
      <c r="K138" s="360">
        <v>45905</v>
      </c>
      <c r="L138" s="362" t="s">
        <v>110</v>
      </c>
      <c r="M138" s="640">
        <v>145985.5</v>
      </c>
      <c r="N138" s="343">
        <v>135482.5</v>
      </c>
      <c r="O138" s="958"/>
      <c r="P138" s="343">
        <v>135482.5</v>
      </c>
      <c r="Q138" s="313" t="s">
        <v>110</v>
      </c>
      <c r="R138" s="300" t="s">
        <v>38</v>
      </c>
      <c r="S138" s="127">
        <v>45906</v>
      </c>
      <c r="T138" s="1159">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884</v>
      </c>
      <c r="G139" s="492"/>
      <c r="H139" s="300">
        <v>50</v>
      </c>
      <c r="I139" s="301" t="s">
        <v>627</v>
      </c>
      <c r="J139" s="300" t="s">
        <v>36</v>
      </c>
      <c r="K139" s="299">
        <v>45874</v>
      </c>
      <c r="L139" s="300" t="s">
        <v>110</v>
      </c>
      <c r="M139" s="346">
        <v>11894.25</v>
      </c>
      <c r="N139" s="343">
        <v>10285.25</v>
      </c>
      <c r="O139" s="41"/>
      <c r="P139" s="343">
        <v>10285.25</v>
      </c>
      <c r="Q139" s="313" t="s">
        <v>110</v>
      </c>
      <c r="R139" s="1329" t="s">
        <v>38</v>
      </c>
      <c r="S139" s="127">
        <v>45873</v>
      </c>
      <c r="T139" s="1159">
        <v>1471</v>
      </c>
      <c r="U139" s="1125">
        <v>1437</v>
      </c>
      <c r="V139" s="1317">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884</v>
      </c>
      <c r="G140" s="571"/>
      <c r="H140" s="572">
        <v>208</v>
      </c>
      <c r="I140" s="577" t="s">
        <v>627</v>
      </c>
      <c r="J140" s="572" t="s">
        <v>36</v>
      </c>
      <c r="K140" s="360">
        <v>45876</v>
      </c>
      <c r="L140" s="362" t="s">
        <v>110</v>
      </c>
      <c r="M140" s="640">
        <v>124980</v>
      </c>
      <c r="N140" s="942">
        <v>118545</v>
      </c>
      <c r="O140" s="374"/>
      <c r="P140" s="942">
        <v>118545</v>
      </c>
      <c r="Q140" s="362" t="s">
        <v>110</v>
      </c>
      <c r="R140" s="300" t="s">
        <v>38</v>
      </c>
      <c r="S140" s="1298">
        <v>45876</v>
      </c>
      <c r="T140" s="333">
        <v>11700</v>
      </c>
      <c r="U140" s="1123">
        <v>11820</v>
      </c>
      <c r="V140" s="1423">
        <v>1.01</v>
      </c>
      <c r="W140" s="502">
        <v>45890</v>
      </c>
      <c r="X140" s="280">
        <v>1</v>
      </c>
      <c r="Y140" s="280">
        <v>1</v>
      </c>
      <c r="Z140" s="365">
        <v>1</v>
      </c>
      <c r="AA140" s="59">
        <v>45926</v>
      </c>
      <c r="AB140" s="59">
        <v>45926</v>
      </c>
      <c r="AC140" s="389" t="s">
        <v>1082</v>
      </c>
    </row>
    <row r="141" spans="1:29" ht="39.75" customHeight="1">
      <c r="A141" s="559" t="s">
        <v>1083</v>
      </c>
      <c r="B141" s="1078" t="s">
        <v>40</v>
      </c>
      <c r="C141" s="360">
        <v>46111</v>
      </c>
      <c r="D141" s="366" t="s">
        <v>50</v>
      </c>
      <c r="E141" s="367">
        <v>46097</v>
      </c>
      <c r="F141" s="702" t="s">
        <v>51</v>
      </c>
      <c r="G141" s="702" t="s">
        <v>1084</v>
      </c>
      <c r="H141" s="1009">
        <v>0</v>
      </c>
      <c r="I141" s="304" t="s">
        <v>627</v>
      </c>
      <c r="J141" s="755" t="s">
        <v>30</v>
      </c>
      <c r="K141" s="749" t="s">
        <v>260</v>
      </c>
      <c r="L141" s="755" t="s">
        <v>110</v>
      </c>
      <c r="M141" s="1417">
        <v>14178.2</v>
      </c>
      <c r="N141" s="423">
        <v>12286.2</v>
      </c>
      <c r="O141" s="423">
        <v>1892</v>
      </c>
      <c r="P141" s="1417">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912</v>
      </c>
      <c r="E142" s="299">
        <v>45818</v>
      </c>
      <c r="F142" s="298" t="s">
        <v>1086</v>
      </c>
      <c r="G142" s="298" t="s">
        <v>266</v>
      </c>
      <c r="H142" s="300">
        <v>56</v>
      </c>
      <c r="I142" s="300" t="s">
        <v>627</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627</v>
      </c>
      <c r="J143" s="20" t="s">
        <v>30</v>
      </c>
      <c r="K143" s="19">
        <v>45716</v>
      </c>
      <c r="L143" s="20" t="s">
        <v>110</v>
      </c>
      <c r="M143" s="343">
        <v>64727</v>
      </c>
      <c r="N143" s="423">
        <v>68203</v>
      </c>
      <c r="O143" s="423"/>
      <c r="P143" s="423">
        <v>68203</v>
      </c>
      <c r="Q143" s="1316" t="s">
        <v>110</v>
      </c>
      <c r="R143" s="300" t="s">
        <v>38</v>
      </c>
      <c r="S143" s="129">
        <v>45719</v>
      </c>
      <c r="T143" s="470">
        <v>5853</v>
      </c>
      <c r="U143" s="633">
        <v>5975</v>
      </c>
      <c r="V143" s="1174">
        <v>1.02</v>
      </c>
      <c r="W143" s="21">
        <v>45741</v>
      </c>
      <c r="X143" s="7">
        <v>1</v>
      </c>
      <c r="Y143" s="7">
        <v>1</v>
      </c>
      <c r="Z143" s="7">
        <v>1</v>
      </c>
      <c r="AA143" s="379">
        <v>45868</v>
      </c>
      <c r="AB143" s="379">
        <v>45868</v>
      </c>
      <c r="AC143" s="11"/>
    </row>
    <row r="144" spans="1:29" ht="39.75" customHeight="1">
      <c r="A144" s="297" t="s">
        <v>269</v>
      </c>
      <c r="B144" s="302" t="s">
        <v>28</v>
      </c>
      <c r="C144" s="19">
        <v>45807</v>
      </c>
      <c r="D144" s="18" t="s">
        <v>843</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2"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627</v>
      </c>
      <c r="J146" s="20" t="s">
        <v>30</v>
      </c>
      <c r="K146" s="19">
        <v>45728</v>
      </c>
      <c r="L146" s="20" t="s">
        <v>110</v>
      </c>
      <c r="M146" s="343">
        <v>60843.5</v>
      </c>
      <c r="N146" s="423">
        <v>59355.5</v>
      </c>
      <c r="O146" s="423"/>
      <c r="P146" s="423">
        <v>59355.5</v>
      </c>
      <c r="Q146" s="20" t="s">
        <v>110</v>
      </c>
      <c r="R146" s="300" t="s">
        <v>38</v>
      </c>
      <c r="S146" s="502">
        <v>45722</v>
      </c>
      <c r="T146" s="1134">
        <v>4979</v>
      </c>
      <c r="U146" s="364">
        <v>5020</v>
      </c>
      <c r="V146" s="3">
        <v>1.01</v>
      </c>
      <c r="W146" s="680">
        <v>45741</v>
      </c>
      <c r="X146" s="365">
        <v>1</v>
      </c>
      <c r="Y146" s="365">
        <v>1</v>
      </c>
      <c r="Z146" s="7">
        <v>1</v>
      </c>
      <c r="AA146" s="281" t="s">
        <v>844</v>
      </c>
      <c r="AB146" s="373" t="s">
        <v>754</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627</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844</v>
      </c>
      <c r="AB149" s="373" t="s">
        <v>754</v>
      </c>
      <c r="AC149" s="27" t="s">
        <v>1095</v>
      </c>
    </row>
    <row r="150" spans="1:29" ht="39.75" customHeight="1">
      <c r="A150" s="500" t="s">
        <v>287</v>
      </c>
      <c r="B150" s="302" t="s">
        <v>28</v>
      </c>
      <c r="C150" s="19">
        <v>45772</v>
      </c>
      <c r="D150" s="19" t="s">
        <v>56</v>
      </c>
      <c r="E150" s="305">
        <v>45685</v>
      </c>
      <c r="F150" s="305" t="s">
        <v>59</v>
      </c>
      <c r="G150" s="441" t="s">
        <v>288</v>
      </c>
      <c r="H150" s="304">
        <v>76</v>
      </c>
      <c r="I150" s="301" t="s">
        <v>627</v>
      </c>
      <c r="J150" s="304" t="s">
        <v>30</v>
      </c>
      <c r="K150" s="305">
        <v>45692</v>
      </c>
      <c r="L150" s="304" t="s">
        <v>110</v>
      </c>
      <c r="M150" s="494">
        <v>90302</v>
      </c>
      <c r="N150" s="343">
        <v>98764.5</v>
      </c>
      <c r="O150" s="343"/>
      <c r="P150" s="343">
        <v>98764.5</v>
      </c>
      <c r="Q150" s="304" t="s">
        <v>110</v>
      </c>
      <c r="R150" s="300" t="s">
        <v>38</v>
      </c>
      <c r="S150" s="130">
        <v>45694</v>
      </c>
      <c r="T150" s="1135">
        <v>8420</v>
      </c>
      <c r="U150" s="1136">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627</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844</v>
      </c>
      <c r="AB151" s="373" t="s">
        <v>754</v>
      </c>
      <c r="AC151" s="11" t="s">
        <v>1097</v>
      </c>
    </row>
    <row r="152" spans="1:29" ht="39.75" customHeight="1">
      <c r="A152" s="500" t="s">
        <v>291</v>
      </c>
      <c r="B152" s="302" t="s">
        <v>28</v>
      </c>
      <c r="C152" s="19">
        <v>45772</v>
      </c>
      <c r="D152" s="19" t="s">
        <v>1091</v>
      </c>
      <c r="E152" s="305">
        <v>45695</v>
      </c>
      <c r="F152" s="18" t="s">
        <v>1093</v>
      </c>
      <c r="G152" s="441" t="s">
        <v>290</v>
      </c>
      <c r="H152" s="304">
        <v>86</v>
      </c>
      <c r="I152" s="304" t="s">
        <v>627</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627</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844</v>
      </c>
      <c r="AB153" s="373" t="s">
        <v>754</v>
      </c>
      <c r="AC153" s="27" t="s">
        <v>1098</v>
      </c>
    </row>
    <row r="154" spans="1:29" ht="39.75" customHeight="1">
      <c r="A154" s="500" t="s">
        <v>294</v>
      </c>
      <c r="B154" s="302" t="s">
        <v>28</v>
      </c>
      <c r="C154" s="19">
        <v>45772</v>
      </c>
      <c r="D154" s="305" t="s">
        <v>912</v>
      </c>
      <c r="E154" s="305">
        <v>45686</v>
      </c>
      <c r="F154" s="305" t="s">
        <v>1086</v>
      </c>
      <c r="G154" s="441" t="s">
        <v>295</v>
      </c>
      <c r="H154" s="304">
        <v>81</v>
      </c>
      <c r="I154" s="301" t="s">
        <v>627</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627</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627</v>
      </c>
      <c r="J156" s="304" t="s">
        <v>30</v>
      </c>
      <c r="K156" s="305">
        <v>45698</v>
      </c>
      <c r="L156" s="304" t="s">
        <v>110</v>
      </c>
      <c r="M156" s="494">
        <v>63402.5</v>
      </c>
      <c r="N156" s="423">
        <v>62670.5</v>
      </c>
      <c r="O156" s="423"/>
      <c r="P156" s="423">
        <v>62670.5</v>
      </c>
      <c r="Q156" s="304" t="s">
        <v>110</v>
      </c>
      <c r="R156" s="300" t="s">
        <v>38</v>
      </c>
      <c r="S156" s="502">
        <v>45695</v>
      </c>
      <c r="T156" s="1134">
        <v>4979</v>
      </c>
      <c r="U156" s="376">
        <v>4984</v>
      </c>
      <c r="V156" s="365">
        <v>1</v>
      </c>
      <c r="W156" s="370">
        <v>45714</v>
      </c>
      <c r="X156" s="365">
        <v>1</v>
      </c>
      <c r="Y156" s="365">
        <v>1</v>
      </c>
      <c r="Z156" s="7">
        <v>1</v>
      </c>
      <c r="AA156" s="281" t="s">
        <v>844</v>
      </c>
      <c r="AB156" s="373" t="s">
        <v>754</v>
      </c>
      <c r="AC156" s="1137" t="s">
        <v>1102</v>
      </c>
    </row>
    <row r="157" spans="1:29" ht="39.75" customHeight="1">
      <c r="A157" s="297" t="s">
        <v>300</v>
      </c>
      <c r="B157" s="302" t="s">
        <v>28</v>
      </c>
      <c r="C157" s="305">
        <v>45688</v>
      </c>
      <c r="D157" s="305" t="s">
        <v>1094</v>
      </c>
      <c r="E157" s="305">
        <v>45692</v>
      </c>
      <c r="F157" s="19" t="s">
        <v>1089</v>
      </c>
      <c r="G157" s="441" t="s">
        <v>301</v>
      </c>
      <c r="H157" s="304">
        <v>90</v>
      </c>
      <c r="I157" s="304" t="s">
        <v>900</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900</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09">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900</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38" t="s">
        <v>28</v>
      </c>
      <c r="C160" s="455">
        <v>45688</v>
      </c>
      <c r="D160" s="455" t="s">
        <v>1094</v>
      </c>
      <c r="E160" s="455">
        <v>45695</v>
      </c>
      <c r="F160" s="299" t="s">
        <v>59</v>
      </c>
      <c r="G160" s="1129" t="s">
        <v>307</v>
      </c>
      <c r="H160" s="300">
        <v>88</v>
      </c>
      <c r="I160" s="301" t="s">
        <v>900</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844</v>
      </c>
      <c r="AB160" s="373" t="s">
        <v>754</v>
      </c>
      <c r="AC160" s="1139" t="s">
        <v>1108</v>
      </c>
    </row>
    <row r="161" spans="1:29" ht="39.75" customHeight="1">
      <c r="A161" s="297" t="s">
        <v>308</v>
      </c>
      <c r="B161" s="302" t="s">
        <v>28</v>
      </c>
      <c r="C161" s="305">
        <v>45688</v>
      </c>
      <c r="D161" s="19" t="s">
        <v>50</v>
      </c>
      <c r="E161" s="305">
        <v>45686</v>
      </c>
      <c r="F161" s="305" t="s">
        <v>59</v>
      </c>
      <c r="G161" s="441" t="s">
        <v>309</v>
      </c>
      <c r="H161" s="20">
        <v>88</v>
      </c>
      <c r="I161" s="304" t="s">
        <v>900</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844</v>
      </c>
      <c r="AB161" s="373" t="s">
        <v>754</v>
      </c>
      <c r="AC161" s="1137" t="s">
        <v>1109</v>
      </c>
    </row>
    <row r="162" spans="1:29" ht="39.75" customHeight="1">
      <c r="A162" s="297" t="s">
        <v>310</v>
      </c>
      <c r="B162" s="302" t="s">
        <v>28</v>
      </c>
      <c r="C162" s="19">
        <v>45772</v>
      </c>
      <c r="D162" s="18" t="s">
        <v>854</v>
      </c>
      <c r="E162" s="19">
        <v>45743</v>
      </c>
      <c r="F162" s="18" t="s">
        <v>1110</v>
      </c>
      <c r="G162" s="303" t="s">
        <v>311</v>
      </c>
      <c r="H162" s="20">
        <v>85</v>
      </c>
      <c r="I162" s="304" t="s">
        <v>627</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844</v>
      </c>
      <c r="AB162" s="373" t="s">
        <v>754</v>
      </c>
      <c r="AC162" s="76" t="s">
        <v>1111</v>
      </c>
    </row>
    <row r="163" spans="1:29" ht="39.75" customHeight="1">
      <c r="A163" s="297" t="s">
        <v>312</v>
      </c>
      <c r="B163" s="302" t="s">
        <v>28</v>
      </c>
      <c r="C163" s="19">
        <v>45772</v>
      </c>
      <c r="D163" s="18" t="s">
        <v>1112</v>
      </c>
      <c r="E163" s="19">
        <v>45743</v>
      </c>
      <c r="F163" s="18" t="s">
        <v>55</v>
      </c>
      <c r="G163" s="303" t="s">
        <v>313</v>
      </c>
      <c r="H163" s="20">
        <v>88</v>
      </c>
      <c r="I163" s="304" t="s">
        <v>627</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754</v>
      </c>
      <c r="AC163" s="11"/>
    </row>
    <row r="164" spans="1:29" ht="39.75" customHeight="1">
      <c r="A164" s="297" t="s">
        <v>314</v>
      </c>
      <c r="B164" s="302" t="s">
        <v>28</v>
      </c>
      <c r="C164" s="19">
        <v>45772</v>
      </c>
      <c r="D164" s="18" t="s">
        <v>1101</v>
      </c>
      <c r="E164" s="19">
        <v>45743</v>
      </c>
      <c r="F164" s="18" t="s">
        <v>59</v>
      </c>
      <c r="G164" s="303" t="s">
        <v>315</v>
      </c>
      <c r="H164" s="20">
        <v>57</v>
      </c>
      <c r="I164" s="304" t="s">
        <v>627</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844</v>
      </c>
      <c r="AB164" s="373" t="s">
        <v>754</v>
      </c>
      <c r="AC164" s="76" t="s">
        <v>1113</v>
      </c>
    </row>
    <row r="165" spans="1:29" ht="39.75" customHeight="1">
      <c r="A165" s="297" t="s">
        <v>317</v>
      </c>
      <c r="B165" s="302" t="s">
        <v>28</v>
      </c>
      <c r="C165" s="305">
        <v>45711</v>
      </c>
      <c r="D165" s="305" t="s">
        <v>1106</v>
      </c>
      <c r="E165" s="305">
        <v>45691</v>
      </c>
      <c r="F165" s="305" t="s">
        <v>55</v>
      </c>
      <c r="G165" s="441" t="s">
        <v>318</v>
      </c>
      <c r="H165" s="20">
        <v>73</v>
      </c>
      <c r="I165" s="301" t="s">
        <v>900</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900</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627</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627</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627</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627</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627</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912</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627</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912</v>
      </c>
      <c r="E175" s="19">
        <v>45743</v>
      </c>
      <c r="F175" s="18" t="s">
        <v>1086</v>
      </c>
      <c r="G175" s="303" t="s">
        <v>338</v>
      </c>
      <c r="H175" s="20">
        <v>84</v>
      </c>
      <c r="I175" s="304" t="s">
        <v>627</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627</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4">
        <v>0.98</v>
      </c>
      <c r="W176" s="502">
        <v>45769</v>
      </c>
      <c r="X176" s="280">
        <v>1</v>
      </c>
      <c r="Y176" s="280">
        <v>1</v>
      </c>
      <c r="Z176" s="280">
        <v>1</v>
      </c>
      <c r="AA176" s="370">
        <v>45917</v>
      </c>
      <c r="AB176" s="370">
        <v>45917</v>
      </c>
      <c r="AC176" s="83" t="s">
        <v>855</v>
      </c>
    </row>
    <row r="177" spans="1:29" ht="39.75" customHeight="1">
      <c r="A177" s="297" t="s">
        <v>341</v>
      </c>
      <c r="B177" s="302" t="s">
        <v>28</v>
      </c>
      <c r="C177" s="19">
        <v>45772</v>
      </c>
      <c r="D177" s="18" t="s">
        <v>56</v>
      </c>
      <c r="E177" s="19">
        <v>45743</v>
      </c>
      <c r="F177" s="18" t="s">
        <v>59</v>
      </c>
      <c r="G177" s="303" t="s">
        <v>342</v>
      </c>
      <c r="H177" s="20">
        <v>81</v>
      </c>
      <c r="I177" s="304" t="s">
        <v>627</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0">
        <v>45894</v>
      </c>
      <c r="AB177" s="1140">
        <v>45894</v>
      </c>
      <c r="AC177" s="91" t="s">
        <v>1118</v>
      </c>
    </row>
    <row r="178" spans="1:29" ht="39.75" customHeight="1">
      <c r="A178" s="297" t="s">
        <v>343</v>
      </c>
      <c r="B178" s="302" t="s">
        <v>28</v>
      </c>
      <c r="C178" s="19">
        <v>45772</v>
      </c>
      <c r="D178" s="18" t="s">
        <v>912</v>
      </c>
      <c r="E178" s="19">
        <v>45743</v>
      </c>
      <c r="F178" s="18" t="s">
        <v>1086</v>
      </c>
      <c r="G178" s="303" t="s">
        <v>344</v>
      </c>
      <c r="H178" s="20">
        <v>80</v>
      </c>
      <c r="I178" s="304" t="s">
        <v>627</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900</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627</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912</v>
      </c>
      <c r="E181" s="305">
        <v>45686</v>
      </c>
      <c r="F181" s="305" t="s">
        <v>1086</v>
      </c>
      <c r="G181" s="441" t="s">
        <v>352</v>
      </c>
      <c r="H181" s="20">
        <v>90</v>
      </c>
      <c r="I181" s="301" t="s">
        <v>900</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0">
        <v>45894</v>
      </c>
      <c r="AB181" s="1140">
        <v>45894</v>
      </c>
      <c r="AC181" s="27" t="s">
        <v>1119</v>
      </c>
    </row>
    <row r="182" spans="1:29" ht="39.75" customHeight="1">
      <c r="A182" s="297" t="s">
        <v>355</v>
      </c>
      <c r="B182" s="302" t="s">
        <v>28</v>
      </c>
      <c r="C182" s="19">
        <v>45772</v>
      </c>
      <c r="D182" s="18" t="s">
        <v>912</v>
      </c>
      <c r="E182" s="19">
        <v>45716</v>
      </c>
      <c r="F182" s="18" t="s">
        <v>1086</v>
      </c>
      <c r="G182" s="303" t="s">
        <v>356</v>
      </c>
      <c r="H182" s="20">
        <v>82</v>
      </c>
      <c r="I182" s="304" t="s">
        <v>627</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627</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627</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627</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1">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912</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900</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844</v>
      </c>
      <c r="AB187" s="373" t="s">
        <v>754</v>
      </c>
      <c r="AC187" s="11"/>
    </row>
    <row r="188" spans="1:29" ht="39.75" customHeight="1">
      <c r="A188" s="297" t="s">
        <v>372</v>
      </c>
      <c r="B188" s="302" t="s">
        <v>28</v>
      </c>
      <c r="C188" s="305">
        <v>45711</v>
      </c>
      <c r="D188" s="19" t="s">
        <v>1112</v>
      </c>
      <c r="E188" s="299">
        <v>45706</v>
      </c>
      <c r="F188" s="19" t="s">
        <v>55</v>
      </c>
      <c r="G188" s="306" t="s">
        <v>373</v>
      </c>
      <c r="H188" s="20">
        <v>85</v>
      </c>
      <c r="I188" s="304" t="s">
        <v>627</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854</v>
      </c>
      <c r="E189" s="19">
        <v>45743</v>
      </c>
      <c r="F189" s="18" t="s">
        <v>1125</v>
      </c>
      <c r="G189" s="303" t="s">
        <v>377</v>
      </c>
      <c r="H189" s="20">
        <v>91</v>
      </c>
      <c r="I189" s="304" t="s">
        <v>627</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854</v>
      </c>
      <c r="E190" s="19">
        <v>45743</v>
      </c>
      <c r="F190" s="18" t="s">
        <v>1125</v>
      </c>
      <c r="G190" s="303" t="s">
        <v>379</v>
      </c>
      <c r="H190" s="20">
        <v>20</v>
      </c>
      <c r="I190" s="304" t="s">
        <v>627</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0" t="s">
        <v>627</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66"/>
    </row>
    <row r="192" spans="1:29" ht="39.75" customHeight="1">
      <c r="A192" s="297" t="s">
        <v>1129</v>
      </c>
      <c r="B192" s="302" t="s">
        <v>28</v>
      </c>
      <c r="C192" s="299">
        <v>45862</v>
      </c>
      <c r="D192" s="18" t="s">
        <v>912</v>
      </c>
      <c r="E192" s="19">
        <v>45743</v>
      </c>
      <c r="F192" s="18" t="s">
        <v>1086</v>
      </c>
      <c r="G192" s="303" t="s">
        <v>385</v>
      </c>
      <c r="H192" s="20">
        <v>88</v>
      </c>
      <c r="I192" s="301" t="s">
        <v>627</v>
      </c>
      <c r="J192" s="300" t="s">
        <v>30</v>
      </c>
      <c r="K192" s="19">
        <v>45741</v>
      </c>
      <c r="L192" s="300" t="s">
        <v>110</v>
      </c>
      <c r="M192" s="343">
        <v>75396.5</v>
      </c>
      <c r="N192" s="343">
        <v>75756.5</v>
      </c>
      <c r="O192" s="343"/>
      <c r="P192" s="343">
        <v>75756.5</v>
      </c>
      <c r="Q192" s="300" t="s">
        <v>110</v>
      </c>
      <c r="R192" s="300" t="s">
        <v>38</v>
      </c>
      <c r="S192" s="502">
        <v>45749</v>
      </c>
      <c r="T192" s="9">
        <v>6061</v>
      </c>
      <c r="U192" s="1241">
        <v>6217</v>
      </c>
      <c r="V192" s="1080">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627</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2">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912</v>
      </c>
      <c r="E198" s="19">
        <v>45736</v>
      </c>
      <c r="F198" s="18" t="s">
        <v>1086</v>
      </c>
      <c r="G198" s="303" t="s">
        <v>413</v>
      </c>
      <c r="H198" s="20">
        <v>50</v>
      </c>
      <c r="I198" s="301" t="s">
        <v>627</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900</v>
      </c>
      <c r="J199" s="20" t="s">
        <v>30</v>
      </c>
      <c r="K199" s="473">
        <v>45716</v>
      </c>
      <c r="L199" s="20" t="s">
        <v>110</v>
      </c>
      <c r="M199" s="343">
        <v>21944.6</v>
      </c>
      <c r="N199" s="423">
        <v>26564</v>
      </c>
      <c r="O199" s="423"/>
      <c r="P199" s="423">
        <v>26564</v>
      </c>
      <c r="Q199" s="20" t="s">
        <v>110</v>
      </c>
      <c r="R199" s="300" t="s">
        <v>38</v>
      </c>
      <c r="S199" s="501">
        <v>45716</v>
      </c>
      <c r="T199" s="1134">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900</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843</v>
      </c>
      <c r="E201" s="19">
        <v>45694</v>
      </c>
      <c r="F201" s="19" t="s">
        <v>1089</v>
      </c>
      <c r="G201" s="306" t="s">
        <v>423</v>
      </c>
      <c r="H201" s="20">
        <v>0</v>
      </c>
      <c r="I201" s="304" t="s">
        <v>900</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627</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4">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627</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3"/>
    </row>
    <row r="204" spans="1:32" ht="39.75" customHeight="1">
      <c r="A204" s="297" t="s">
        <v>425</v>
      </c>
      <c r="B204" s="302" t="s">
        <v>28</v>
      </c>
      <c r="C204" s="19">
        <v>45838</v>
      </c>
      <c r="D204" s="18" t="s">
        <v>1115</v>
      </c>
      <c r="E204" s="19">
        <v>45824</v>
      </c>
      <c r="F204" s="18" t="s">
        <v>59</v>
      </c>
      <c r="G204" s="306" t="s">
        <v>426</v>
      </c>
      <c r="H204" s="20">
        <v>0</v>
      </c>
      <c r="I204" s="304" t="s">
        <v>627</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0" t="s">
        <v>900</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984</v>
      </c>
      <c r="G206" s="831"/>
      <c r="H206" s="572">
        <v>68</v>
      </c>
      <c r="I206" s="577" t="s">
        <v>627</v>
      </c>
      <c r="J206" s="780" t="s">
        <v>30</v>
      </c>
      <c r="K206" s="748">
        <v>46027</v>
      </c>
      <c r="L206" s="703" t="s">
        <v>110</v>
      </c>
      <c r="M206" s="833">
        <v>68608</v>
      </c>
      <c r="N206" s="942">
        <v>68438</v>
      </c>
      <c r="O206" s="575"/>
      <c r="P206" s="942">
        <v>68438</v>
      </c>
      <c r="Q206" s="703" t="s">
        <v>110</v>
      </c>
      <c r="R206" s="751" t="s">
        <v>38</v>
      </c>
      <c r="S206" s="1327">
        <v>46027</v>
      </c>
      <c r="T206" s="5">
        <v>5699</v>
      </c>
      <c r="U206" s="731">
        <v>5669</v>
      </c>
      <c r="V206" s="79">
        <v>0.99</v>
      </c>
      <c r="W206" s="726">
        <v>46034</v>
      </c>
      <c r="X206" s="280">
        <v>1</v>
      </c>
      <c r="Y206" s="280">
        <v>1</v>
      </c>
      <c r="Z206" s="280">
        <v>1</v>
      </c>
      <c r="AA206" s="726">
        <v>46052</v>
      </c>
      <c r="AB206" s="373" t="s">
        <v>857</v>
      </c>
      <c r="AC206" s="1304" t="s">
        <v>1146</v>
      </c>
    </row>
    <row r="207" spans="1:32" ht="39.75" customHeight="1">
      <c r="A207" s="566" t="s">
        <v>1147</v>
      </c>
      <c r="B207" s="768" t="s">
        <v>1145</v>
      </c>
      <c r="C207" s="24">
        <v>46052</v>
      </c>
      <c r="D207" s="570" t="s">
        <v>56</v>
      </c>
      <c r="E207" s="779">
        <v>46027</v>
      </c>
      <c r="F207" s="569" t="s">
        <v>984</v>
      </c>
      <c r="G207" s="831"/>
      <c r="H207" s="572">
        <v>85</v>
      </c>
      <c r="I207" s="577" t="s">
        <v>627</v>
      </c>
      <c r="J207" s="780" t="s">
        <v>30</v>
      </c>
      <c r="K207" s="748">
        <v>46027</v>
      </c>
      <c r="L207" s="703" t="s">
        <v>110</v>
      </c>
      <c r="M207" s="833">
        <v>73334</v>
      </c>
      <c r="N207" s="942">
        <v>73164</v>
      </c>
      <c r="O207" s="575"/>
      <c r="P207" s="942">
        <v>73164</v>
      </c>
      <c r="Q207" s="755" t="s">
        <v>110</v>
      </c>
      <c r="R207" s="778" t="s">
        <v>38</v>
      </c>
      <c r="S207" s="1327">
        <v>46027</v>
      </c>
      <c r="T207" s="5">
        <v>5860</v>
      </c>
      <c r="U207" s="1012">
        <v>5883</v>
      </c>
      <c r="V207" s="79">
        <v>1</v>
      </c>
      <c r="W207" s="1014">
        <v>46034</v>
      </c>
      <c r="X207" s="280">
        <v>1</v>
      </c>
      <c r="Y207" s="280">
        <v>1</v>
      </c>
      <c r="Z207" s="280">
        <v>1</v>
      </c>
      <c r="AA207" s="726">
        <v>46052</v>
      </c>
      <c r="AB207" s="373" t="s">
        <v>857</v>
      </c>
      <c r="AC207" s="972" t="s">
        <v>1148</v>
      </c>
    </row>
    <row r="208" spans="1:32" ht="39.75" customHeight="1">
      <c r="A208" s="566" t="s">
        <v>1149</v>
      </c>
      <c r="B208" s="768" t="s">
        <v>1145</v>
      </c>
      <c r="C208" s="24">
        <v>46052</v>
      </c>
      <c r="D208" s="570" t="s">
        <v>56</v>
      </c>
      <c r="E208" s="779">
        <v>46027</v>
      </c>
      <c r="F208" s="569" t="s">
        <v>984</v>
      </c>
      <c r="G208" s="831"/>
      <c r="H208" s="572">
        <v>87</v>
      </c>
      <c r="I208" s="577" t="s">
        <v>627</v>
      </c>
      <c r="J208" s="780" t="s">
        <v>30</v>
      </c>
      <c r="K208" s="748">
        <v>46027</v>
      </c>
      <c r="L208" s="703" t="s">
        <v>110</v>
      </c>
      <c r="M208" s="833">
        <v>78025</v>
      </c>
      <c r="N208" s="942">
        <v>77855</v>
      </c>
      <c r="O208" s="575"/>
      <c r="P208" s="942">
        <v>77855</v>
      </c>
      <c r="Q208" s="1342" t="s">
        <v>110</v>
      </c>
      <c r="R208" s="751" t="s">
        <v>38</v>
      </c>
      <c r="S208" s="1327">
        <v>46027</v>
      </c>
      <c r="T208" s="5">
        <v>6432</v>
      </c>
      <c r="U208" s="731">
        <v>6309</v>
      </c>
      <c r="V208" s="79">
        <v>0.98</v>
      </c>
      <c r="W208" s="726">
        <v>46035</v>
      </c>
      <c r="X208" s="744">
        <v>1</v>
      </c>
      <c r="Y208" s="744">
        <v>1</v>
      </c>
      <c r="Z208" s="280">
        <v>1</v>
      </c>
      <c r="AA208" s="726">
        <v>46052</v>
      </c>
      <c r="AB208" s="373" t="s">
        <v>857</v>
      </c>
      <c r="AC208" s="972" t="s">
        <v>1150</v>
      </c>
    </row>
    <row r="209" spans="1:32" ht="39.75" customHeight="1">
      <c r="A209" s="926" t="s">
        <v>1151</v>
      </c>
      <c r="B209" s="1169" t="s">
        <v>1145</v>
      </c>
      <c r="C209" s="299">
        <v>46052</v>
      </c>
      <c r="D209" s="1170" t="s">
        <v>56</v>
      </c>
      <c r="E209" s="748">
        <v>46027</v>
      </c>
      <c r="F209" s="1171" t="s">
        <v>984</v>
      </c>
      <c r="G209" s="750"/>
      <c r="H209" s="20">
        <v>68</v>
      </c>
      <c r="I209" s="304" t="s">
        <v>627</v>
      </c>
      <c r="J209" s="755" t="s">
        <v>30</v>
      </c>
      <c r="K209" s="748">
        <v>46027</v>
      </c>
      <c r="L209" s="703" t="s">
        <v>110</v>
      </c>
      <c r="M209" s="833">
        <v>59114.5</v>
      </c>
      <c r="N209" s="1340">
        <v>58944.5</v>
      </c>
      <c r="O209" s="575"/>
      <c r="P209" s="1340">
        <v>58944.5</v>
      </c>
      <c r="Q209" s="703" t="s">
        <v>110</v>
      </c>
      <c r="R209" s="751" t="s">
        <v>38</v>
      </c>
      <c r="S209" s="1327">
        <v>46027</v>
      </c>
      <c r="T209" s="5">
        <v>4836</v>
      </c>
      <c r="U209" s="1012">
        <v>4894</v>
      </c>
      <c r="V209" s="3">
        <v>1.01</v>
      </c>
      <c r="W209" s="1017">
        <v>46036</v>
      </c>
      <c r="X209" s="280">
        <v>1</v>
      </c>
      <c r="Y209" s="280">
        <v>1</v>
      </c>
      <c r="Z209" s="280">
        <v>1</v>
      </c>
      <c r="AA209" s="726">
        <v>46052</v>
      </c>
      <c r="AB209" s="373" t="s">
        <v>857</v>
      </c>
      <c r="AC209" s="972" t="s">
        <v>1152</v>
      </c>
    </row>
    <row r="210" spans="1:32" ht="39.75" customHeight="1">
      <c r="A210" s="916" t="s">
        <v>1153</v>
      </c>
      <c r="B210" s="1169" t="s">
        <v>1145</v>
      </c>
      <c r="C210" s="749">
        <v>46052</v>
      </c>
      <c r="D210" s="1170" t="s">
        <v>56</v>
      </c>
      <c r="E210" s="748">
        <v>46027</v>
      </c>
      <c r="F210" s="785" t="s">
        <v>984</v>
      </c>
      <c r="G210" s="750"/>
      <c r="H210" s="20">
        <v>90</v>
      </c>
      <c r="I210" s="304" t="s">
        <v>627</v>
      </c>
      <c r="J210" s="755" t="s">
        <v>30</v>
      </c>
      <c r="K210" s="748">
        <v>46027</v>
      </c>
      <c r="L210" s="703" t="s">
        <v>110</v>
      </c>
      <c r="M210" s="833">
        <v>88362</v>
      </c>
      <c r="N210" s="343">
        <v>88192</v>
      </c>
      <c r="O210" s="575"/>
      <c r="P210" s="343">
        <v>88192</v>
      </c>
      <c r="Q210" s="703" t="s">
        <v>110</v>
      </c>
      <c r="R210" s="751" t="s">
        <v>38</v>
      </c>
      <c r="S210" s="1327">
        <v>46027</v>
      </c>
      <c r="T210" s="5">
        <v>7145</v>
      </c>
      <c r="U210" s="1353">
        <v>7173</v>
      </c>
      <c r="V210" s="3">
        <v>1</v>
      </c>
      <c r="W210" s="726">
        <v>46036</v>
      </c>
      <c r="X210" s="744">
        <v>1</v>
      </c>
      <c r="Y210" s="744">
        <v>1</v>
      </c>
      <c r="Z210" s="280">
        <v>1</v>
      </c>
      <c r="AA210" s="363">
        <v>46059</v>
      </c>
      <c r="AB210" s="373" t="s">
        <v>857</v>
      </c>
      <c r="AC210" s="972" t="s">
        <v>1154</v>
      </c>
    </row>
    <row r="211" spans="1:32" ht="39.75" customHeight="1">
      <c r="A211" s="929" t="s">
        <v>1155</v>
      </c>
      <c r="B211" s="1169" t="s">
        <v>1145</v>
      </c>
      <c r="C211" s="299">
        <v>46052</v>
      </c>
      <c r="D211" s="1170" t="s">
        <v>56</v>
      </c>
      <c r="E211" s="598">
        <v>46027</v>
      </c>
      <c r="F211" s="785" t="s">
        <v>984</v>
      </c>
      <c r="G211" s="750"/>
      <c r="H211" s="20">
        <v>90</v>
      </c>
      <c r="I211" s="304" t="s">
        <v>627</v>
      </c>
      <c r="J211" s="755" t="s">
        <v>30</v>
      </c>
      <c r="K211" s="748">
        <v>46027</v>
      </c>
      <c r="L211" s="703" t="s">
        <v>110</v>
      </c>
      <c r="M211" s="812">
        <v>86984</v>
      </c>
      <c r="N211" s="343">
        <v>86814</v>
      </c>
      <c r="O211" s="575"/>
      <c r="P211" s="343">
        <v>86814</v>
      </c>
      <c r="Q211" s="703" t="s">
        <v>110</v>
      </c>
      <c r="R211" s="751" t="s">
        <v>38</v>
      </c>
      <c r="S211" s="1327">
        <v>46027</v>
      </c>
      <c r="T211" s="5">
        <v>7341</v>
      </c>
      <c r="U211" s="1354">
        <v>7212</v>
      </c>
      <c r="V211" s="3">
        <v>0.98</v>
      </c>
      <c r="W211" s="1014">
        <v>46037</v>
      </c>
      <c r="X211" s="280">
        <v>1</v>
      </c>
      <c r="Y211" s="280">
        <v>1</v>
      </c>
      <c r="Z211" s="280">
        <v>1</v>
      </c>
      <c r="AA211" s="726">
        <v>46048</v>
      </c>
      <c r="AB211" s="373" t="s">
        <v>857</v>
      </c>
      <c r="AC211" s="972" t="s">
        <v>1156</v>
      </c>
    </row>
    <row r="212" spans="1:32" ht="39.75" customHeight="1">
      <c r="A212" s="297" t="s">
        <v>1157</v>
      </c>
      <c r="B212" s="311" t="s">
        <v>1145</v>
      </c>
      <c r="C212" s="19">
        <v>46052</v>
      </c>
      <c r="D212" s="305" t="s">
        <v>56</v>
      </c>
      <c r="E212" s="19">
        <v>46027</v>
      </c>
      <c r="F212" s="826" t="s">
        <v>884</v>
      </c>
      <c r="G212" s="826"/>
      <c r="H212" s="755">
        <v>0</v>
      </c>
      <c r="I212" s="304" t="s">
        <v>627</v>
      </c>
      <c r="J212" s="755" t="s">
        <v>30</v>
      </c>
      <c r="K212" s="748">
        <v>46027</v>
      </c>
      <c r="L212" s="703" t="s">
        <v>110</v>
      </c>
      <c r="M212" s="812">
        <v>54261.05</v>
      </c>
      <c r="N212" s="343">
        <v>45087.05</v>
      </c>
      <c r="O212" s="575"/>
      <c r="P212" s="343">
        <v>45087.05</v>
      </c>
      <c r="Q212" s="755" t="s">
        <v>110</v>
      </c>
      <c r="R212" s="1343" t="s">
        <v>38</v>
      </c>
      <c r="S212" s="1327">
        <v>46027</v>
      </c>
      <c r="T212" s="5">
        <v>4022</v>
      </c>
      <c r="U212" s="731">
        <v>4019</v>
      </c>
      <c r="V212" s="3">
        <v>1</v>
      </c>
      <c r="W212" s="817">
        <v>46037</v>
      </c>
      <c r="X212" s="744">
        <v>1</v>
      </c>
      <c r="Y212" s="744">
        <v>1</v>
      </c>
      <c r="Z212" s="280">
        <v>1</v>
      </c>
      <c r="AA212" s="763">
        <v>46059</v>
      </c>
      <c r="AB212" s="373" t="s">
        <v>857</v>
      </c>
      <c r="AC212" s="972" t="s">
        <v>1158</v>
      </c>
    </row>
    <row r="213" spans="1:32" ht="39.75" customHeight="1">
      <c r="A213" s="566" t="s">
        <v>1159</v>
      </c>
      <c r="B213" s="1199" t="s">
        <v>1145</v>
      </c>
      <c r="C213" s="24">
        <v>46052</v>
      </c>
      <c r="D213" s="1200" t="s">
        <v>56</v>
      </c>
      <c r="E213" s="1201">
        <v>46027</v>
      </c>
      <c r="F213" s="1202" t="s">
        <v>884</v>
      </c>
      <c r="G213" s="1202"/>
      <c r="H213" s="1203">
        <v>0</v>
      </c>
      <c r="I213" s="1204" t="s">
        <v>627</v>
      </c>
      <c r="J213" s="1203" t="s">
        <v>30</v>
      </c>
      <c r="K213" s="1205">
        <v>46027</v>
      </c>
      <c r="L213" s="1197" t="s">
        <v>110</v>
      </c>
      <c r="M213" s="1206">
        <v>18078.28</v>
      </c>
      <c r="N213" s="942">
        <v>19162.75</v>
      </c>
      <c r="O213" s="575"/>
      <c r="P213" s="942">
        <v>19162.75</v>
      </c>
      <c r="Q213" s="1198" t="s">
        <v>110</v>
      </c>
      <c r="R213" s="1326" t="s">
        <v>38</v>
      </c>
      <c r="S213" s="1328">
        <v>46027</v>
      </c>
      <c r="T213" s="5">
        <v>1284</v>
      </c>
      <c r="U213" s="380">
        <v>1277</v>
      </c>
      <c r="V213" s="1207">
        <v>0.99</v>
      </c>
      <c r="W213" s="59">
        <v>46042</v>
      </c>
      <c r="X213" s="1208">
        <v>1</v>
      </c>
      <c r="Y213" s="1209">
        <v>1</v>
      </c>
      <c r="Z213" s="280">
        <v>1</v>
      </c>
      <c r="AA213" s="1210">
        <v>46059</v>
      </c>
      <c r="AB213" s="373" t="s">
        <v>857</v>
      </c>
      <c r="AC213" s="1211" t="s">
        <v>1160</v>
      </c>
    </row>
    <row r="214" spans="1:32" ht="39.75" customHeight="1">
      <c r="A214" s="297" t="s">
        <v>1161</v>
      </c>
      <c r="B214" s="311" t="s">
        <v>1145</v>
      </c>
      <c r="C214" s="19">
        <v>46045</v>
      </c>
      <c r="D214" s="305" t="s">
        <v>56</v>
      </c>
      <c r="E214" s="19"/>
      <c r="F214" s="18" t="s">
        <v>1162</v>
      </c>
      <c r="G214" s="303"/>
      <c r="H214" s="767">
        <v>80</v>
      </c>
      <c r="I214" s="304" t="s">
        <v>627</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627</v>
      </c>
      <c r="J215" s="20" t="s">
        <v>30</v>
      </c>
      <c r="K215" s="19" t="s">
        <v>260</v>
      </c>
      <c r="L215" s="20" t="s">
        <v>110</v>
      </c>
      <c r="M215" s="803">
        <v>26696</v>
      </c>
      <c r="N215" s="423">
        <v>499.4</v>
      </c>
      <c r="O215" s="423"/>
      <c r="P215" s="423">
        <v>499.4</v>
      </c>
      <c r="Q215" s="1312" t="s">
        <v>110</v>
      </c>
      <c r="R215" s="1329"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627</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4"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627</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627</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754</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627</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754</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627</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627</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627</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68" t="s">
        <v>56</v>
      </c>
      <c r="E223" s="749">
        <v>45993</v>
      </c>
      <c r="F223" s="750" t="s">
        <v>884</v>
      </c>
      <c r="G223" s="750" t="s">
        <v>1180</v>
      </c>
      <c r="H223" s="761">
        <v>89</v>
      </c>
      <c r="I223" s="1165" t="s">
        <v>627</v>
      </c>
      <c r="J223" s="740" t="s">
        <v>30</v>
      </c>
      <c r="K223" s="749">
        <v>45993</v>
      </c>
      <c r="L223" s="740" t="s">
        <v>110</v>
      </c>
      <c r="M223" s="941">
        <v>93349.5</v>
      </c>
      <c r="N223" s="1340">
        <v>78956.5</v>
      </c>
      <c r="O223" s="555"/>
      <c r="P223" s="1340">
        <v>78956.5</v>
      </c>
      <c r="Q223" s="1342" t="s">
        <v>110</v>
      </c>
      <c r="R223" s="751" t="s">
        <v>38</v>
      </c>
      <c r="S223" s="1327">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68" t="s">
        <v>56</v>
      </c>
      <c r="E224" s="299">
        <v>45959</v>
      </c>
      <c r="F224" s="298" t="s">
        <v>884</v>
      </c>
      <c r="G224" s="492" t="s">
        <v>1183</v>
      </c>
      <c r="H224" s="300">
        <v>59</v>
      </c>
      <c r="I224" s="1165" t="s">
        <v>627</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46" t="s">
        <v>1184</v>
      </c>
      <c r="AD224" s="802"/>
      <c r="AE224" s="802"/>
      <c r="AF224" s="965"/>
    </row>
    <row r="225" spans="1:32" ht="39.75" customHeight="1">
      <c r="A225" s="926" t="s">
        <v>1185</v>
      </c>
      <c r="B225" s="355" t="s">
        <v>1145</v>
      </c>
      <c r="C225" s="299">
        <v>46010</v>
      </c>
      <c r="D225" s="1168" t="s">
        <v>56</v>
      </c>
      <c r="E225" s="299">
        <v>45959</v>
      </c>
      <c r="F225" s="298" t="s">
        <v>884</v>
      </c>
      <c r="G225" s="492" t="s">
        <v>1186</v>
      </c>
      <c r="H225" s="300">
        <v>89</v>
      </c>
      <c r="I225" s="1165" t="s">
        <v>627</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68" t="s">
        <v>56</v>
      </c>
      <c r="E226" s="299">
        <v>45959</v>
      </c>
      <c r="F226" s="298" t="s">
        <v>884</v>
      </c>
      <c r="G226" s="492"/>
      <c r="H226" s="300">
        <v>88</v>
      </c>
      <c r="I226" s="1165" t="s">
        <v>627</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68" t="s">
        <v>56</v>
      </c>
      <c r="E227" s="299">
        <v>45959</v>
      </c>
      <c r="F227" s="298" t="s">
        <v>884</v>
      </c>
      <c r="G227" s="492" t="s">
        <v>1191</v>
      </c>
      <c r="H227" s="300">
        <v>87</v>
      </c>
      <c r="I227" s="1165" t="s">
        <v>627</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0"/>
      <c r="AD227" s="802"/>
      <c r="AE227" s="802"/>
      <c r="AF227" s="965"/>
    </row>
    <row r="228" spans="1:32" ht="39.75" customHeight="1">
      <c r="A228" s="926" t="s">
        <v>1192</v>
      </c>
      <c r="B228" s="355" t="s">
        <v>1145</v>
      </c>
      <c r="C228" s="299">
        <v>46045</v>
      </c>
      <c r="D228" s="1168" t="s">
        <v>56</v>
      </c>
      <c r="E228" s="299">
        <v>45959</v>
      </c>
      <c r="F228" s="298" t="s">
        <v>884</v>
      </c>
      <c r="G228" s="492"/>
      <c r="H228" s="300">
        <v>90</v>
      </c>
      <c r="I228" s="1165" t="s">
        <v>627</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68" t="s">
        <v>56</v>
      </c>
      <c r="E229" s="749">
        <v>45959</v>
      </c>
      <c r="F229" s="750" t="s">
        <v>884</v>
      </c>
      <c r="G229" s="750" t="s">
        <v>1195</v>
      </c>
      <c r="H229" s="751">
        <v>90</v>
      </c>
      <c r="I229" s="1165" t="s">
        <v>627</v>
      </c>
      <c r="J229" s="740" t="s">
        <v>30</v>
      </c>
      <c r="K229" s="753">
        <v>45961</v>
      </c>
      <c r="L229" s="740" t="s">
        <v>110</v>
      </c>
      <c r="M229" s="833">
        <v>91897</v>
      </c>
      <c r="N229" s="343">
        <v>76050</v>
      </c>
      <c r="O229" s="555"/>
      <c r="P229" s="343">
        <v>76050</v>
      </c>
      <c r="Q229" s="755" t="s">
        <v>110</v>
      </c>
      <c r="R229" s="751" t="s">
        <v>38</v>
      </c>
      <c r="S229" s="1330">
        <v>45961</v>
      </c>
      <c r="T229" s="731">
        <v>7457</v>
      </c>
      <c r="U229" s="731">
        <v>7468</v>
      </c>
      <c r="V229" s="3">
        <v>1</v>
      </c>
      <c r="W229" s="726">
        <v>45974</v>
      </c>
      <c r="X229" s="280">
        <v>1</v>
      </c>
      <c r="Y229" s="280">
        <v>1</v>
      </c>
      <c r="Z229" s="280">
        <v>1</v>
      </c>
      <c r="AA229" s="59">
        <v>46034</v>
      </c>
      <c r="AB229" s="373" t="s">
        <v>857</v>
      </c>
      <c r="AC229" s="971" t="s">
        <v>1196</v>
      </c>
      <c r="AD229" s="802"/>
      <c r="AE229" s="802"/>
      <c r="AF229" s="965"/>
    </row>
    <row r="230" spans="1:32" ht="39.75" customHeight="1">
      <c r="A230" s="926" t="s">
        <v>1197</v>
      </c>
      <c r="B230" s="355" t="s">
        <v>1145</v>
      </c>
      <c r="C230" s="299">
        <v>45989</v>
      </c>
      <c r="D230" s="1168" t="s">
        <v>56</v>
      </c>
      <c r="E230" s="299">
        <v>45959</v>
      </c>
      <c r="F230" s="298" t="s">
        <v>884</v>
      </c>
      <c r="G230" s="492" t="s">
        <v>1198</v>
      </c>
      <c r="H230" s="300">
        <v>90</v>
      </c>
      <c r="I230" s="1165" t="s">
        <v>627</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857</v>
      </c>
      <c r="AC230" s="1246" t="s">
        <v>1199</v>
      </c>
      <c r="AD230" s="802"/>
      <c r="AE230" s="802"/>
      <c r="AF230" s="965"/>
    </row>
    <row r="231" spans="1:32" ht="39.75" customHeight="1">
      <c r="A231" s="916" t="s">
        <v>1200</v>
      </c>
      <c r="B231" s="355" t="s">
        <v>1145</v>
      </c>
      <c r="C231" s="749">
        <v>46019</v>
      </c>
      <c r="D231" s="1168" t="s">
        <v>56</v>
      </c>
      <c r="E231" s="749">
        <v>45959</v>
      </c>
      <c r="F231" s="750" t="s">
        <v>884</v>
      </c>
      <c r="G231" s="750" t="s">
        <v>1201</v>
      </c>
      <c r="H231" s="751">
        <v>90</v>
      </c>
      <c r="I231" s="1165" t="s">
        <v>627</v>
      </c>
      <c r="J231" s="740" t="s">
        <v>30</v>
      </c>
      <c r="K231" s="753">
        <v>45964</v>
      </c>
      <c r="L231" s="740" t="s">
        <v>110</v>
      </c>
      <c r="M231" s="833">
        <v>85815</v>
      </c>
      <c r="N231" s="343">
        <v>71126</v>
      </c>
      <c r="O231" s="555"/>
      <c r="P231" s="343">
        <v>71126</v>
      </c>
      <c r="Q231" s="755" t="s">
        <v>110</v>
      </c>
      <c r="R231" s="751" t="s">
        <v>38</v>
      </c>
      <c r="S231" s="1330">
        <v>45964</v>
      </c>
      <c r="T231" s="731">
        <v>6981</v>
      </c>
      <c r="U231" s="731">
        <v>6963</v>
      </c>
      <c r="V231" s="3">
        <v>1</v>
      </c>
      <c r="W231" s="726">
        <v>45981</v>
      </c>
      <c r="X231" s="280">
        <v>1</v>
      </c>
      <c r="Y231" s="280">
        <v>1</v>
      </c>
      <c r="Z231" s="280">
        <v>1</v>
      </c>
      <c r="AA231" s="59">
        <v>46024</v>
      </c>
      <c r="AB231" s="363">
        <v>46118</v>
      </c>
      <c r="AC231" s="1246" t="s">
        <v>1202</v>
      </c>
      <c r="AD231" s="802"/>
      <c r="AE231" s="802"/>
      <c r="AF231" s="965"/>
    </row>
    <row r="232" spans="1:32" ht="39.75" customHeight="1">
      <c r="A232" s="926" t="s">
        <v>1203</v>
      </c>
      <c r="B232" s="355" t="s">
        <v>1145</v>
      </c>
      <c r="C232" s="299">
        <v>46021</v>
      </c>
      <c r="D232" s="1168" t="s">
        <v>56</v>
      </c>
      <c r="E232" s="299">
        <v>45959</v>
      </c>
      <c r="F232" s="298" t="s">
        <v>884</v>
      </c>
      <c r="G232" s="492" t="s">
        <v>1204</v>
      </c>
      <c r="H232" s="300">
        <v>89</v>
      </c>
      <c r="I232" s="1165" t="s">
        <v>627</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857</v>
      </c>
      <c r="AC232" s="1246" t="s">
        <v>1205</v>
      </c>
      <c r="AD232" s="802"/>
      <c r="AE232" s="802"/>
      <c r="AF232" s="965"/>
    </row>
    <row r="233" spans="1:32" ht="39.75" customHeight="1">
      <c r="A233" s="916" t="s">
        <v>1206</v>
      </c>
      <c r="B233" s="355" t="s">
        <v>1145</v>
      </c>
      <c r="C233" s="749">
        <v>46021</v>
      </c>
      <c r="D233" s="1168" t="s">
        <v>56</v>
      </c>
      <c r="E233" s="749">
        <v>45959</v>
      </c>
      <c r="F233" s="750" t="s">
        <v>884</v>
      </c>
      <c r="G233" s="750" t="s">
        <v>1207</v>
      </c>
      <c r="H233" s="751">
        <v>88</v>
      </c>
      <c r="I233" s="1165" t="s">
        <v>627</v>
      </c>
      <c r="J233" s="740" t="s">
        <v>30</v>
      </c>
      <c r="K233" s="753">
        <v>45964</v>
      </c>
      <c r="L233" s="740" t="s">
        <v>110</v>
      </c>
      <c r="M233" s="833">
        <v>78736.5</v>
      </c>
      <c r="N233" s="343">
        <v>65465.5</v>
      </c>
      <c r="O233" s="555"/>
      <c r="P233" s="343">
        <v>65465.5</v>
      </c>
      <c r="Q233" s="755" t="s">
        <v>110</v>
      </c>
      <c r="R233" s="751" t="s">
        <v>38</v>
      </c>
      <c r="S233" s="1330">
        <v>45964</v>
      </c>
      <c r="T233" s="731">
        <v>6403</v>
      </c>
      <c r="U233" s="731">
        <v>6403</v>
      </c>
      <c r="V233" s="3">
        <v>1</v>
      </c>
      <c r="W233" s="726">
        <v>46000</v>
      </c>
      <c r="X233" s="280">
        <v>1</v>
      </c>
      <c r="Y233" s="280">
        <v>1</v>
      </c>
      <c r="Z233" s="280">
        <v>1</v>
      </c>
      <c r="AA233" s="726">
        <v>46048</v>
      </c>
      <c r="AB233" s="373" t="s">
        <v>857</v>
      </c>
      <c r="AC233" s="971" t="s">
        <v>1208</v>
      </c>
      <c r="AD233" s="802"/>
      <c r="AE233" s="802"/>
      <c r="AF233" s="965"/>
    </row>
    <row r="234" spans="1:32" ht="39.75" customHeight="1">
      <c r="A234" s="916" t="s">
        <v>1209</v>
      </c>
      <c r="B234" s="355" t="s">
        <v>1145</v>
      </c>
      <c r="C234" s="749">
        <v>46021</v>
      </c>
      <c r="D234" s="1168" t="s">
        <v>56</v>
      </c>
      <c r="E234" s="749">
        <v>45959</v>
      </c>
      <c r="F234" s="750" t="s">
        <v>884</v>
      </c>
      <c r="G234" s="750" t="s">
        <v>1210</v>
      </c>
      <c r="H234" s="751">
        <v>86</v>
      </c>
      <c r="I234" s="1165" t="s">
        <v>627</v>
      </c>
      <c r="J234" s="740" t="s">
        <v>30</v>
      </c>
      <c r="K234" s="753">
        <v>45964</v>
      </c>
      <c r="L234" s="740" t="s">
        <v>110</v>
      </c>
      <c r="M234" s="833">
        <v>80698</v>
      </c>
      <c r="N234" s="343">
        <v>67837</v>
      </c>
      <c r="O234" s="555"/>
      <c r="P234" s="343">
        <v>67837</v>
      </c>
      <c r="Q234" s="755" t="s">
        <v>110</v>
      </c>
      <c r="R234" s="751" t="s">
        <v>38</v>
      </c>
      <c r="S234" s="1330">
        <v>45964</v>
      </c>
      <c r="T234" s="731">
        <v>6739</v>
      </c>
      <c r="U234" s="731">
        <v>6739</v>
      </c>
      <c r="V234" s="3">
        <v>1</v>
      </c>
      <c r="W234" s="726">
        <v>46008</v>
      </c>
      <c r="X234" s="280">
        <v>1</v>
      </c>
      <c r="Y234" s="280">
        <v>1</v>
      </c>
      <c r="Z234" s="280">
        <v>1</v>
      </c>
      <c r="AA234" s="363">
        <v>46053</v>
      </c>
      <c r="AB234" s="373" t="s">
        <v>857</v>
      </c>
      <c r="AC234" s="1246" t="s">
        <v>1211</v>
      </c>
      <c r="AD234" s="802"/>
      <c r="AE234" s="802"/>
      <c r="AF234" s="965"/>
    </row>
    <row r="235" spans="1:32" ht="39.75" customHeight="1">
      <c r="A235" s="916" t="s">
        <v>1212</v>
      </c>
      <c r="B235" s="355" t="s">
        <v>1145</v>
      </c>
      <c r="C235" s="299">
        <v>46052</v>
      </c>
      <c r="D235" s="1168" t="s">
        <v>56</v>
      </c>
      <c r="E235" s="749">
        <v>45959</v>
      </c>
      <c r="F235" s="750" t="s">
        <v>884</v>
      </c>
      <c r="G235" s="750" t="s">
        <v>1213</v>
      </c>
      <c r="H235" s="751">
        <v>87</v>
      </c>
      <c r="I235" s="1165" t="s">
        <v>627</v>
      </c>
      <c r="J235" s="740" t="s">
        <v>30</v>
      </c>
      <c r="K235" s="753">
        <v>45964</v>
      </c>
      <c r="L235" s="740" t="s">
        <v>110</v>
      </c>
      <c r="M235" s="833">
        <v>79552</v>
      </c>
      <c r="N235" s="343">
        <v>66689</v>
      </c>
      <c r="O235" s="555"/>
      <c r="P235" s="343">
        <v>66689</v>
      </c>
      <c r="Q235" s="755" t="s">
        <v>110</v>
      </c>
      <c r="R235" s="751" t="s">
        <v>38</v>
      </c>
      <c r="S235" s="1330">
        <v>45964</v>
      </c>
      <c r="T235" s="731">
        <v>6577</v>
      </c>
      <c r="U235" s="731">
        <v>6577</v>
      </c>
      <c r="V235" s="3">
        <v>1</v>
      </c>
      <c r="W235" s="726">
        <v>46000</v>
      </c>
      <c r="X235" s="744">
        <v>1</v>
      </c>
      <c r="Y235" s="744">
        <v>1</v>
      </c>
      <c r="Z235" s="280">
        <v>1</v>
      </c>
      <c r="AA235" s="726">
        <v>46048</v>
      </c>
      <c r="AB235" s="373" t="s">
        <v>857</v>
      </c>
      <c r="AC235" s="1304" t="s">
        <v>1214</v>
      </c>
      <c r="AD235" s="802"/>
      <c r="AE235" s="802"/>
      <c r="AF235" s="965"/>
    </row>
    <row r="236" spans="1:32" ht="39.75" customHeight="1">
      <c r="A236" s="916" t="s">
        <v>1215</v>
      </c>
      <c r="B236" s="355" t="s">
        <v>1145</v>
      </c>
      <c r="C236" s="749">
        <v>46021</v>
      </c>
      <c r="D236" s="1168" t="s">
        <v>56</v>
      </c>
      <c r="E236" s="749">
        <v>45959</v>
      </c>
      <c r="F236" s="750" t="s">
        <v>884</v>
      </c>
      <c r="G236" s="750" t="s">
        <v>1216</v>
      </c>
      <c r="H236" s="751">
        <v>85</v>
      </c>
      <c r="I236" s="1165" t="s">
        <v>627</v>
      </c>
      <c r="J236" s="740" t="s">
        <v>30</v>
      </c>
      <c r="K236" s="753">
        <v>45964</v>
      </c>
      <c r="L236" s="740" t="s">
        <v>110</v>
      </c>
      <c r="M236" s="833">
        <v>84770</v>
      </c>
      <c r="N236" s="343">
        <v>70169</v>
      </c>
      <c r="O236" s="555"/>
      <c r="P236" s="343">
        <v>70169</v>
      </c>
      <c r="Q236" s="755" t="s">
        <v>110</v>
      </c>
      <c r="R236" s="778" t="s">
        <v>38</v>
      </c>
      <c r="S236" s="1330">
        <v>45964</v>
      </c>
      <c r="T236" s="731">
        <v>6965</v>
      </c>
      <c r="U236" s="731">
        <v>6758</v>
      </c>
      <c r="V236" s="3">
        <v>0.97</v>
      </c>
      <c r="W236" s="726">
        <v>45999</v>
      </c>
      <c r="X236" s="280">
        <v>1</v>
      </c>
      <c r="Y236" s="280">
        <v>1</v>
      </c>
      <c r="Z236" s="280">
        <v>1</v>
      </c>
      <c r="AA236" s="726">
        <v>46048</v>
      </c>
      <c r="AB236" s="373" t="s">
        <v>857</v>
      </c>
      <c r="AC236" s="1246" t="s">
        <v>1217</v>
      </c>
      <c r="AD236" s="802"/>
      <c r="AE236" s="802"/>
      <c r="AF236" s="965"/>
    </row>
    <row r="237" spans="1:32" ht="39.75" customHeight="1">
      <c r="A237" s="916" t="s">
        <v>1218</v>
      </c>
      <c r="B237" s="355" t="s">
        <v>1145</v>
      </c>
      <c r="C237" s="749">
        <v>46019</v>
      </c>
      <c r="D237" s="1168" t="s">
        <v>56</v>
      </c>
      <c r="E237" s="749">
        <v>45959</v>
      </c>
      <c r="F237" s="750" t="s">
        <v>884</v>
      </c>
      <c r="G237" s="750" t="s">
        <v>1219</v>
      </c>
      <c r="H237" s="751">
        <v>87</v>
      </c>
      <c r="I237" s="1165" t="s">
        <v>627</v>
      </c>
      <c r="J237" s="740" t="s">
        <v>30</v>
      </c>
      <c r="K237" s="753">
        <v>45964</v>
      </c>
      <c r="L237" s="740" t="s">
        <v>110</v>
      </c>
      <c r="M237" s="833">
        <v>87875</v>
      </c>
      <c r="N237" s="343">
        <v>74526</v>
      </c>
      <c r="O237" s="555"/>
      <c r="P237" s="343">
        <v>74526</v>
      </c>
      <c r="Q237" s="1342" t="s">
        <v>110</v>
      </c>
      <c r="R237" s="751" t="s">
        <v>38</v>
      </c>
      <c r="S237" s="1330">
        <v>45964</v>
      </c>
      <c r="T237" s="731">
        <v>7319</v>
      </c>
      <c r="U237" s="731">
        <v>7319</v>
      </c>
      <c r="V237" s="3">
        <v>1</v>
      </c>
      <c r="W237" s="726">
        <v>46000</v>
      </c>
      <c r="X237" s="280">
        <v>1</v>
      </c>
      <c r="Y237" s="280">
        <v>1</v>
      </c>
      <c r="Z237" s="280">
        <v>1</v>
      </c>
      <c r="AA237" s="59">
        <v>46034</v>
      </c>
      <c r="AB237" s="363">
        <v>46120</v>
      </c>
      <c r="AC237" s="1246" t="s">
        <v>1220</v>
      </c>
      <c r="AD237" s="802"/>
      <c r="AE237" s="802"/>
      <c r="AF237" s="965"/>
    </row>
    <row r="238" spans="1:32" ht="39.75" customHeight="1">
      <c r="A238" s="916" t="s">
        <v>1221</v>
      </c>
      <c r="B238" s="355" t="s">
        <v>1145</v>
      </c>
      <c r="C238" s="749">
        <v>46052</v>
      </c>
      <c r="D238" s="1168" t="s">
        <v>56</v>
      </c>
      <c r="E238" s="749">
        <v>45987</v>
      </c>
      <c r="F238" s="750" t="s">
        <v>884</v>
      </c>
      <c r="G238" s="750" t="s">
        <v>1222</v>
      </c>
      <c r="H238" s="751">
        <v>85</v>
      </c>
      <c r="I238" s="1165" t="s">
        <v>627</v>
      </c>
      <c r="J238" s="740" t="s">
        <v>30</v>
      </c>
      <c r="K238" s="753">
        <v>45987</v>
      </c>
      <c r="L238" s="740" t="s">
        <v>110</v>
      </c>
      <c r="M238" s="833">
        <v>84092.5</v>
      </c>
      <c r="N238" s="1340">
        <v>69227.5</v>
      </c>
      <c r="O238" s="555"/>
      <c r="P238" s="1340">
        <v>69227.5</v>
      </c>
      <c r="Q238" s="1342" t="s">
        <v>110</v>
      </c>
      <c r="R238" s="751" t="s">
        <v>38</v>
      </c>
      <c r="S238" s="1330">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68" t="s">
        <v>56</v>
      </c>
      <c r="E239" s="749">
        <v>45987</v>
      </c>
      <c r="F239" s="750" t="s">
        <v>884</v>
      </c>
      <c r="G239" s="750" t="s">
        <v>1225</v>
      </c>
      <c r="H239" s="751">
        <v>76</v>
      </c>
      <c r="I239" s="1165" t="s">
        <v>627</v>
      </c>
      <c r="J239" s="740" t="s">
        <v>30</v>
      </c>
      <c r="K239" s="753">
        <v>45987</v>
      </c>
      <c r="L239" s="740" t="s">
        <v>110</v>
      </c>
      <c r="M239" s="833">
        <v>74892.5</v>
      </c>
      <c r="N239" s="343">
        <v>62257.5</v>
      </c>
      <c r="O239" s="555"/>
      <c r="P239" s="343">
        <v>62257.5</v>
      </c>
      <c r="Q239" s="1342" t="s">
        <v>110</v>
      </c>
      <c r="R239" s="751" t="s">
        <v>38</v>
      </c>
      <c r="S239" s="1331">
        <v>45987</v>
      </c>
      <c r="T239" s="731">
        <v>6218</v>
      </c>
      <c r="U239" s="731">
        <v>6218</v>
      </c>
      <c r="V239" s="3">
        <v>1</v>
      </c>
      <c r="W239" s="726">
        <v>46386</v>
      </c>
      <c r="X239" s="280">
        <v>1</v>
      </c>
      <c r="Y239" s="280">
        <v>1</v>
      </c>
      <c r="Z239" s="280">
        <v>1</v>
      </c>
      <c r="AA239" s="726">
        <v>46052</v>
      </c>
      <c r="AB239" s="363">
        <v>46120</v>
      </c>
      <c r="AC239" s="1304" t="s">
        <v>1226</v>
      </c>
      <c r="AD239" s="802"/>
      <c r="AE239" s="802"/>
      <c r="AF239" s="965"/>
    </row>
    <row r="240" spans="1:32" ht="39.75" customHeight="1">
      <c r="A240" s="916" t="s">
        <v>1227</v>
      </c>
      <c r="B240" s="355" t="s">
        <v>1145</v>
      </c>
      <c r="C240" s="299">
        <v>46052</v>
      </c>
      <c r="D240" s="1168" t="s">
        <v>56</v>
      </c>
      <c r="E240" s="749">
        <v>45987</v>
      </c>
      <c r="F240" s="750" t="s">
        <v>884</v>
      </c>
      <c r="G240" s="777" t="s">
        <v>1228</v>
      </c>
      <c r="H240" s="778">
        <v>86</v>
      </c>
      <c r="I240" s="372" t="s">
        <v>627</v>
      </c>
      <c r="J240" s="703" t="s">
        <v>30</v>
      </c>
      <c r="K240" s="753">
        <v>45987</v>
      </c>
      <c r="L240" s="740" t="s">
        <v>110</v>
      </c>
      <c r="M240" s="833">
        <v>90841</v>
      </c>
      <c r="N240" s="343">
        <v>75112</v>
      </c>
      <c r="O240" s="555"/>
      <c r="P240" s="343">
        <v>75112</v>
      </c>
      <c r="Q240" s="1342" t="s">
        <v>110</v>
      </c>
      <c r="R240" s="751" t="s">
        <v>38</v>
      </c>
      <c r="S240" s="1330">
        <v>45987</v>
      </c>
      <c r="T240" s="1297">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68" t="s">
        <v>56</v>
      </c>
      <c r="E241" s="749">
        <v>45987</v>
      </c>
      <c r="F241" s="785" t="s">
        <v>884</v>
      </c>
      <c r="G241" s="750" t="s">
        <v>1231</v>
      </c>
      <c r="H241" s="751">
        <v>78</v>
      </c>
      <c r="I241" s="304" t="s">
        <v>627</v>
      </c>
      <c r="J241" s="755" t="s">
        <v>30</v>
      </c>
      <c r="K241" s="753">
        <v>45987</v>
      </c>
      <c r="L241" s="740" t="s">
        <v>110</v>
      </c>
      <c r="M241" s="833">
        <v>68606.5</v>
      </c>
      <c r="N241" s="1340">
        <v>54793.5</v>
      </c>
      <c r="O241" s="555"/>
      <c r="P241" s="1340">
        <v>54793.5</v>
      </c>
      <c r="Q241" s="1342" t="s">
        <v>110</v>
      </c>
      <c r="R241" s="751" t="s">
        <v>38</v>
      </c>
      <c r="S241" s="1330">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69" t="s">
        <v>1145</v>
      </c>
      <c r="C242" s="299">
        <v>46052</v>
      </c>
      <c r="D242" s="1170" t="s">
        <v>56</v>
      </c>
      <c r="E242" s="748">
        <v>45987</v>
      </c>
      <c r="F242" s="691" t="s">
        <v>884</v>
      </c>
      <c r="G242" s="750" t="s">
        <v>1234</v>
      </c>
      <c r="H242" s="751">
        <v>73</v>
      </c>
      <c r="I242" s="304" t="s">
        <v>627</v>
      </c>
      <c r="J242" s="755" t="s">
        <v>30</v>
      </c>
      <c r="K242" s="779">
        <v>45987</v>
      </c>
      <c r="L242" s="703" t="s">
        <v>110</v>
      </c>
      <c r="M242" s="812">
        <v>71371</v>
      </c>
      <c r="N242" s="1341">
        <v>58248</v>
      </c>
      <c r="O242" s="575"/>
      <c r="P242" s="1341">
        <v>58248</v>
      </c>
      <c r="Q242" s="703" t="s">
        <v>110</v>
      </c>
      <c r="R242" s="751" t="s">
        <v>38</v>
      </c>
      <c r="S242" s="1330">
        <v>45987</v>
      </c>
      <c r="T242" s="731">
        <v>5810</v>
      </c>
      <c r="U242" s="731">
        <v>5674</v>
      </c>
      <c r="V242" s="3">
        <v>0.98</v>
      </c>
      <c r="W242" s="726">
        <v>46030</v>
      </c>
      <c r="X242" s="744">
        <v>1</v>
      </c>
      <c r="Y242" s="744">
        <v>1</v>
      </c>
      <c r="Z242" s="280">
        <v>1</v>
      </c>
      <c r="AA242" s="726">
        <v>46052</v>
      </c>
      <c r="AB242" s="373" t="s">
        <v>857</v>
      </c>
      <c r="AC242" s="972" t="s">
        <v>1235</v>
      </c>
      <c r="AD242" s="802"/>
      <c r="AE242" s="802"/>
      <c r="AF242" s="965"/>
    </row>
    <row r="243" spans="1:32" ht="39.75" customHeight="1">
      <c r="A243" s="916" t="s">
        <v>1236</v>
      </c>
      <c r="B243" s="355" t="s">
        <v>1145</v>
      </c>
      <c r="C243" s="749">
        <v>46019</v>
      </c>
      <c r="D243" s="1168" t="s">
        <v>56</v>
      </c>
      <c r="E243" s="749">
        <v>45959</v>
      </c>
      <c r="F243" s="750" t="s">
        <v>884</v>
      </c>
      <c r="G243" s="750" t="s">
        <v>1237</v>
      </c>
      <c r="H243" s="751">
        <v>0</v>
      </c>
      <c r="I243" s="1165" t="s">
        <v>627</v>
      </c>
      <c r="J243" s="740" t="s">
        <v>30</v>
      </c>
      <c r="K243" s="753">
        <v>45961</v>
      </c>
      <c r="L243" s="740" t="s">
        <v>110</v>
      </c>
      <c r="M243" s="833">
        <v>64985.65</v>
      </c>
      <c r="N243" s="343">
        <v>41925.15</v>
      </c>
      <c r="O243" s="555"/>
      <c r="P243" s="343">
        <v>41925.15</v>
      </c>
      <c r="Q243" s="1342" t="s">
        <v>110</v>
      </c>
      <c r="R243" s="751" t="s">
        <v>38</v>
      </c>
      <c r="S243" s="1330">
        <v>45964</v>
      </c>
      <c r="T243" s="731">
        <v>5155</v>
      </c>
      <c r="U243" s="731">
        <v>5169</v>
      </c>
      <c r="V243" s="3">
        <v>1</v>
      </c>
      <c r="W243" s="726">
        <v>45992</v>
      </c>
      <c r="X243" s="744">
        <v>1</v>
      </c>
      <c r="Y243" s="280">
        <v>1</v>
      </c>
      <c r="Z243" s="280">
        <v>1</v>
      </c>
      <c r="AA243" s="726">
        <v>46040</v>
      </c>
      <c r="AB243" s="373" t="s">
        <v>857</v>
      </c>
      <c r="AC243" s="971" t="s">
        <v>1238</v>
      </c>
      <c r="AD243" s="802"/>
      <c r="AE243" s="802"/>
      <c r="AF243" s="965"/>
    </row>
    <row r="244" spans="1:32" ht="39.75" customHeight="1">
      <c r="A244" s="916" t="s">
        <v>1239</v>
      </c>
      <c r="B244" s="355" t="s">
        <v>1145</v>
      </c>
      <c r="C244" s="749">
        <v>46019</v>
      </c>
      <c r="D244" s="1168" t="s">
        <v>56</v>
      </c>
      <c r="E244" s="749">
        <v>45959</v>
      </c>
      <c r="F244" s="750" t="s">
        <v>884</v>
      </c>
      <c r="G244" s="750" t="s">
        <v>1240</v>
      </c>
      <c r="H244" s="751">
        <v>0</v>
      </c>
      <c r="I244" s="1165" t="s">
        <v>627</v>
      </c>
      <c r="J244" s="740" t="s">
        <v>30</v>
      </c>
      <c r="K244" s="753">
        <v>45961</v>
      </c>
      <c r="L244" s="740" t="s">
        <v>110</v>
      </c>
      <c r="M244" s="833">
        <v>54043.5</v>
      </c>
      <c r="N244" s="343">
        <v>46053.5</v>
      </c>
      <c r="O244" s="555"/>
      <c r="P244" s="343">
        <v>46053.5</v>
      </c>
      <c r="Q244" s="1342" t="s">
        <v>110</v>
      </c>
      <c r="R244" s="751" t="s">
        <v>38</v>
      </c>
      <c r="S244" s="1330">
        <v>45961</v>
      </c>
      <c r="T244" s="731">
        <v>4140</v>
      </c>
      <c r="U244" s="731">
        <v>4140</v>
      </c>
      <c r="V244" s="3">
        <v>1</v>
      </c>
      <c r="W244" s="726">
        <v>45974</v>
      </c>
      <c r="X244" s="744">
        <v>1</v>
      </c>
      <c r="Y244" s="280">
        <v>1</v>
      </c>
      <c r="Z244" s="280">
        <v>1</v>
      </c>
      <c r="AA244" s="726">
        <v>46040</v>
      </c>
      <c r="AB244" s="373" t="s">
        <v>857</v>
      </c>
      <c r="AC244" s="1246" t="s">
        <v>1241</v>
      </c>
      <c r="AD244" s="802"/>
      <c r="AE244" s="802"/>
      <c r="AF244" s="965"/>
    </row>
    <row r="245" spans="1:32" ht="39.75" customHeight="1">
      <c r="A245" s="600"/>
      <c r="B245" s="1169"/>
      <c r="C245" s="598"/>
      <c r="D245" s="649"/>
      <c r="E245" s="598"/>
      <c r="F245" s="600"/>
      <c r="G245" s="653"/>
      <c r="H245" s="1295"/>
      <c r="I245" s="577"/>
      <c r="J245" s="572"/>
      <c r="K245" s="24"/>
      <c r="L245" s="572"/>
      <c r="M245" s="1296"/>
      <c r="N245" s="957"/>
      <c r="O245" s="957"/>
      <c r="P245" s="640" t="e">
        <f>SUM(#REF!+O245)</f>
        <v>#REF!</v>
      </c>
      <c r="Q245" s="20"/>
      <c r="R245" s="1329"/>
      <c r="S245" s="1298"/>
      <c r="T245" s="644"/>
      <c r="U245" s="44"/>
      <c r="V245" s="1242"/>
      <c r="W245" s="127"/>
      <c r="X245" s="7"/>
      <c r="Y245" s="7"/>
      <c r="Z245" s="7"/>
      <c r="AA245" s="379"/>
      <c r="AB245" s="379"/>
      <c r="AC245" s="810"/>
      <c r="AD245" s="802"/>
      <c r="AE245" s="802"/>
      <c r="AF245" s="965"/>
    </row>
    <row r="246" spans="1:32" ht="39.75" customHeight="1">
      <c r="A246" s="1299"/>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1">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831</v>
      </c>
      <c r="O251" s="435" t="s">
        <v>832</v>
      </c>
      <c r="P251" s="435" t="s">
        <v>833</v>
      </c>
      <c r="Q251" s="436" t="s">
        <v>94</v>
      </c>
      <c r="R251" s="436" t="s">
        <v>97</v>
      </c>
      <c r="S251" s="436" t="s">
        <v>98</v>
      </c>
      <c r="T251" s="436" t="s">
        <v>69</v>
      </c>
      <c r="U251" s="436" t="s">
        <v>535</v>
      </c>
      <c r="V251" s="436" t="s">
        <v>495</v>
      </c>
      <c r="W251" s="436" t="s">
        <v>537</v>
      </c>
      <c r="X251" s="446" t="s">
        <v>538</v>
      </c>
      <c r="Y251" s="436" t="s">
        <v>497</v>
      </c>
      <c r="Z251" s="436" t="s">
        <v>498</v>
      </c>
      <c r="AA251" s="356" t="s">
        <v>834</v>
      </c>
      <c r="AB251" s="436" t="s">
        <v>835</v>
      </c>
      <c r="AC251" s="994" t="s">
        <v>836</v>
      </c>
    </row>
    <row r="252" spans="1:32" ht="39.75" customHeight="1">
      <c r="A252" s="559" t="s">
        <v>108</v>
      </c>
      <c r="B252" s="377" t="s">
        <v>34</v>
      </c>
      <c r="C252" s="360">
        <v>45960</v>
      </c>
      <c r="D252" s="360" t="s">
        <v>54</v>
      </c>
      <c r="E252" s="360">
        <v>45852</v>
      </c>
      <c r="F252" s="375" t="s">
        <v>51</v>
      </c>
      <c r="G252" s="361" t="s">
        <v>109</v>
      </c>
      <c r="H252" s="362">
        <v>0</v>
      </c>
      <c r="I252" s="362" t="s">
        <v>627</v>
      </c>
      <c r="J252" s="362" t="s">
        <v>30</v>
      </c>
      <c r="K252" s="360">
        <v>45852</v>
      </c>
      <c r="L252" s="362" t="s">
        <v>110</v>
      </c>
      <c r="M252" s="640">
        <v>42837.2</v>
      </c>
      <c r="N252" s="415"/>
      <c r="O252" s="415"/>
      <c r="P252" s="640">
        <v>42837.2</v>
      </c>
      <c r="Q252" s="362" t="s">
        <v>110</v>
      </c>
      <c r="R252" s="1345" t="s">
        <v>38</v>
      </c>
      <c r="S252" s="497">
        <v>45852</v>
      </c>
      <c r="T252" s="376">
        <v>3432</v>
      </c>
      <c r="U252" s="387">
        <v>3519</v>
      </c>
      <c r="V252" s="3">
        <v>1.03</v>
      </c>
      <c r="W252" s="502">
        <v>45866</v>
      </c>
      <c r="X252" s="280">
        <v>1</v>
      </c>
      <c r="Y252" s="280">
        <v>1</v>
      </c>
      <c r="Z252" s="464">
        <v>1</v>
      </c>
      <c r="AA252" s="373" t="s">
        <v>857</v>
      </c>
      <c r="AB252" s="906" t="s">
        <v>857</v>
      </c>
      <c r="AC252" s="995" t="s">
        <v>1244</v>
      </c>
    </row>
    <row r="253" spans="1:32" ht="39.75" customHeight="1">
      <c r="A253" s="559" t="s">
        <v>1245</v>
      </c>
      <c r="B253" s="377" t="s">
        <v>34</v>
      </c>
      <c r="C253" s="360">
        <v>45960</v>
      </c>
      <c r="D253" s="360" t="s">
        <v>1246</v>
      </c>
      <c r="E253" s="360">
        <v>45909</v>
      </c>
      <c r="F253" s="360" t="s">
        <v>55</v>
      </c>
      <c r="G253" s="361" t="s">
        <v>1247</v>
      </c>
      <c r="H253" s="362">
        <v>0</v>
      </c>
      <c r="I253" s="362" t="s">
        <v>627</v>
      </c>
      <c r="J253" s="362" t="s">
        <v>30</v>
      </c>
      <c r="K253" s="360">
        <v>45905</v>
      </c>
      <c r="L253" s="362" t="s">
        <v>110</v>
      </c>
      <c r="M253" s="686">
        <v>98170.1</v>
      </c>
      <c r="N253" s="949"/>
      <c r="O253" s="415"/>
      <c r="P253" s="686">
        <v>98170.1</v>
      </c>
      <c r="Q253" s="313" t="s">
        <v>110</v>
      </c>
      <c r="R253" s="1345" t="s">
        <v>38</v>
      </c>
      <c r="S253" s="497">
        <v>45908</v>
      </c>
      <c r="T253" s="333">
        <v>9086</v>
      </c>
      <c r="U253" s="560">
        <v>8945</v>
      </c>
      <c r="V253" s="3">
        <v>0.98</v>
      </c>
      <c r="W253" s="502">
        <v>45922</v>
      </c>
      <c r="X253" s="280">
        <v>1</v>
      </c>
      <c r="Y253" s="1209">
        <v>1</v>
      </c>
      <c r="Z253" s="1209">
        <v>1</v>
      </c>
      <c r="AA253" s="373" t="s">
        <v>857</v>
      </c>
      <c r="AB253" s="906" t="s">
        <v>857</v>
      </c>
      <c r="AC253" s="808" t="s">
        <v>1248</v>
      </c>
    </row>
    <row r="254" spans="1:32" ht="39.75" customHeight="1">
      <c r="A254" s="1384" t="s">
        <v>1249</v>
      </c>
      <c r="B254" s="377" t="s">
        <v>34</v>
      </c>
      <c r="C254" s="360">
        <v>45960</v>
      </c>
      <c r="D254" s="360" t="s">
        <v>50</v>
      </c>
      <c r="E254" s="360">
        <v>45905</v>
      </c>
      <c r="F254" s="360" t="s">
        <v>55</v>
      </c>
      <c r="G254" s="361"/>
      <c r="H254" s="362">
        <v>0</v>
      </c>
      <c r="I254" s="1070" t="s">
        <v>627</v>
      </c>
      <c r="J254" s="362" t="s">
        <v>30</v>
      </c>
      <c r="K254" s="299">
        <v>45943</v>
      </c>
      <c r="L254" s="681" t="s">
        <v>110</v>
      </c>
      <c r="M254" s="686">
        <v>2167.3000000000002</v>
      </c>
      <c r="N254" s="949"/>
      <c r="O254" s="1414"/>
      <c r="P254" s="686">
        <v>2167.3000000000002</v>
      </c>
      <c r="Q254" s="362" t="s">
        <v>110</v>
      </c>
      <c r="R254" s="1396" t="s">
        <v>38</v>
      </c>
      <c r="S254" s="363">
        <v>45908</v>
      </c>
      <c r="T254" s="333">
        <v>279</v>
      </c>
      <c r="U254" s="1395">
        <v>279</v>
      </c>
      <c r="V254" s="3">
        <f ca="1">IFERROR($W254/$V254, 0)</f>
        <v>1</v>
      </c>
      <c r="W254" s="30" t="s">
        <v>755</v>
      </c>
      <c r="X254" s="1209">
        <v>1</v>
      </c>
      <c r="Y254" s="1209">
        <v>1</v>
      </c>
      <c r="Z254" s="1209">
        <v>1</v>
      </c>
      <c r="AA254" s="59">
        <v>46133</v>
      </c>
      <c r="AB254" s="379">
        <v>46133</v>
      </c>
      <c r="AC254" s="1415" t="s">
        <v>756</v>
      </c>
    </row>
    <row r="255" spans="1:32" ht="39.75" customHeight="1">
      <c r="A255" s="930" t="s">
        <v>1250</v>
      </c>
      <c r="B255" s="1144" t="s">
        <v>34</v>
      </c>
      <c r="C255" s="606">
        <v>45999</v>
      </c>
      <c r="D255" s="608" t="s">
        <v>50</v>
      </c>
      <c r="E255" s="634">
        <v>45975</v>
      </c>
      <c r="F255" s="608" t="s">
        <v>55</v>
      </c>
      <c r="G255" s="1145" t="s">
        <v>1251</v>
      </c>
      <c r="H255" s="630">
        <v>0</v>
      </c>
      <c r="I255" s="1146" t="s">
        <v>627</v>
      </c>
      <c r="J255" s="607" t="s">
        <v>30</v>
      </c>
      <c r="K255" s="591">
        <v>45960</v>
      </c>
      <c r="L255" s="20" t="s">
        <v>110</v>
      </c>
      <c r="M255" s="917">
        <v>4911.8999999999996</v>
      </c>
      <c r="N255" s="961"/>
      <c r="O255" s="415"/>
      <c r="P255" s="917">
        <v>4911.8999999999996</v>
      </c>
      <c r="Q255" s="1316" t="s">
        <v>110</v>
      </c>
      <c r="R255" s="1345" t="s">
        <v>38</v>
      </c>
      <c r="S255" s="595">
        <v>45960</v>
      </c>
      <c r="T255" s="631">
        <v>294</v>
      </c>
      <c r="U255" s="687">
        <v>321</v>
      </c>
      <c r="V255" s="466">
        <f>IFERROR($U255/$T255, 0)</f>
        <v>1.0918367346938775</v>
      </c>
      <c r="W255" s="462">
        <v>45979</v>
      </c>
      <c r="X255" s="464">
        <v>1</v>
      </c>
      <c r="Y255" s="464">
        <v>1</v>
      </c>
      <c r="Z255" s="464">
        <v>1</v>
      </c>
      <c r="AA255" s="37" t="s">
        <v>857</v>
      </c>
      <c r="AB255" s="255" t="s">
        <v>857</v>
      </c>
      <c r="AC255" s="352" t="s">
        <v>1252</v>
      </c>
    </row>
    <row r="256" spans="1:32" ht="39.75" customHeight="1">
      <c r="A256" s="639" t="s">
        <v>1253</v>
      </c>
      <c r="B256" s="377" t="s">
        <v>34</v>
      </c>
      <c r="C256" s="360">
        <v>45991</v>
      </c>
      <c r="D256" s="367" t="s">
        <v>54</v>
      </c>
      <c r="E256" s="367">
        <v>45950</v>
      </c>
      <c r="F256" s="366" t="s">
        <v>51</v>
      </c>
      <c r="G256" s="1106"/>
      <c r="H256" s="1074">
        <v>82</v>
      </c>
      <c r="I256" s="372" t="s">
        <v>627</v>
      </c>
      <c r="J256" s="1074" t="s">
        <v>30</v>
      </c>
      <c r="K256" s="19">
        <v>45902</v>
      </c>
      <c r="L256" s="1107" t="s">
        <v>110</v>
      </c>
      <c r="M256" s="1147">
        <v>87830</v>
      </c>
      <c r="N256" s="932"/>
      <c r="O256" s="415"/>
      <c r="P256" s="1147">
        <v>87830</v>
      </c>
      <c r="Q256" s="1349" t="s">
        <v>110</v>
      </c>
      <c r="R256" s="1345"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16" t="s">
        <v>853</v>
      </c>
    </row>
    <row r="257" spans="1:29" ht="39.75" customHeight="1">
      <c r="A257" s="639" t="s">
        <v>1254</v>
      </c>
      <c r="B257" s="377" t="s">
        <v>34</v>
      </c>
      <c r="C257" s="360">
        <v>45960</v>
      </c>
      <c r="D257" s="367" t="s">
        <v>54</v>
      </c>
      <c r="E257" s="367">
        <v>45930</v>
      </c>
      <c r="F257" s="366" t="s">
        <v>51</v>
      </c>
      <c r="G257" s="1106"/>
      <c r="H257" s="1074">
        <v>80</v>
      </c>
      <c r="I257" s="372" t="s">
        <v>627</v>
      </c>
      <c r="J257" s="1074" t="s">
        <v>30</v>
      </c>
      <c r="K257" s="591">
        <v>45902</v>
      </c>
      <c r="L257" s="304" t="s">
        <v>110</v>
      </c>
      <c r="M257" s="1148">
        <v>90173</v>
      </c>
      <c r="N257" s="932"/>
      <c r="O257" s="415"/>
      <c r="P257" s="1148">
        <v>90173</v>
      </c>
      <c r="Q257" s="1349" t="s">
        <v>110</v>
      </c>
      <c r="R257" s="1345"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853</v>
      </c>
    </row>
    <row r="258" spans="1:29" ht="39.75" customHeight="1">
      <c r="A258" s="648" t="s">
        <v>122</v>
      </c>
      <c r="B258" s="377" t="s">
        <v>34</v>
      </c>
      <c r="C258" s="367">
        <v>45807</v>
      </c>
      <c r="D258" s="358" t="s">
        <v>843</v>
      </c>
      <c r="E258" s="366" t="s">
        <v>260</v>
      </c>
      <c r="F258" s="358" t="s">
        <v>51</v>
      </c>
      <c r="G258" s="368" t="s">
        <v>125</v>
      </c>
      <c r="H258" s="362">
        <v>84</v>
      </c>
      <c r="I258" s="372" t="s">
        <v>627</v>
      </c>
      <c r="J258" s="369" t="s">
        <v>30</v>
      </c>
      <c r="K258" s="360">
        <v>45716</v>
      </c>
      <c r="L258" s="933" t="s">
        <v>110</v>
      </c>
      <c r="M258" s="934">
        <v>2812.95</v>
      </c>
      <c r="N258" s="415"/>
      <c r="O258" s="415"/>
      <c r="P258" s="934">
        <v>2812.95</v>
      </c>
      <c r="Q258" s="369" t="s">
        <v>110</v>
      </c>
      <c r="R258" s="1345" t="s">
        <v>38</v>
      </c>
      <c r="S258" s="502">
        <v>45792</v>
      </c>
      <c r="T258" s="9">
        <v>285</v>
      </c>
      <c r="U258" s="647">
        <v>285</v>
      </c>
      <c r="V258" s="365">
        <f>IFERROR($U258/$T258, 0)</f>
        <v>1</v>
      </c>
      <c r="W258" s="370">
        <v>45798</v>
      </c>
      <c r="X258" s="365">
        <v>1</v>
      </c>
      <c r="Y258" s="365">
        <v>1</v>
      </c>
      <c r="Z258" s="464">
        <v>1</v>
      </c>
      <c r="AA258" s="373" t="s">
        <v>857</v>
      </c>
      <c r="AB258" s="373" t="s">
        <v>857</v>
      </c>
      <c r="AC258" s="995" t="s">
        <v>1255</v>
      </c>
    </row>
    <row r="259" spans="1:29" ht="39.75" customHeight="1">
      <c r="A259" s="559" t="s">
        <v>129</v>
      </c>
      <c r="B259" s="377" t="s">
        <v>34</v>
      </c>
      <c r="C259" s="360">
        <v>45991</v>
      </c>
      <c r="D259" s="366" t="s">
        <v>845</v>
      </c>
      <c r="E259" s="367">
        <v>45716</v>
      </c>
      <c r="F259" s="366" t="s">
        <v>51</v>
      </c>
      <c r="G259" s="368" t="s">
        <v>164</v>
      </c>
      <c r="H259" s="369">
        <v>44</v>
      </c>
      <c r="I259" s="372" t="s">
        <v>627</v>
      </c>
      <c r="J259" s="369" t="s">
        <v>30</v>
      </c>
      <c r="K259" s="367">
        <v>45716</v>
      </c>
      <c r="L259" s="369" t="s">
        <v>110</v>
      </c>
      <c r="M259" s="912">
        <v>57973.5</v>
      </c>
      <c r="N259" s="932"/>
      <c r="O259" s="415"/>
      <c r="P259" s="912">
        <v>57973.5</v>
      </c>
      <c r="Q259" s="369" t="s">
        <v>110</v>
      </c>
      <c r="R259" s="1345"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857</v>
      </c>
      <c r="AB259" s="373" t="s">
        <v>857</v>
      </c>
      <c r="AC259" s="995" t="s">
        <v>1256</v>
      </c>
    </row>
    <row r="260" spans="1:29" ht="39.75" customHeight="1">
      <c r="A260" s="559" t="s">
        <v>1257</v>
      </c>
      <c r="B260" s="377" t="s">
        <v>34</v>
      </c>
      <c r="C260" s="360">
        <v>45991</v>
      </c>
      <c r="D260" s="366" t="s">
        <v>54</v>
      </c>
      <c r="E260" s="367">
        <v>45880</v>
      </c>
      <c r="F260" s="366" t="s">
        <v>51</v>
      </c>
      <c r="G260" s="368" t="s">
        <v>1258</v>
      </c>
      <c r="H260" s="369">
        <v>75</v>
      </c>
      <c r="I260" s="372" t="s">
        <v>627</v>
      </c>
      <c r="J260" s="369" t="s">
        <v>30</v>
      </c>
      <c r="K260" s="367">
        <v>45879</v>
      </c>
      <c r="L260" s="369" t="s">
        <v>110</v>
      </c>
      <c r="M260" s="912">
        <v>68151.75</v>
      </c>
      <c r="N260" s="932"/>
      <c r="O260" s="416"/>
      <c r="P260" s="912">
        <v>68151.75</v>
      </c>
      <c r="Q260" s="369" t="s">
        <v>110</v>
      </c>
      <c r="R260" s="1345"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857</v>
      </c>
      <c r="AB260" s="373" t="s">
        <v>857</v>
      </c>
      <c r="AC260" s="995" t="s">
        <v>1256</v>
      </c>
    </row>
    <row r="261" spans="1:29" ht="39.75" customHeight="1">
      <c r="A261" s="811" t="s">
        <v>1259</v>
      </c>
      <c r="B261" s="377" t="s">
        <v>34</v>
      </c>
      <c r="C261" s="690">
        <v>46107</v>
      </c>
      <c r="D261" s="690" t="s">
        <v>54</v>
      </c>
      <c r="E261" s="690">
        <v>45980</v>
      </c>
      <c r="F261" s="690" t="s">
        <v>53</v>
      </c>
      <c r="G261" s="691" t="s">
        <v>1260</v>
      </c>
      <c r="H261" s="692">
        <v>82</v>
      </c>
      <c r="I261" s="692" t="s">
        <v>627</v>
      </c>
      <c r="J261" s="692" t="s">
        <v>30</v>
      </c>
      <c r="K261" s="701" t="s">
        <v>260</v>
      </c>
      <c r="L261" s="692" t="s">
        <v>110</v>
      </c>
      <c r="M261" s="812">
        <v>56294</v>
      </c>
      <c r="N261" s="932"/>
      <c r="O261" s="942"/>
      <c r="P261" s="812">
        <v>56294</v>
      </c>
      <c r="Q261" s="954" t="s">
        <v>110</v>
      </c>
      <c r="R261" s="1364" t="s">
        <v>38</v>
      </c>
      <c r="S261" s="695">
        <v>45981</v>
      </c>
      <c r="T261" s="696">
        <v>4146</v>
      </c>
      <c r="U261" s="813">
        <v>4184</v>
      </c>
      <c r="V261" s="3">
        <f>IFERROR(Table5[[#This Row],[Actual Redline Completed Footage UG]]/Table5[[#This Row],[Footage UG]], 0)</f>
        <v>1.0091654606849976</v>
      </c>
      <c r="W261" s="706">
        <v>46084</v>
      </c>
      <c r="X261" s="1209">
        <v>1</v>
      </c>
      <c r="Y261" s="1209">
        <v>1</v>
      </c>
      <c r="Z261" s="1209">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627</v>
      </c>
      <c r="J262" s="692" t="s">
        <v>30</v>
      </c>
      <c r="K262" s="690">
        <v>46077</v>
      </c>
      <c r="L262" s="692" t="s">
        <v>110</v>
      </c>
      <c r="M262" s="812">
        <v>58240</v>
      </c>
      <c r="N262" s="932"/>
      <c r="O262" s="942"/>
      <c r="P262" s="812">
        <v>58240</v>
      </c>
      <c r="Q262" s="692" t="s">
        <v>110</v>
      </c>
      <c r="R262" s="1364" t="s">
        <v>38</v>
      </c>
      <c r="S262" s="1000">
        <v>46077</v>
      </c>
      <c r="T262" s="696">
        <v>3599</v>
      </c>
      <c r="U262" s="813">
        <v>3613</v>
      </c>
      <c r="V262" s="3">
        <f>IFERROR(Table5[[#This Row],[Actual Redline Completed Footage UG]]/Table5[[#This Row],[Footage UG]], 0)</f>
        <v>1.0038899694359544</v>
      </c>
      <c r="W262" s="706">
        <v>46085</v>
      </c>
      <c r="X262" s="1209">
        <v>1</v>
      </c>
      <c r="Y262" s="1209">
        <v>1</v>
      </c>
      <c r="Z262" s="1209">
        <v>1</v>
      </c>
      <c r="AA262" s="363">
        <v>46125</v>
      </c>
      <c r="AB262" s="363">
        <v>46125</v>
      </c>
      <c r="AC262" s="699" t="s">
        <v>1264</v>
      </c>
    </row>
    <row r="263" spans="1:29" ht="39.75" customHeight="1">
      <c r="A263" s="811" t="s">
        <v>1265</v>
      </c>
      <c r="B263" s="377" t="s">
        <v>34</v>
      </c>
      <c r="C263" s="690">
        <v>46096</v>
      </c>
      <c r="D263" s="1267" t="s">
        <v>52</v>
      </c>
      <c r="E263" s="701">
        <v>46077</v>
      </c>
      <c r="F263" s="702" t="s">
        <v>53</v>
      </c>
      <c r="G263" s="1267" t="s">
        <v>1266</v>
      </c>
      <c r="H263" s="703">
        <v>0</v>
      </c>
      <c r="I263" s="372" t="s">
        <v>627</v>
      </c>
      <c r="J263" s="1197" t="s">
        <v>30</v>
      </c>
      <c r="K263" s="701" t="s">
        <v>260</v>
      </c>
      <c r="L263" s="1197" t="s">
        <v>110</v>
      </c>
      <c r="M263" s="913">
        <v>73653.899999999994</v>
      </c>
      <c r="N263" s="713"/>
      <c r="O263" s="942"/>
      <c r="P263" s="913">
        <v>73653.899999999994</v>
      </c>
      <c r="Q263" s="1197" t="s">
        <v>110</v>
      </c>
      <c r="R263" s="1364" t="s">
        <v>38</v>
      </c>
      <c r="S263" s="1250">
        <v>46077</v>
      </c>
      <c r="T263" s="1251">
        <v>6668</v>
      </c>
      <c r="U263" s="1369">
        <v>6668</v>
      </c>
      <c r="V263" s="365">
        <f ca="1">IFERROR($V263/$U263, 0)</f>
        <v>1</v>
      </c>
      <c r="W263" s="370">
        <v>46090</v>
      </c>
      <c r="X263" s="698">
        <v>1</v>
      </c>
      <c r="Y263" s="698">
        <v>0</v>
      </c>
      <c r="Z263" s="1253">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627</v>
      </c>
      <c r="J264" s="20" t="s">
        <v>30</v>
      </c>
      <c r="K264" s="19">
        <v>45701</v>
      </c>
      <c r="L264" s="20" t="s">
        <v>110</v>
      </c>
      <c r="M264" s="343">
        <v>111163</v>
      </c>
      <c r="N264" s="555"/>
      <c r="O264" s="555"/>
      <c r="P264" s="343">
        <v>111163</v>
      </c>
      <c r="Q264" s="1316" t="s">
        <v>110</v>
      </c>
      <c r="R264" s="1345"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857</v>
      </c>
      <c r="AC264" s="11"/>
    </row>
    <row r="265" spans="1:29" ht="39.75" customHeight="1">
      <c r="A265" s="811" t="s">
        <v>1268</v>
      </c>
      <c r="B265" s="377" t="s">
        <v>34</v>
      </c>
      <c r="C265" s="690">
        <v>46040</v>
      </c>
      <c r="D265" s="366" t="s">
        <v>50</v>
      </c>
      <c r="E265" s="701">
        <v>46077</v>
      </c>
      <c r="F265" s="702"/>
      <c r="G265" s="702" t="s">
        <v>1269</v>
      </c>
      <c r="H265" s="703">
        <v>0</v>
      </c>
      <c r="I265" s="372" t="s">
        <v>627</v>
      </c>
      <c r="J265" s="703" t="s">
        <v>30</v>
      </c>
      <c r="K265" s="701" t="s">
        <v>260</v>
      </c>
      <c r="L265" s="703" t="s">
        <v>110</v>
      </c>
      <c r="M265" s="913">
        <v>1675.2</v>
      </c>
      <c r="N265" s="343"/>
      <c r="O265" s="575"/>
      <c r="P265" s="913">
        <v>1675.2</v>
      </c>
      <c r="Q265" s="703" t="s">
        <v>110</v>
      </c>
      <c r="R265" s="1346"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627</v>
      </c>
      <c r="J266" s="369" t="s">
        <v>30</v>
      </c>
      <c r="K266" s="367">
        <v>45881</v>
      </c>
      <c r="L266" s="369" t="s">
        <v>110</v>
      </c>
      <c r="M266" s="574">
        <v>4815.6499999999996</v>
      </c>
      <c r="N266" s="416"/>
      <c r="O266" s="416"/>
      <c r="P266" s="574">
        <v>4815.6499999999996</v>
      </c>
      <c r="Q266" s="369" t="s">
        <v>110</v>
      </c>
      <c r="R266" s="1345" t="s">
        <v>38</v>
      </c>
      <c r="S266" s="502">
        <v>45881</v>
      </c>
      <c r="T266" s="9">
        <v>321</v>
      </c>
      <c r="U266" s="382">
        <v>367</v>
      </c>
      <c r="V266" s="3">
        <f>IFERROR($U266/$T266, 0)</f>
        <v>1.1433021806853583</v>
      </c>
      <c r="W266" s="502">
        <v>45905</v>
      </c>
      <c r="X266" s="280">
        <v>0</v>
      </c>
      <c r="Y266" s="280">
        <v>0</v>
      </c>
      <c r="Z266" s="280">
        <v>0</v>
      </c>
      <c r="AA266" s="373" t="s">
        <v>857</v>
      </c>
      <c r="AB266" s="373" t="s">
        <v>857</v>
      </c>
      <c r="AC266" s="389" t="s">
        <v>1271</v>
      </c>
    </row>
    <row r="267" spans="1:29" ht="39.75" customHeight="1">
      <c r="A267" s="811" t="s">
        <v>1272</v>
      </c>
      <c r="B267" s="377" t="s">
        <v>34</v>
      </c>
      <c r="C267" s="690">
        <v>46040</v>
      </c>
      <c r="D267" s="702" t="s">
        <v>54</v>
      </c>
      <c r="E267" s="701">
        <v>46042</v>
      </c>
      <c r="F267" s="702" t="s">
        <v>53</v>
      </c>
      <c r="G267" s="702"/>
      <c r="H267" s="703">
        <v>0</v>
      </c>
      <c r="I267" s="372" t="s">
        <v>627</v>
      </c>
      <c r="J267" s="703" t="s">
        <v>30</v>
      </c>
      <c r="K267" s="701" t="s">
        <v>260</v>
      </c>
      <c r="L267" s="703" t="s">
        <v>110</v>
      </c>
      <c r="M267" s="913">
        <v>45312.55</v>
      </c>
      <c r="N267" s="932"/>
      <c r="O267" s="416"/>
      <c r="P267" s="913">
        <v>45312.55</v>
      </c>
      <c r="Q267" s="703" t="s">
        <v>110</v>
      </c>
      <c r="R267" s="1346"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627</v>
      </c>
      <c r="J268" s="1074" t="s">
        <v>30</v>
      </c>
      <c r="K268" s="701">
        <v>46036</v>
      </c>
      <c r="L268" s="703" t="s">
        <v>110</v>
      </c>
      <c r="M268" s="913">
        <v>64325</v>
      </c>
      <c r="N268" s="932"/>
      <c r="O268" s="416"/>
      <c r="P268" s="913">
        <v>64325</v>
      </c>
      <c r="Q268" s="703" t="s">
        <v>110</v>
      </c>
      <c r="R268" s="1346"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857</v>
      </c>
      <c r="AB268" s="373" t="s">
        <v>857</v>
      </c>
      <c r="AC268" s="699" t="s">
        <v>1276</v>
      </c>
    </row>
    <row r="269" spans="1:29" ht="39.75" customHeight="1">
      <c r="A269" s="559" t="s">
        <v>1277</v>
      </c>
      <c r="B269" s="377" t="s">
        <v>34</v>
      </c>
      <c r="C269" s="690">
        <v>46040</v>
      </c>
      <c r="D269" s="366" t="s">
        <v>58</v>
      </c>
      <c r="E269" s="367">
        <v>46027</v>
      </c>
      <c r="F269" s="366" t="s">
        <v>53</v>
      </c>
      <c r="G269" s="702"/>
      <c r="H269" s="1004">
        <v>109</v>
      </c>
      <c r="I269" s="372" t="s">
        <v>627</v>
      </c>
      <c r="J269" s="1074" t="s">
        <v>30</v>
      </c>
      <c r="K269" s="367">
        <v>45663</v>
      </c>
      <c r="L269" s="703" t="s">
        <v>110</v>
      </c>
      <c r="M269" s="1270">
        <v>123587.5</v>
      </c>
      <c r="N269" s="932"/>
      <c r="O269" s="942"/>
      <c r="P269" s="1270">
        <v>123587.5</v>
      </c>
      <c r="Q269" s="1004" t="s">
        <v>110</v>
      </c>
      <c r="R269" s="1347" t="s">
        <v>38</v>
      </c>
      <c r="S269" s="1351">
        <v>46008</v>
      </c>
      <c r="T269" s="1007">
        <v>5450</v>
      </c>
      <c r="U269" s="1264">
        <v>5628</v>
      </c>
      <c r="V269" s="3">
        <f>IFERROR(Table5[[#This Row],[Actual Redline Completed Footage UG]]/Table5[[#This Row],[Footage UG]], 0)</f>
        <v>1.0326605504587156</v>
      </c>
      <c r="W269" s="1006">
        <v>46034</v>
      </c>
      <c r="X269" s="280">
        <v>1</v>
      </c>
      <c r="Y269" s="280">
        <v>1</v>
      </c>
      <c r="Z269" s="280">
        <v>1</v>
      </c>
      <c r="AA269" s="373" t="s">
        <v>857</v>
      </c>
      <c r="AB269" s="373" t="s">
        <v>857</v>
      </c>
      <c r="AC269" s="699" t="s">
        <v>1278</v>
      </c>
    </row>
    <row r="270" spans="1:29" ht="39.75" customHeight="1">
      <c r="A270" s="559" t="s">
        <v>1279</v>
      </c>
      <c r="B270" s="377" t="s">
        <v>37</v>
      </c>
      <c r="C270" s="360">
        <v>46006</v>
      </c>
      <c r="D270" s="366" t="s">
        <v>52</v>
      </c>
      <c r="E270" s="367">
        <v>45987</v>
      </c>
      <c r="F270" s="366" t="s">
        <v>51</v>
      </c>
      <c r="G270" s="368" t="s">
        <v>1280</v>
      </c>
      <c r="H270" s="369">
        <v>35</v>
      </c>
      <c r="I270" s="372" t="s">
        <v>627</v>
      </c>
      <c r="J270" s="369" t="s">
        <v>30</v>
      </c>
      <c r="K270" s="367" t="s">
        <v>260</v>
      </c>
      <c r="L270" s="369" t="s">
        <v>110</v>
      </c>
      <c r="M270" s="912">
        <v>35942</v>
      </c>
      <c r="N270" s="932"/>
      <c r="O270" s="416"/>
      <c r="P270" s="912">
        <v>35942</v>
      </c>
      <c r="Q270" s="369" t="s">
        <v>110</v>
      </c>
      <c r="R270" s="1345"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857</v>
      </c>
      <c r="AB270" s="373" t="s">
        <v>857</v>
      </c>
      <c r="AC270" s="808" t="s">
        <v>1281</v>
      </c>
    </row>
    <row r="271" spans="1:29" ht="39.75" customHeight="1">
      <c r="A271" s="559" t="s">
        <v>1282</v>
      </c>
      <c r="B271" s="377" t="s">
        <v>37</v>
      </c>
      <c r="C271" s="360">
        <v>46006</v>
      </c>
      <c r="D271" s="366" t="s">
        <v>52</v>
      </c>
      <c r="E271" s="367">
        <v>45975</v>
      </c>
      <c r="F271" s="366" t="s">
        <v>51</v>
      </c>
      <c r="G271" s="368" t="s">
        <v>1283</v>
      </c>
      <c r="H271" s="369">
        <v>86</v>
      </c>
      <c r="I271" s="372" t="s">
        <v>627</v>
      </c>
      <c r="J271" s="1074" t="s">
        <v>30</v>
      </c>
      <c r="K271" s="367" t="s">
        <v>260</v>
      </c>
      <c r="L271" s="369" t="s">
        <v>110</v>
      </c>
      <c r="M271" s="912">
        <v>111432</v>
      </c>
      <c r="N271" s="555"/>
      <c r="O271" s="958"/>
      <c r="P271" s="912">
        <v>111432</v>
      </c>
      <c r="Q271" s="369" t="s">
        <v>110</v>
      </c>
      <c r="R271" s="1345"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857</v>
      </c>
      <c r="AB271" s="373" t="s">
        <v>857</v>
      </c>
      <c r="AC271" s="808" t="s">
        <v>1284</v>
      </c>
    </row>
    <row r="272" spans="1:29" ht="39.75" customHeight="1">
      <c r="A272" s="559" t="s">
        <v>1285</v>
      </c>
      <c r="B272" s="377" t="s">
        <v>37</v>
      </c>
      <c r="C272" s="360">
        <v>46006</v>
      </c>
      <c r="D272" s="366" t="s">
        <v>52</v>
      </c>
      <c r="E272" s="367">
        <v>45980</v>
      </c>
      <c r="F272" s="366" t="s">
        <v>51</v>
      </c>
      <c r="G272" s="368" t="s">
        <v>1286</v>
      </c>
      <c r="H272" s="369">
        <v>75</v>
      </c>
      <c r="I272" s="372" t="s">
        <v>627</v>
      </c>
      <c r="J272" s="369" t="s">
        <v>30</v>
      </c>
      <c r="K272" s="367" t="s">
        <v>260</v>
      </c>
      <c r="L272" s="369" t="s">
        <v>110</v>
      </c>
      <c r="M272" s="912">
        <v>82330</v>
      </c>
      <c r="N272" s="555"/>
      <c r="O272" s="958"/>
      <c r="P272" s="912">
        <v>82330</v>
      </c>
      <c r="Q272" s="369" t="s">
        <v>110</v>
      </c>
      <c r="R272" s="1345"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857</v>
      </c>
      <c r="AB272" s="373" t="s">
        <v>857</v>
      </c>
      <c r="AC272" s="808" t="s">
        <v>1287</v>
      </c>
    </row>
    <row r="273" spans="1:29" ht="39.75" customHeight="1">
      <c r="A273" s="811" t="s">
        <v>1288</v>
      </c>
      <c r="B273" s="691" t="s">
        <v>31</v>
      </c>
      <c r="C273" s="690">
        <v>46073</v>
      </c>
      <c r="D273" s="690" t="s">
        <v>973</v>
      </c>
      <c r="E273" s="701">
        <v>46041</v>
      </c>
      <c r="F273" s="691" t="s">
        <v>57</v>
      </c>
      <c r="G273" s="702" t="s">
        <v>1289</v>
      </c>
      <c r="H273" s="692">
        <v>67</v>
      </c>
      <c r="I273" s="1070" t="s">
        <v>627</v>
      </c>
      <c r="J273" s="692" t="s">
        <v>30</v>
      </c>
      <c r="K273" s="701">
        <v>46038</v>
      </c>
      <c r="L273" s="703" t="s">
        <v>110</v>
      </c>
      <c r="M273" s="913">
        <v>66854</v>
      </c>
      <c r="N273" s="343"/>
      <c r="O273" s="942"/>
      <c r="P273" s="913">
        <v>66854</v>
      </c>
      <c r="Q273" s="703" t="s">
        <v>110</v>
      </c>
      <c r="R273" s="1346"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973</v>
      </c>
      <c r="E274" s="690">
        <v>46042</v>
      </c>
      <c r="F274" s="691" t="s">
        <v>57</v>
      </c>
      <c r="G274" s="691" t="s">
        <v>1292</v>
      </c>
      <c r="H274" s="692">
        <v>65</v>
      </c>
      <c r="I274" s="1070" t="s">
        <v>627</v>
      </c>
      <c r="J274" s="692" t="s">
        <v>30</v>
      </c>
      <c r="K274" s="690">
        <v>46028</v>
      </c>
      <c r="L274" s="703" t="s">
        <v>110</v>
      </c>
      <c r="M274" s="812">
        <v>60922</v>
      </c>
      <c r="N274" s="343"/>
      <c r="O274" s="575"/>
      <c r="P274" s="812">
        <v>60922</v>
      </c>
      <c r="Q274" s="703" t="s">
        <v>110</v>
      </c>
      <c r="R274" s="1346"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857</v>
      </c>
      <c r="AC274" s="699" t="s">
        <v>1293</v>
      </c>
    </row>
    <row r="275" spans="1:29" ht="39.75" customHeight="1">
      <c r="A275" s="811" t="s">
        <v>1294</v>
      </c>
      <c r="B275" s="691" t="s">
        <v>31</v>
      </c>
      <c r="C275" s="690">
        <v>46101</v>
      </c>
      <c r="D275" s="690" t="s">
        <v>56</v>
      </c>
      <c r="E275" s="690">
        <v>46042</v>
      </c>
      <c r="F275" s="691" t="s">
        <v>61</v>
      </c>
      <c r="G275" s="691" t="s">
        <v>1295</v>
      </c>
      <c r="H275" s="692">
        <v>79</v>
      </c>
      <c r="I275" s="1070" t="s">
        <v>627</v>
      </c>
      <c r="J275" s="692" t="s">
        <v>30</v>
      </c>
      <c r="K275" s="367" t="s">
        <v>260</v>
      </c>
      <c r="L275" s="703" t="s">
        <v>110</v>
      </c>
      <c r="M275" s="812">
        <v>59768</v>
      </c>
      <c r="N275" s="343"/>
      <c r="O275" s="575"/>
      <c r="P275" s="812">
        <v>59768</v>
      </c>
      <c r="Q275" s="703" t="s">
        <v>110</v>
      </c>
      <c r="R275" s="1346"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0" t="s">
        <v>627</v>
      </c>
      <c r="J276" s="692" t="s">
        <v>30</v>
      </c>
      <c r="K276" s="701">
        <v>46038</v>
      </c>
      <c r="L276" s="703" t="s">
        <v>110</v>
      </c>
      <c r="M276" s="913">
        <v>44782</v>
      </c>
      <c r="N276" s="41"/>
      <c r="O276" s="575"/>
      <c r="P276" s="913">
        <v>44782</v>
      </c>
      <c r="Q276" s="703" t="s">
        <v>110</v>
      </c>
      <c r="R276" s="1346"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564</v>
      </c>
      <c r="E277" s="749">
        <v>46084</v>
      </c>
      <c r="F277" s="689" t="s">
        <v>57</v>
      </c>
      <c r="G277" s="691" t="s">
        <v>1301</v>
      </c>
      <c r="H277" s="692">
        <v>26</v>
      </c>
      <c r="I277" s="1070" t="s">
        <v>627</v>
      </c>
      <c r="J277" s="692" t="s">
        <v>30</v>
      </c>
      <c r="K277" s="367" t="s">
        <v>260</v>
      </c>
      <c r="L277" s="692" t="s">
        <v>110</v>
      </c>
      <c r="M277" s="812">
        <v>12781.6</v>
      </c>
      <c r="N277" s="41"/>
      <c r="O277" s="575"/>
      <c r="P277" s="812">
        <v>12781.6</v>
      </c>
      <c r="Q277" s="692" t="s">
        <v>110</v>
      </c>
      <c r="R277" s="1364" t="s">
        <v>38</v>
      </c>
      <c r="S277" s="695">
        <v>46084</v>
      </c>
      <c r="T277" s="333">
        <v>937</v>
      </c>
      <c r="U277" s="813">
        <v>923</v>
      </c>
      <c r="V277" s="3">
        <f>IFERROR(Table5[[#This Row],[Actual Redline Completed Footage UG]]/Table5[[#This Row],[Footage UG]], 0)</f>
        <v>0.98505869797225187</v>
      </c>
      <c r="W277" s="706">
        <v>46098</v>
      </c>
      <c r="X277" s="698">
        <v>1</v>
      </c>
      <c r="Y277" s="698">
        <v>1</v>
      </c>
      <c r="Z277" s="1209">
        <v>1</v>
      </c>
      <c r="AA277" s="370">
        <v>46112</v>
      </c>
      <c r="AB277" s="370">
        <v>46112</v>
      </c>
      <c r="AC277" s="729" t="s">
        <v>1302</v>
      </c>
    </row>
    <row r="278" spans="1:29" ht="39.75" customHeight="1">
      <c r="A278" s="1279" t="s">
        <v>1303</v>
      </c>
      <c r="B278" s="1306" t="s">
        <v>31</v>
      </c>
      <c r="C278" s="1281">
        <v>46073</v>
      </c>
      <c r="D278" s="1281" t="s">
        <v>973</v>
      </c>
      <c r="E278" s="1281">
        <v>46045</v>
      </c>
      <c r="F278" s="1306" t="s">
        <v>57</v>
      </c>
      <c r="G278" s="1306"/>
      <c r="H278" s="1249">
        <v>81</v>
      </c>
      <c r="I278" s="1260" t="s">
        <v>543</v>
      </c>
      <c r="J278" s="1249" t="s">
        <v>30</v>
      </c>
      <c r="K278" s="1281">
        <v>46027</v>
      </c>
      <c r="L278" s="1249" t="s">
        <v>110</v>
      </c>
      <c r="M278" s="1307">
        <v>53152.33</v>
      </c>
      <c r="N278" s="41"/>
      <c r="O278" s="575"/>
      <c r="P278" s="1307">
        <v>53152.33</v>
      </c>
      <c r="Q278" s="1249" t="s">
        <v>110</v>
      </c>
      <c r="R278" s="1367" t="s">
        <v>38</v>
      </c>
      <c r="S278" s="1310">
        <v>46027</v>
      </c>
      <c r="T278" s="1368">
        <v>3323</v>
      </c>
      <c r="U278" s="1369">
        <v>3445</v>
      </c>
      <c r="V278" s="3">
        <f>IFERROR(Table5[[#This Row],[Actual Redline Completed Footage UG]]/Table5[[#This Row],[Footage UG]], 0)</f>
        <v>1.0367138128197413</v>
      </c>
      <c r="W278" s="1250">
        <v>46056</v>
      </c>
      <c r="X278" s="1209">
        <v>1</v>
      </c>
      <c r="Y278" s="1209">
        <v>1</v>
      </c>
      <c r="Z278" s="1209">
        <v>1</v>
      </c>
      <c r="AA278" s="370">
        <v>46101</v>
      </c>
      <c r="AB278" s="363">
        <v>46101</v>
      </c>
      <c r="AC278" s="1269" t="s">
        <v>1304</v>
      </c>
    </row>
    <row r="279" spans="1:29" ht="39.75" customHeight="1">
      <c r="A279" s="811" t="s">
        <v>1305</v>
      </c>
      <c r="B279" s="691" t="s">
        <v>31</v>
      </c>
      <c r="C279" s="690">
        <v>46073</v>
      </c>
      <c r="D279" s="690" t="s">
        <v>973</v>
      </c>
      <c r="E279" s="690"/>
      <c r="F279" s="691" t="s">
        <v>57</v>
      </c>
      <c r="G279" s="691" t="s">
        <v>1306</v>
      </c>
      <c r="H279" s="692">
        <v>0</v>
      </c>
      <c r="I279" s="1070" t="s">
        <v>627</v>
      </c>
      <c r="J279" s="692" t="s">
        <v>30</v>
      </c>
      <c r="K279" s="749" t="s">
        <v>260</v>
      </c>
      <c r="L279" s="692" t="s">
        <v>110</v>
      </c>
      <c r="M279" s="812">
        <v>38359.1</v>
      </c>
      <c r="N279" s="555"/>
      <c r="O279" s="575"/>
      <c r="P279" s="812">
        <v>38359.1</v>
      </c>
      <c r="Q279" s="692" t="s">
        <v>110</v>
      </c>
      <c r="R279" s="1346"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627</v>
      </c>
      <c r="J280" s="20" t="s">
        <v>30</v>
      </c>
      <c r="K280" s="299">
        <v>45902</v>
      </c>
      <c r="L280" s="300" t="s">
        <v>110</v>
      </c>
      <c r="M280" s="346">
        <v>12695</v>
      </c>
      <c r="N280" s="1324"/>
      <c r="O280" s="555"/>
      <c r="P280" s="346">
        <v>12695</v>
      </c>
      <c r="Q280" s="1365" t="s">
        <v>110</v>
      </c>
      <c r="R280" s="1345" t="s">
        <v>38</v>
      </c>
      <c r="S280" s="127">
        <v>45902</v>
      </c>
      <c r="T280" s="1125">
        <v>1010</v>
      </c>
      <c r="U280" s="1154">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5" t="s">
        <v>56</v>
      </c>
      <c r="E281" s="619">
        <v>45817</v>
      </c>
      <c r="F281" s="1155" t="s">
        <v>57</v>
      </c>
      <c r="G281" s="1156" t="s">
        <v>235</v>
      </c>
      <c r="H281" s="625">
        <v>0</v>
      </c>
      <c r="I281" s="1122" t="s">
        <v>627</v>
      </c>
      <c r="J281" s="625" t="s">
        <v>30</v>
      </c>
      <c r="K281" s="1157">
        <v>45821</v>
      </c>
      <c r="L281" s="1122" t="s">
        <v>110</v>
      </c>
      <c r="M281" s="626">
        <v>23436.55</v>
      </c>
      <c r="N281" s="1324"/>
      <c r="O281" s="555"/>
      <c r="P281" s="626">
        <v>23436.55</v>
      </c>
      <c r="Q281" s="1366" t="s">
        <v>110</v>
      </c>
      <c r="R281" s="1345" t="s">
        <v>38</v>
      </c>
      <c r="S281" s="620">
        <v>45817</v>
      </c>
      <c r="T281" s="463">
        <v>1769</v>
      </c>
      <c r="U281" s="687">
        <v>1044</v>
      </c>
      <c r="V281" s="29">
        <f>IFERROR(Table5[[#This Row],[Actual Redline Completed Footage UG]]/Table5[[#This Row],[Footage UG]], 0)</f>
        <v>0.5901639344262295</v>
      </c>
      <c r="W281" s="595">
        <v>45831</v>
      </c>
      <c r="X281" s="910">
        <v>1</v>
      </c>
      <c r="Y281" s="1276">
        <v>1</v>
      </c>
      <c r="Z281" s="1276">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627</v>
      </c>
      <c r="J282" s="362" t="s">
        <v>30</v>
      </c>
      <c r="K282" s="360" t="s">
        <v>558</v>
      </c>
      <c r="L282" s="362" t="s">
        <v>110</v>
      </c>
      <c r="M282" s="686">
        <v>74164.05</v>
      </c>
      <c r="N282" s="575"/>
      <c r="O282" s="959"/>
      <c r="P282" s="686">
        <v>74164.05</v>
      </c>
      <c r="Q282" s="313" t="s">
        <v>110</v>
      </c>
      <c r="R282" s="1345"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884</v>
      </c>
      <c r="G283" s="653" t="s">
        <v>1047</v>
      </c>
      <c r="H283" s="579">
        <v>0</v>
      </c>
      <c r="I283" s="583" t="s">
        <v>627</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1048</v>
      </c>
    </row>
    <row r="284" spans="1:29" ht="39.75" customHeight="1">
      <c r="A284" s="559" t="s">
        <v>1313</v>
      </c>
      <c r="B284" s="358" t="s">
        <v>31</v>
      </c>
      <c r="C284" s="360">
        <v>45996</v>
      </c>
      <c r="D284" s="360" t="s">
        <v>564</v>
      </c>
      <c r="E284" s="360">
        <v>45958</v>
      </c>
      <c r="F284" s="358" t="s">
        <v>61</v>
      </c>
      <c r="G284" s="361" t="s">
        <v>1314</v>
      </c>
      <c r="H284" s="362">
        <v>303</v>
      </c>
      <c r="I284" s="1070" t="s">
        <v>627</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857</v>
      </c>
      <c r="AC284" s="352" t="s">
        <v>1315</v>
      </c>
    </row>
    <row r="285" spans="1:29" ht="39.75" customHeight="1">
      <c r="A285" s="559" t="s">
        <v>1316</v>
      </c>
      <c r="B285" s="358" t="s">
        <v>31</v>
      </c>
      <c r="C285" s="367">
        <v>45930</v>
      </c>
      <c r="D285" s="360" t="s">
        <v>1317</v>
      </c>
      <c r="E285" s="360">
        <v>45916</v>
      </c>
      <c r="F285" s="358" t="s">
        <v>57</v>
      </c>
      <c r="G285" s="361"/>
      <c r="H285" s="362">
        <v>84</v>
      </c>
      <c r="I285" s="1070" t="s">
        <v>627</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857</v>
      </c>
      <c r="AB285" s="373" t="s">
        <v>857</v>
      </c>
      <c r="AC285" s="603" t="s">
        <v>1318</v>
      </c>
    </row>
    <row r="286" spans="1:29" ht="39.75" customHeight="1">
      <c r="A286" s="930" t="s">
        <v>1319</v>
      </c>
      <c r="B286" s="358" t="s">
        <v>31</v>
      </c>
      <c r="C286" s="360">
        <v>46017</v>
      </c>
      <c r="D286" s="360" t="s">
        <v>1074</v>
      </c>
      <c r="E286" s="360">
        <v>45936</v>
      </c>
      <c r="F286" s="358" t="s">
        <v>57</v>
      </c>
      <c r="G286" s="361"/>
      <c r="H286" s="362">
        <v>157</v>
      </c>
      <c r="I286" s="1070" t="s">
        <v>627</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857</v>
      </c>
      <c r="AC286" s="1160"/>
    </row>
    <row r="287" spans="1:29" ht="39.75" customHeight="1">
      <c r="A287" s="811" t="s">
        <v>1320</v>
      </c>
      <c r="B287" s="632" t="s">
        <v>31</v>
      </c>
      <c r="C287" s="690">
        <v>46015</v>
      </c>
      <c r="D287" s="690" t="s">
        <v>973</v>
      </c>
      <c r="E287" s="690">
        <v>45965</v>
      </c>
      <c r="F287" s="691" t="s">
        <v>57</v>
      </c>
      <c r="G287" s="691" t="s">
        <v>1321</v>
      </c>
      <c r="H287" s="692">
        <v>0</v>
      </c>
      <c r="I287" s="1070" t="s">
        <v>627</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3" t="s">
        <v>1323</v>
      </c>
      <c r="B288" s="1371" t="s">
        <v>41</v>
      </c>
      <c r="C288" s="299">
        <v>46081</v>
      </c>
      <c r="D288" s="1267" t="s">
        <v>1275</v>
      </c>
      <c r="E288" s="1305">
        <v>46059</v>
      </c>
      <c r="F288" s="1372" t="s">
        <v>51</v>
      </c>
      <c r="G288" s="1372"/>
      <c r="H288" s="1326">
        <v>171</v>
      </c>
      <c r="I288" s="1373" t="s">
        <v>627</v>
      </c>
      <c r="J288" s="1326" t="s">
        <v>36</v>
      </c>
      <c r="K288" s="1374">
        <v>46062</v>
      </c>
      <c r="L288" s="1197" t="s">
        <v>110</v>
      </c>
      <c r="M288" s="1375">
        <v>160211</v>
      </c>
      <c r="N288" s="41"/>
      <c r="O288" s="575"/>
      <c r="P288" s="1375">
        <v>160211</v>
      </c>
      <c r="Q288" s="1198" t="s">
        <v>110</v>
      </c>
      <c r="R288" s="1376" t="s">
        <v>38</v>
      </c>
      <c r="S288" s="1377">
        <v>46062</v>
      </c>
      <c r="T288" s="1378">
        <v>10731</v>
      </c>
      <c r="U288" s="1379">
        <v>10731</v>
      </c>
      <c r="V288" s="79">
        <f>IFERROR(Table5[[#This Row],[Actual Redline Completed Footage UG]]/Table5[[#This Row],[Footage UG]], 0)</f>
        <v>1</v>
      </c>
      <c r="W288" s="1419">
        <v>46070</v>
      </c>
      <c r="X288" s="1380">
        <v>1</v>
      </c>
      <c r="Y288" s="1209">
        <v>0</v>
      </c>
      <c r="Z288" s="1253">
        <v>0</v>
      </c>
      <c r="AA288" s="363">
        <v>46118</v>
      </c>
      <c r="AB288" s="373" t="s">
        <v>754</v>
      </c>
      <c r="AC288" s="1263" t="s">
        <v>1324</v>
      </c>
    </row>
    <row r="289" spans="1:32" ht="39.75" customHeight="1">
      <c r="A289" s="1383" t="s">
        <v>1325</v>
      </c>
      <c r="B289" s="1078" t="s">
        <v>40</v>
      </c>
      <c r="C289" s="360">
        <v>46111</v>
      </c>
      <c r="D289" s="366" t="s">
        <v>50</v>
      </c>
      <c r="E289" s="367">
        <v>46085</v>
      </c>
      <c r="F289" s="366" t="s">
        <v>53</v>
      </c>
      <c r="G289" s="702" t="s">
        <v>1326</v>
      </c>
      <c r="H289" s="1009">
        <v>0</v>
      </c>
      <c r="I289" s="304" t="s">
        <v>627</v>
      </c>
      <c r="J289" s="755" t="s">
        <v>30</v>
      </c>
      <c r="K289" s="749" t="s">
        <v>260</v>
      </c>
      <c r="L289" s="755" t="s">
        <v>110</v>
      </c>
      <c r="M289" s="1417">
        <v>12316.35</v>
      </c>
      <c r="N289" s="41"/>
      <c r="O289" s="575"/>
      <c r="P289" s="1417">
        <v>12316.35</v>
      </c>
      <c r="Q289" s="944" t="s">
        <v>110</v>
      </c>
      <c r="R289" s="1394" t="s">
        <v>38</v>
      </c>
      <c r="S289" s="1006">
        <v>46086</v>
      </c>
      <c r="T289" s="1007">
        <v>7</v>
      </c>
      <c r="U289" s="1393">
        <v>7</v>
      </c>
      <c r="V289" s="3">
        <f ca="1">IFERROR($W289/$V289, 0)</f>
        <v>1</v>
      </c>
      <c r="W289" s="1418">
        <v>46106</v>
      </c>
      <c r="X289" s="825">
        <v>1</v>
      </c>
      <c r="Y289" s="825">
        <v>1</v>
      </c>
      <c r="Z289" s="825">
        <v>1</v>
      </c>
      <c r="AA289" s="363">
        <v>46134</v>
      </c>
      <c r="AB289" s="363">
        <v>46134</v>
      </c>
      <c r="AC289" s="1269" t="s">
        <v>822</v>
      </c>
    </row>
    <row r="290" spans="1:32" ht="39.75" customHeight="1">
      <c r="A290" s="1411" t="s">
        <v>1327</v>
      </c>
      <c r="B290" s="1078" t="s">
        <v>40</v>
      </c>
      <c r="C290" s="360">
        <v>46111</v>
      </c>
      <c r="D290" s="366" t="s">
        <v>50</v>
      </c>
      <c r="E290" s="367">
        <v>46087</v>
      </c>
      <c r="F290" s="702" t="s">
        <v>51</v>
      </c>
      <c r="G290" s="702" t="s">
        <v>1084</v>
      </c>
      <c r="H290" s="1009">
        <v>0</v>
      </c>
      <c r="I290" s="304" t="s">
        <v>627</v>
      </c>
      <c r="J290" s="755" t="s">
        <v>30</v>
      </c>
      <c r="K290" s="749" t="s">
        <v>260</v>
      </c>
      <c r="L290" s="755" t="s">
        <v>110</v>
      </c>
      <c r="M290" s="1417">
        <v>6808.8</v>
      </c>
      <c r="N290" s="41"/>
      <c r="O290" s="575"/>
      <c r="P290" s="1417">
        <v>6808.8</v>
      </c>
      <c r="Q290" s="755" t="s">
        <v>110</v>
      </c>
      <c r="R290" s="1394" t="s">
        <v>38</v>
      </c>
      <c r="S290" s="1006">
        <v>46087</v>
      </c>
      <c r="T290" s="1007">
        <v>508</v>
      </c>
      <c r="U290" s="1393">
        <v>513</v>
      </c>
      <c r="V290" s="365">
        <f ca="1">IFERROR($W290/$V290, 0)</f>
        <v>1.0098425196850394</v>
      </c>
      <c r="W290" s="1013">
        <v>46105</v>
      </c>
      <c r="X290" s="825">
        <v>1</v>
      </c>
      <c r="Y290" s="825">
        <v>1</v>
      </c>
      <c r="Z290" s="825">
        <v>1</v>
      </c>
      <c r="AA290" s="363">
        <v>46134</v>
      </c>
      <c r="AB290" s="363">
        <v>46134</v>
      </c>
      <c r="AC290" s="1269" t="s">
        <v>1328</v>
      </c>
    </row>
    <row r="291" spans="1:32" ht="39.75" customHeight="1">
      <c r="A291" s="1384" t="s">
        <v>1329</v>
      </c>
      <c r="B291" s="1078" t="s">
        <v>40</v>
      </c>
      <c r="C291" s="360">
        <v>46111</v>
      </c>
      <c r="D291" s="366" t="s">
        <v>50</v>
      </c>
      <c r="E291" s="367">
        <v>46097</v>
      </c>
      <c r="F291" s="702" t="s">
        <v>51</v>
      </c>
      <c r="G291" s="702" t="s">
        <v>1330</v>
      </c>
      <c r="H291" s="1009">
        <v>0</v>
      </c>
      <c r="I291" s="304" t="s">
        <v>627</v>
      </c>
      <c r="J291" s="755" t="s">
        <v>30</v>
      </c>
      <c r="K291" s="749" t="s">
        <v>260</v>
      </c>
      <c r="L291" s="755" t="s">
        <v>110</v>
      </c>
      <c r="M291" s="1417">
        <v>16760.150000000001</v>
      </c>
      <c r="N291" s="41"/>
      <c r="O291" s="575"/>
      <c r="P291" s="1417">
        <v>16760.150000000001</v>
      </c>
      <c r="Q291" s="755" t="s">
        <v>110</v>
      </c>
      <c r="R291" s="1394" t="s">
        <v>38</v>
      </c>
      <c r="S291" s="1006">
        <v>46097</v>
      </c>
      <c r="T291" s="1007">
        <v>1329</v>
      </c>
      <c r="U291" s="1393">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857</v>
      </c>
      <c r="AB292" s="373" t="s">
        <v>857</v>
      </c>
      <c r="AC292" s="107" t="s">
        <v>1331</v>
      </c>
    </row>
    <row r="293" spans="1:32" ht="39.75" customHeight="1">
      <c r="A293" s="566" t="s">
        <v>275</v>
      </c>
      <c r="B293" s="568" t="s">
        <v>28</v>
      </c>
      <c r="C293" s="24">
        <v>45772</v>
      </c>
      <c r="D293" s="569" t="s">
        <v>1091</v>
      </c>
      <c r="E293" s="24">
        <v>45716</v>
      </c>
      <c r="F293" s="569" t="s">
        <v>1093</v>
      </c>
      <c r="G293" s="599" t="s">
        <v>276</v>
      </c>
      <c r="H293" s="572">
        <v>56</v>
      </c>
      <c r="I293" s="572" t="s">
        <v>627</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627</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912</v>
      </c>
      <c r="E295" s="24">
        <v>45708</v>
      </c>
      <c r="F295" s="570" t="s">
        <v>1086</v>
      </c>
      <c r="G295" s="576" t="s">
        <v>354</v>
      </c>
      <c r="H295" s="572">
        <v>82</v>
      </c>
      <c r="I295" s="577" t="s">
        <v>627</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5" t="s">
        <v>900</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857</v>
      </c>
      <c r="AB296" s="373" t="s">
        <v>857</v>
      </c>
      <c r="AC296" s="27" t="s">
        <v>1333</v>
      </c>
    </row>
    <row r="297" spans="1:32" ht="39.75" customHeight="1">
      <c r="A297" s="929" t="s">
        <v>1334</v>
      </c>
      <c r="B297" s="568" t="s">
        <v>28</v>
      </c>
      <c r="C297" s="598">
        <v>45991</v>
      </c>
      <c r="D297" s="677" t="s">
        <v>50</v>
      </c>
      <c r="E297" s="24">
        <v>45743</v>
      </c>
      <c r="F297" s="569" t="s">
        <v>59</v>
      </c>
      <c r="G297" s="571" t="s">
        <v>387</v>
      </c>
      <c r="H297" s="572">
        <v>69</v>
      </c>
      <c r="I297" s="1070" t="s">
        <v>627</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857</v>
      </c>
      <c r="AB297" s="373" t="s">
        <v>857</v>
      </c>
      <c r="AC297" s="27" t="s">
        <v>1335</v>
      </c>
    </row>
    <row r="298" spans="1:32" ht="39.75" customHeight="1">
      <c r="A298" s="811" t="s">
        <v>1336</v>
      </c>
      <c r="B298" s="359" t="s">
        <v>28</v>
      </c>
      <c r="C298" s="690">
        <v>46008</v>
      </c>
      <c r="D298" s="690" t="s">
        <v>1337</v>
      </c>
      <c r="E298" s="701">
        <v>45743</v>
      </c>
      <c r="F298" s="702" t="s">
        <v>59</v>
      </c>
      <c r="G298" s="702" t="s">
        <v>1338</v>
      </c>
      <c r="H298" s="703">
        <v>54</v>
      </c>
      <c r="I298" s="1070" t="s">
        <v>627</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857</v>
      </c>
      <c r="AB298" s="373" t="s">
        <v>857</v>
      </c>
      <c r="AC298" s="1110" t="s">
        <v>1339</v>
      </c>
    </row>
    <row r="299" spans="1:32" ht="39.75" customHeight="1">
      <c r="A299" s="929" t="s">
        <v>392</v>
      </c>
      <c r="B299" s="568" t="s">
        <v>28</v>
      </c>
      <c r="C299" s="598">
        <v>45991</v>
      </c>
      <c r="D299" s="668" t="s">
        <v>1340</v>
      </c>
      <c r="E299" s="570">
        <v>45735</v>
      </c>
      <c r="F299" s="569" t="s">
        <v>59</v>
      </c>
      <c r="G299" s="571" t="s">
        <v>393</v>
      </c>
      <c r="H299" s="572">
        <v>70</v>
      </c>
      <c r="I299" s="1070" t="s">
        <v>627</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857</v>
      </c>
      <c r="AB299" s="373" t="s">
        <v>857</v>
      </c>
      <c r="AC299" s="38" t="s">
        <v>1341</v>
      </c>
    </row>
    <row r="300" spans="1:32" ht="39.75" customHeight="1">
      <c r="A300" s="811" t="s">
        <v>1342</v>
      </c>
      <c r="B300" s="359" t="s">
        <v>28</v>
      </c>
      <c r="C300" s="690">
        <v>46080</v>
      </c>
      <c r="D300" s="366" t="s">
        <v>1343</v>
      </c>
      <c r="E300" s="701">
        <v>45700</v>
      </c>
      <c r="F300" s="366" t="s">
        <v>59</v>
      </c>
      <c r="G300" s="701" t="s">
        <v>395</v>
      </c>
      <c r="H300" s="703">
        <v>81</v>
      </c>
      <c r="I300" s="1070" t="s">
        <v>627</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857</v>
      </c>
      <c r="AB300" s="373" t="s">
        <v>857</v>
      </c>
      <c r="AC300" s="816" t="s">
        <v>1344</v>
      </c>
    </row>
    <row r="301" spans="1:32" ht="39.75" customHeight="1">
      <c r="A301" s="559" t="s">
        <v>1345</v>
      </c>
      <c r="B301" s="359" t="s">
        <v>28</v>
      </c>
      <c r="C301" s="360">
        <v>45991</v>
      </c>
      <c r="D301" s="360" t="s">
        <v>50</v>
      </c>
      <c r="E301" s="367">
        <v>45743</v>
      </c>
      <c r="F301" s="366" t="s">
        <v>59</v>
      </c>
      <c r="G301" s="368" t="s">
        <v>401</v>
      </c>
      <c r="H301" s="369">
        <v>70</v>
      </c>
      <c r="I301" s="1070" t="s">
        <v>627</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857</v>
      </c>
      <c r="AB301" s="373" t="s">
        <v>857</v>
      </c>
      <c r="AC301" s="278" t="s">
        <v>1346</v>
      </c>
    </row>
    <row r="302" spans="1:32" ht="39.75" customHeight="1">
      <c r="A302" s="639" t="s">
        <v>416</v>
      </c>
      <c r="B302" s="359" t="s">
        <v>28</v>
      </c>
      <c r="C302" s="367">
        <v>45742</v>
      </c>
      <c r="D302" s="366" t="s">
        <v>912</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627</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1337</v>
      </c>
      <c r="E304" s="1282">
        <v>45748</v>
      </c>
      <c r="F304" s="1283" t="s">
        <v>59</v>
      </c>
      <c r="G304" s="1267" t="s">
        <v>1347</v>
      </c>
      <c r="H304" s="1197">
        <v>0</v>
      </c>
      <c r="I304" s="1197" t="s">
        <v>627</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857</v>
      </c>
      <c r="AB304" s="373" t="s">
        <v>857</v>
      </c>
      <c r="AC304" s="1287"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627</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1349</v>
      </c>
      <c r="AD305" s="342"/>
      <c r="AE305" s="802"/>
      <c r="AF305" s="965"/>
    </row>
    <row r="306" spans="1:32" ht="39.75" customHeight="1">
      <c r="A306" s="929" t="s">
        <v>1350</v>
      </c>
      <c r="B306" s="359" t="s">
        <v>28</v>
      </c>
      <c r="C306" s="598">
        <v>46008</v>
      </c>
      <c r="D306" s="1167" t="s">
        <v>1351</v>
      </c>
      <c r="E306" s="24">
        <v>45938</v>
      </c>
      <c r="F306" s="366" t="s">
        <v>59</v>
      </c>
      <c r="G306" s="1162"/>
      <c r="H306" s="572">
        <v>193</v>
      </c>
      <c r="I306" s="1070" t="s">
        <v>627</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857</v>
      </c>
      <c r="AB306" s="373" t="s">
        <v>857</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0" t="s">
        <v>627</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857</v>
      </c>
      <c r="AB307" s="373" t="s">
        <v>857</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627</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857</v>
      </c>
      <c r="AC308" s="807" t="s">
        <v>1356</v>
      </c>
      <c r="AD308" s="342"/>
      <c r="AE308" s="802"/>
      <c r="AF308" s="965"/>
    </row>
    <row r="309" spans="1:32" ht="39.75" customHeight="1">
      <c r="A309" s="926" t="s">
        <v>1357</v>
      </c>
      <c r="B309" s="355" t="s">
        <v>1145</v>
      </c>
      <c r="C309" s="299">
        <v>46019</v>
      </c>
      <c r="D309" s="1168" t="s">
        <v>56</v>
      </c>
      <c r="E309" s="299">
        <v>45959</v>
      </c>
      <c r="F309" s="298" t="s">
        <v>1162</v>
      </c>
      <c r="G309" s="492" t="s">
        <v>1358</v>
      </c>
      <c r="H309" s="666">
        <v>89</v>
      </c>
      <c r="I309" s="1165" t="s">
        <v>627</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68" t="s">
        <v>56</v>
      </c>
      <c r="E310" s="749">
        <v>45959</v>
      </c>
      <c r="F310" s="750" t="s">
        <v>1162</v>
      </c>
      <c r="G310" s="750" t="s">
        <v>1361</v>
      </c>
      <c r="H310" s="761">
        <v>83</v>
      </c>
      <c r="I310" s="1165" t="s">
        <v>627</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857</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627</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1364</v>
      </c>
      <c r="AD311" s="342"/>
      <c r="AE311" s="802"/>
      <c r="AF311" s="965"/>
    </row>
    <row r="312" spans="1:32" ht="39.75" customHeight="1">
      <c r="A312" s="926" t="s">
        <v>1365</v>
      </c>
      <c r="B312" s="355" t="s">
        <v>1145</v>
      </c>
      <c r="C312" s="299">
        <v>46045</v>
      </c>
      <c r="D312" s="1168" t="s">
        <v>56</v>
      </c>
      <c r="E312" s="299">
        <v>45959</v>
      </c>
      <c r="F312" s="298" t="s">
        <v>884</v>
      </c>
      <c r="G312" s="492"/>
      <c r="H312" s="300">
        <v>89</v>
      </c>
      <c r="I312" s="1165" t="s">
        <v>627</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69" t="s">
        <v>1145</v>
      </c>
      <c r="C313" s="749">
        <v>46052</v>
      </c>
      <c r="D313" s="1170" t="s">
        <v>56</v>
      </c>
      <c r="E313" s="748">
        <v>46027</v>
      </c>
      <c r="F313" s="785" t="s">
        <v>984</v>
      </c>
      <c r="G313" s="750"/>
      <c r="H313" s="20">
        <v>81</v>
      </c>
      <c r="I313" s="304" t="s">
        <v>627</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857</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831</v>
      </c>
      <c r="O317" s="417" t="s">
        <v>832</v>
      </c>
      <c r="P317" s="1320" t="s">
        <v>833</v>
      </c>
      <c r="Q317" s="390" t="s">
        <v>94</v>
      </c>
      <c r="R317" s="390" t="s">
        <v>97</v>
      </c>
      <c r="S317" s="342" t="s">
        <v>98</v>
      </c>
      <c r="T317" s="342" t="s">
        <v>69</v>
      </c>
      <c r="U317" s="342" t="s">
        <v>535</v>
      </c>
      <c r="V317" s="966" t="s">
        <v>495</v>
      </c>
      <c r="W317" s="966" t="s">
        <v>537</v>
      </c>
      <c r="X317" s="978" t="s">
        <v>538</v>
      </c>
      <c r="Y317" s="989" t="s">
        <v>497</v>
      </c>
      <c r="Z317" s="989" t="s">
        <v>1369</v>
      </c>
      <c r="AA317" s="989" t="s">
        <v>834</v>
      </c>
      <c r="AB317" s="989" t="s">
        <v>1370</v>
      </c>
      <c r="AC317" s="1173" t="s">
        <v>836</v>
      </c>
    </row>
    <row r="318" spans="1:32" ht="39.75" customHeight="1">
      <c r="A318" s="960" t="s">
        <v>120</v>
      </c>
      <c r="B318" s="377" t="s">
        <v>34</v>
      </c>
      <c r="C318" s="367">
        <v>45807</v>
      </c>
      <c r="D318" s="358" t="s">
        <v>803</v>
      </c>
      <c r="E318" s="366" t="s">
        <v>260</v>
      </c>
      <c r="F318" s="358" t="s">
        <v>1105</v>
      </c>
      <c r="G318" s="361" t="s">
        <v>121</v>
      </c>
      <c r="H318" s="362">
        <v>60</v>
      </c>
      <c r="I318" s="372" t="s">
        <v>627</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803</v>
      </c>
      <c r="E319" s="366" t="s">
        <v>260</v>
      </c>
      <c r="F319" s="366" t="s">
        <v>1105</v>
      </c>
      <c r="G319" s="368" t="s">
        <v>127</v>
      </c>
      <c r="H319" s="369">
        <v>79</v>
      </c>
      <c r="I319" s="372" t="s">
        <v>627</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803</v>
      </c>
      <c r="E320" s="366" t="s">
        <v>260</v>
      </c>
      <c r="F320" s="366" t="s">
        <v>1105</v>
      </c>
      <c r="G320" s="368" t="s">
        <v>1372</v>
      </c>
      <c r="H320" s="369">
        <v>83</v>
      </c>
      <c r="I320" s="372" t="s">
        <v>627</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803</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803</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06" t="s">
        <v>360</v>
      </c>
      <c r="H323" s="369">
        <v>82</v>
      </c>
      <c r="I323" s="369" t="s">
        <v>627</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1374</v>
      </c>
    </row>
    <row r="324" spans="1:29" ht="39.75" customHeight="1">
      <c r="A324" s="960" t="s">
        <v>370</v>
      </c>
      <c r="B324" s="359" t="s">
        <v>28</v>
      </c>
      <c r="C324" s="367">
        <v>45742</v>
      </c>
      <c r="D324" s="366" t="s">
        <v>803</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831</v>
      </c>
      <c r="Q327" s="985" t="s">
        <v>97</v>
      </c>
      <c r="R327" s="987" t="s">
        <v>98</v>
      </c>
      <c r="S327" s="987" t="s">
        <v>532</v>
      </c>
      <c r="T327" s="987" t="s">
        <v>1377</v>
      </c>
      <c r="U327" s="987" t="s">
        <v>1378</v>
      </c>
      <c r="V327" s="987" t="s">
        <v>834</v>
      </c>
      <c r="W327" s="987" t="s">
        <v>69</v>
      </c>
      <c r="X327" s="987" t="s">
        <v>535</v>
      </c>
      <c r="Y327" s="966" t="s">
        <v>536</v>
      </c>
      <c r="Z327" s="966" t="s">
        <v>495</v>
      </c>
      <c r="AA327" s="966" t="s">
        <v>537</v>
      </c>
      <c r="AB327" s="991" t="s">
        <v>836</v>
      </c>
      <c r="AC327" s="988" t="s">
        <v>540</v>
      </c>
    </row>
    <row r="328" spans="1:29" ht="39.75" customHeight="1">
      <c r="A328" s="980" t="s">
        <v>1379</v>
      </c>
      <c r="B328" s="358" t="s">
        <v>31</v>
      </c>
      <c r="C328" s="981"/>
      <c r="D328" s="360" t="s">
        <v>50</v>
      </c>
      <c r="E328" s="360">
        <v>45768</v>
      </c>
      <c r="F328" s="375" t="s">
        <v>884</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884</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912</v>
      </c>
      <c r="O10">
        <v>6561</v>
      </c>
      <c r="P10">
        <v>14625</v>
      </c>
      <c r="Q10">
        <v>17060</v>
      </c>
      <c r="R10">
        <v>38246</v>
      </c>
    </row>
    <row r="11" spans="1:18">
      <c r="A11" t="s">
        <v>427</v>
      </c>
      <c r="C11">
        <v>1990</v>
      </c>
      <c r="D11">
        <v>1045</v>
      </c>
      <c r="G11">
        <v>3035</v>
      </c>
      <c r="J11" t="s">
        <v>1390</v>
      </c>
      <c r="K11">
        <v>4129</v>
      </c>
      <c r="N11" t="s">
        <v>854</v>
      </c>
      <c r="P11">
        <v>5968</v>
      </c>
      <c r="Q11">
        <v>20002</v>
      </c>
      <c r="R11">
        <v>25970</v>
      </c>
    </row>
    <row r="12" spans="1:18">
      <c r="A12" t="s">
        <v>472</v>
      </c>
      <c r="B12">
        <v>2677</v>
      </c>
      <c r="C12">
        <v>2967</v>
      </c>
      <c r="D12">
        <v>3297</v>
      </c>
      <c r="E12">
        <v>2384</v>
      </c>
      <c r="F12">
        <v>1394</v>
      </c>
      <c r="G12">
        <v>12719</v>
      </c>
      <c r="J12" t="s">
        <v>912</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854</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1005</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1005</v>
      </c>
      <c r="D717">
        <v>1491</v>
      </c>
      <c r="E717">
        <v>1549</v>
      </c>
      <c r="G717">
        <v>3040</v>
      </c>
    </row>
    <row r="718" spans="1:7">
      <c r="A718" t="s">
        <v>1422</v>
      </c>
    </row>
    <row r="719" spans="1:7">
      <c r="A719" t="s">
        <v>911</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1005</v>
      </c>
      <c r="B730">
        <v>918</v>
      </c>
      <c r="G730">
        <v>918</v>
      </c>
    </row>
    <row r="731" spans="1:7">
      <c r="A731" t="s">
        <v>911</v>
      </c>
      <c r="B731">
        <v>254</v>
      </c>
      <c r="C731">
        <v>1686</v>
      </c>
      <c r="D731">
        <v>611</v>
      </c>
      <c r="G731">
        <v>2551</v>
      </c>
    </row>
    <row r="732" spans="1:7">
      <c r="A732" t="s">
        <v>142</v>
      </c>
      <c r="E732">
        <v>82</v>
      </c>
      <c r="G732">
        <v>82</v>
      </c>
    </row>
    <row r="733" spans="1:7">
      <c r="A733" t="s">
        <v>254</v>
      </c>
      <c r="C733">
        <v>329</v>
      </c>
      <c r="D733">
        <v>333</v>
      </c>
      <c r="G733">
        <v>662</v>
      </c>
    </row>
    <row r="734" spans="1:7">
      <c r="A734" t="s">
        <v>952</v>
      </c>
      <c r="D734">
        <v>740</v>
      </c>
      <c r="G734">
        <v>740</v>
      </c>
    </row>
    <row r="735" spans="1:7">
      <c r="A735" t="s">
        <v>255</v>
      </c>
      <c r="E735">
        <v>267</v>
      </c>
      <c r="G735">
        <v>267</v>
      </c>
    </row>
    <row r="736" spans="1:7">
      <c r="A736" t="s">
        <v>837</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911</v>
      </c>
      <c r="D748">
        <v>250</v>
      </c>
      <c r="G748">
        <v>250</v>
      </c>
    </row>
    <row r="749" spans="1:7">
      <c r="A749" t="s">
        <v>952</v>
      </c>
      <c r="B749">
        <v>1238</v>
      </c>
      <c r="C749">
        <v>1531</v>
      </c>
      <c r="D749">
        <v>1250</v>
      </c>
      <c r="E749">
        <v>361</v>
      </c>
      <c r="G749">
        <v>4380</v>
      </c>
    </row>
    <row r="750" spans="1:7">
      <c r="A750" t="s">
        <v>255</v>
      </c>
      <c r="B750">
        <v>711</v>
      </c>
      <c r="G750">
        <v>711</v>
      </c>
    </row>
    <row r="751" spans="1:7">
      <c r="A751" t="s">
        <v>1423</v>
      </c>
      <c r="D751">
        <v>75</v>
      </c>
      <c r="G751">
        <v>75</v>
      </c>
    </row>
    <row r="752" spans="1:7">
      <c r="A752" t="s">
        <v>916</v>
      </c>
      <c r="C752">
        <v>1808</v>
      </c>
      <c r="E752">
        <v>1204</v>
      </c>
      <c r="G752">
        <v>3012</v>
      </c>
    </row>
    <row r="753" spans="1:7">
      <c r="A753" t="s">
        <v>132</v>
      </c>
      <c r="C753">
        <v>251</v>
      </c>
      <c r="D753">
        <v>253</v>
      </c>
      <c r="E753">
        <v>1076</v>
      </c>
      <c r="G753">
        <v>1580</v>
      </c>
    </row>
    <row r="754" spans="1:7">
      <c r="A754" t="s">
        <v>837</v>
      </c>
      <c r="B754">
        <v>829</v>
      </c>
      <c r="D754">
        <v>863</v>
      </c>
      <c r="E754">
        <v>499</v>
      </c>
      <c r="F754">
        <v>475</v>
      </c>
      <c r="G754">
        <v>2666</v>
      </c>
    </row>
    <row r="755" spans="1:7">
      <c r="A755" t="s">
        <v>944</v>
      </c>
      <c r="E755">
        <v>754</v>
      </c>
      <c r="G755">
        <v>754</v>
      </c>
    </row>
    <row r="756" spans="1:7">
      <c r="A756" t="s">
        <v>918</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952</v>
      </c>
    </row>
    <row r="769" spans="1:7">
      <c r="A769" t="s">
        <v>916</v>
      </c>
    </row>
    <row r="770" spans="1:7">
      <c r="A770" t="s">
        <v>132</v>
      </c>
      <c r="C770">
        <v>120</v>
      </c>
      <c r="D770">
        <v>190</v>
      </c>
      <c r="G770">
        <v>310</v>
      </c>
    </row>
    <row r="771" spans="1:7">
      <c r="A771" t="s">
        <v>837</v>
      </c>
      <c r="B771">
        <v>839</v>
      </c>
      <c r="D771">
        <v>616</v>
      </c>
      <c r="E771">
        <v>969</v>
      </c>
      <c r="F771">
        <v>552</v>
      </c>
      <c r="G771">
        <v>2976</v>
      </c>
    </row>
    <row r="772" spans="1:7">
      <c r="A772" t="s">
        <v>944</v>
      </c>
      <c r="B772">
        <v>1285</v>
      </c>
      <c r="G772">
        <v>1285</v>
      </c>
    </row>
    <row r="773" spans="1:7">
      <c r="A773" t="s">
        <v>918</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1037</v>
      </c>
      <c r="B776">
        <v>335</v>
      </c>
      <c r="G776">
        <v>335</v>
      </c>
    </row>
    <row r="777" spans="1:7">
      <c r="A777" t="s">
        <v>1425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888</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837</v>
      </c>
      <c r="B795">
        <v>1375</v>
      </c>
      <c r="C795">
        <v>1016</v>
      </c>
      <c r="D795">
        <v>312</v>
      </c>
      <c r="E795">
        <v>1304</v>
      </c>
      <c r="F795">
        <v>617</v>
      </c>
      <c r="G795">
        <v>4624</v>
      </c>
    </row>
    <row r="796" spans="1:7">
      <c r="A796" t="s">
        <v>944</v>
      </c>
    </row>
    <row r="797" spans="1:7">
      <c r="A797" t="s">
        <v>1425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888</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922</v>
      </c>
      <c r="C804">
        <v>1850</v>
      </c>
      <c r="D804">
        <v>1276</v>
      </c>
      <c r="E804">
        <v>1479</v>
      </c>
      <c r="G804">
        <v>4605</v>
      </c>
    </row>
    <row r="805" spans="1:7">
      <c r="A805" t="s">
        <v>968</v>
      </c>
      <c r="D805">
        <v>1118</v>
      </c>
      <c r="E805">
        <v>1472</v>
      </c>
      <c r="G805">
        <v>2590</v>
      </c>
    </row>
    <row r="806" spans="1:7">
      <c r="A806" t="s">
        <v>964</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837</v>
      </c>
      <c r="B819">
        <v>768</v>
      </c>
      <c r="C819">
        <v>1014</v>
      </c>
      <c r="G819">
        <v>1782</v>
      </c>
    </row>
    <row r="820" spans="1:7">
      <c r="A820" t="s">
        <v>1425</v>
      </c>
      <c r="B820">
        <v>225</v>
      </c>
      <c r="C820">
        <v>1287</v>
      </c>
      <c r="D820">
        <v>1185</v>
      </c>
      <c r="E820">
        <v>508</v>
      </c>
      <c r="G820">
        <v>3205</v>
      </c>
    </row>
    <row r="821" spans="1:7">
      <c r="A821" t="s">
        <v>933</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968</v>
      </c>
      <c r="B825">
        <v>1174</v>
      </c>
      <c r="C825">
        <v>1597</v>
      </c>
      <c r="D825">
        <v>308</v>
      </c>
      <c r="G825">
        <v>3079</v>
      </c>
    </row>
    <row r="826" spans="1:7">
      <c r="A826" t="s">
        <v>964</v>
      </c>
      <c r="B826">
        <v>1545</v>
      </c>
      <c r="C826">
        <v>995</v>
      </c>
      <c r="G826">
        <v>2540</v>
      </c>
    </row>
    <row r="827" spans="1:7">
      <c r="A827" t="s">
        <v>890</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837</v>
      </c>
      <c r="D839">
        <v>986</v>
      </c>
      <c r="G839">
        <v>986</v>
      </c>
    </row>
    <row r="840" spans="1:7">
      <c r="A840" t="s">
        <v>1425</v>
      </c>
      <c r="B840">
        <v>916</v>
      </c>
      <c r="C840">
        <v>144</v>
      </c>
      <c r="G840">
        <v>1060</v>
      </c>
    </row>
    <row r="841" spans="1:7">
      <c r="A841" t="s">
        <v>968</v>
      </c>
    </row>
    <row r="842" spans="1:7">
      <c r="A842" t="s">
        <v>964</v>
      </c>
    </row>
    <row r="843" spans="1:7">
      <c r="A843" t="s">
        <v>556</v>
      </c>
      <c r="B843">
        <v>828</v>
      </c>
      <c r="C843">
        <v>150</v>
      </c>
      <c r="E843">
        <v>688</v>
      </c>
      <c r="G843">
        <v>1666</v>
      </c>
    </row>
    <row r="844" spans="1:7">
      <c r="A844" t="s">
        <v>1429</v>
      </c>
      <c r="B844">
        <v>233</v>
      </c>
      <c r="G844">
        <v>233</v>
      </c>
    </row>
    <row r="845" spans="1:7">
      <c r="A845" t="s">
        <v>975</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1061</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979</v>
      </c>
      <c r="C851">
        <v>974</v>
      </c>
      <c r="D851">
        <v>1312</v>
      </c>
      <c r="E851">
        <v>359</v>
      </c>
      <c r="G851">
        <v>2645</v>
      </c>
    </row>
    <row r="852" spans="1:7">
      <c r="A852" t="s">
        <v>966</v>
      </c>
      <c r="D852">
        <v>1239</v>
      </c>
      <c r="E852">
        <v>1220</v>
      </c>
      <c r="G852">
        <v>2459</v>
      </c>
    </row>
    <row r="853" spans="1:7">
      <c r="A853" t="s">
        <v>852</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890</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979</v>
      </c>
      <c r="C868">
        <v>230</v>
      </c>
      <c r="G868">
        <v>230</v>
      </c>
    </row>
    <row r="869" spans="1:7">
      <c r="A869" t="s">
        <v>966</v>
      </c>
      <c r="B869">
        <v>853</v>
      </c>
      <c r="G869">
        <v>853</v>
      </c>
    </row>
    <row r="870" spans="1:7">
      <c r="A870" t="s">
        <v>852</v>
      </c>
      <c r="B870">
        <v>1186</v>
      </c>
      <c r="C870">
        <v>1564</v>
      </c>
      <c r="D870">
        <v>1012</v>
      </c>
      <c r="E870">
        <v>588</v>
      </c>
      <c r="G870">
        <v>4350</v>
      </c>
    </row>
    <row r="871" spans="1:7">
      <c r="A871" t="s">
        <v>972</v>
      </c>
      <c r="C871">
        <v>1007</v>
      </c>
      <c r="D871">
        <v>1672</v>
      </c>
      <c r="E871">
        <v>1544</v>
      </c>
      <c r="G871">
        <v>4223</v>
      </c>
    </row>
    <row r="872" spans="1:7">
      <c r="A872" t="s">
        <v>1003</v>
      </c>
      <c r="C872">
        <v>1182</v>
      </c>
      <c r="D872">
        <v>1604</v>
      </c>
      <c r="E872">
        <v>1268</v>
      </c>
      <c r="G872">
        <v>4054</v>
      </c>
    </row>
    <row r="873" spans="1:7">
      <c r="A873" t="s">
        <v>867</v>
      </c>
      <c r="D873">
        <v>1624</v>
      </c>
      <c r="E873">
        <v>551</v>
      </c>
      <c r="G873">
        <v>2175</v>
      </c>
    </row>
    <row r="874" spans="1:7">
      <c r="A874" t="s">
        <v>850</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837</v>
      </c>
    </row>
    <row r="886" spans="1:7">
      <c r="A886" t="s">
        <v>431</v>
      </c>
      <c r="B886">
        <v>188</v>
      </c>
      <c r="C886">
        <v>140</v>
      </c>
      <c r="G886">
        <v>328</v>
      </c>
    </row>
    <row r="887" spans="1:7">
      <c r="A887" t="s">
        <v>890</v>
      </c>
      <c r="B887">
        <v>270</v>
      </c>
      <c r="C887">
        <v>60</v>
      </c>
      <c r="G887">
        <v>330</v>
      </c>
    </row>
    <row r="888" spans="1:7">
      <c r="A888" t="s">
        <v>975</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972</v>
      </c>
      <c r="B892">
        <v>587</v>
      </c>
      <c r="C892">
        <v>115</v>
      </c>
      <c r="G892">
        <v>702</v>
      </c>
    </row>
    <row r="893" spans="1:7">
      <c r="A893" t="s">
        <v>977</v>
      </c>
      <c r="C893">
        <v>1509</v>
      </c>
      <c r="D893">
        <v>1087</v>
      </c>
      <c r="E893">
        <v>777</v>
      </c>
      <c r="G893">
        <v>3373</v>
      </c>
    </row>
    <row r="894" spans="1:7">
      <c r="A894" t="s">
        <v>1003</v>
      </c>
      <c r="B894">
        <v>1310</v>
      </c>
      <c r="G894">
        <v>1310</v>
      </c>
    </row>
    <row r="895" spans="1:7">
      <c r="A895" t="s">
        <v>867</v>
      </c>
      <c r="F895">
        <v>168</v>
      </c>
      <c r="G895">
        <v>168</v>
      </c>
    </row>
    <row r="896" spans="1:7">
      <c r="A896" t="s">
        <v>850</v>
      </c>
      <c r="B896">
        <v>1323</v>
      </c>
      <c r="C896">
        <v>1516</v>
      </c>
      <c r="D896">
        <v>790</v>
      </c>
      <c r="E896">
        <v>930</v>
      </c>
      <c r="F896">
        <v>408</v>
      </c>
      <c r="G896">
        <v>4967</v>
      </c>
    </row>
    <row r="897" spans="1:7">
      <c r="A897" t="s">
        <v>1431</v>
      </c>
      <c r="B897">
        <v>1224</v>
      </c>
      <c r="C897">
        <v>988</v>
      </c>
      <c r="D897">
        <v>2316</v>
      </c>
      <c r="E897">
        <v>2066</v>
      </c>
      <c r="G897">
        <v>6594</v>
      </c>
    </row>
    <row r="898" spans="1:7">
      <c r="A898" t="s">
        <v>970</v>
      </c>
      <c r="C898">
        <v>1678</v>
      </c>
      <c r="E898">
        <v>394</v>
      </c>
      <c r="G898">
        <v>2072</v>
      </c>
    </row>
    <row r="899" spans="1:7">
      <c r="A899" t="s">
        <v>1253</v>
      </c>
      <c r="D899">
        <v>3179</v>
      </c>
      <c r="G899">
        <v>3179</v>
      </c>
    </row>
    <row r="900" spans="1:7">
      <c r="A900" t="s">
        <v>1057</v>
      </c>
      <c r="E900">
        <v>978</v>
      </c>
      <c r="G900">
        <v>978</v>
      </c>
    </row>
    <row r="901" spans="1:7">
      <c r="A901" t="s">
        <v>1310</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837</v>
      </c>
    </row>
    <row r="911" spans="1:7">
      <c r="A911" t="s">
        <v>1257</v>
      </c>
      <c r="F911">
        <v>569</v>
      </c>
      <c r="G911">
        <v>569</v>
      </c>
    </row>
    <row r="912" spans="1:7">
      <c r="A912" t="s">
        <v>1350</v>
      </c>
    </row>
    <row r="913" spans="1:7">
      <c r="A913" t="s">
        <v>1249</v>
      </c>
      <c r="D913">
        <v>150</v>
      </c>
      <c r="G913">
        <v>150</v>
      </c>
    </row>
    <row r="914" spans="1:7">
      <c r="A914" t="s">
        <v>852</v>
      </c>
    </row>
    <row r="915" spans="1:7">
      <c r="A915" t="s">
        <v>1003</v>
      </c>
      <c r="B915">
        <v>701</v>
      </c>
      <c r="G915">
        <v>701</v>
      </c>
    </row>
    <row r="916" spans="1:7">
      <c r="A916" t="s">
        <v>867</v>
      </c>
      <c r="B916">
        <v>463</v>
      </c>
      <c r="C916">
        <v>633</v>
      </c>
      <c r="D916">
        <v>625</v>
      </c>
      <c r="G916">
        <v>1721</v>
      </c>
    </row>
    <row r="917" spans="1:7">
      <c r="A917" t="s">
        <v>850</v>
      </c>
    </row>
    <row r="918" spans="1:7">
      <c r="A918" t="s">
        <v>1253</v>
      </c>
      <c r="B918">
        <v>882</v>
      </c>
      <c r="C918">
        <v>1072</v>
      </c>
      <c r="D918">
        <v>1034</v>
      </c>
      <c r="E918">
        <v>209</v>
      </c>
      <c r="G918">
        <v>3197</v>
      </c>
    </row>
    <row r="919" spans="1:7">
      <c r="A919" t="s">
        <v>1057</v>
      </c>
      <c r="B919">
        <v>1420</v>
      </c>
      <c r="C919">
        <v>990</v>
      </c>
      <c r="D919">
        <v>549</v>
      </c>
      <c r="G919">
        <v>2959</v>
      </c>
    </row>
    <row r="920" spans="1:7">
      <c r="A920" t="s">
        <v>1310</v>
      </c>
      <c r="B920">
        <v>259</v>
      </c>
      <c r="C920">
        <v>1087</v>
      </c>
      <c r="D920">
        <v>2206</v>
      </c>
      <c r="E920">
        <v>453</v>
      </c>
      <c r="G920">
        <v>4005</v>
      </c>
    </row>
    <row r="921" spans="1:7">
      <c r="A921" t="s">
        <v>757</v>
      </c>
      <c r="C921">
        <v>379</v>
      </c>
      <c r="D921">
        <v>208</v>
      </c>
      <c r="G921">
        <v>587</v>
      </c>
    </row>
    <row r="922" spans="1:7">
      <c r="A922" t="s">
        <v>986</v>
      </c>
      <c r="B922">
        <v>579</v>
      </c>
      <c r="C922">
        <v>1120</v>
      </c>
      <c r="D922">
        <v>1488</v>
      </c>
      <c r="E922">
        <v>954</v>
      </c>
      <c r="G922">
        <v>4141</v>
      </c>
    </row>
    <row r="923" spans="1:7">
      <c r="A923" t="s">
        <v>1432</v>
      </c>
      <c r="B923">
        <v>365</v>
      </c>
      <c r="G923">
        <v>365</v>
      </c>
    </row>
    <row r="924" spans="1:7">
      <c r="A924" t="s">
        <v>874</v>
      </c>
      <c r="B924">
        <v>207</v>
      </c>
      <c r="G924">
        <v>207</v>
      </c>
    </row>
    <row r="925" spans="1:7">
      <c r="A925" t="s">
        <v>1141</v>
      </c>
      <c r="C925">
        <v>1691</v>
      </c>
      <c r="D925">
        <v>1998</v>
      </c>
      <c r="E925">
        <v>760</v>
      </c>
      <c r="F925">
        <v>3975</v>
      </c>
      <c r="G925">
        <v>8424</v>
      </c>
    </row>
    <row r="926" spans="1:7">
      <c r="A926" t="s">
        <v>1069</v>
      </c>
      <c r="D926">
        <v>1031</v>
      </c>
      <c r="G926">
        <v>1031</v>
      </c>
    </row>
    <row r="927" spans="1:7">
      <c r="A927" t="s">
        <v>865</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852</v>
      </c>
    </row>
    <row r="942" spans="1:7">
      <c r="A942" t="s">
        <v>1003</v>
      </c>
      <c r="B942">
        <v>138</v>
      </c>
      <c r="G942">
        <v>138</v>
      </c>
    </row>
    <row r="943" spans="1:7">
      <c r="A943" t="s">
        <v>850</v>
      </c>
    </row>
    <row r="944" spans="1:7">
      <c r="A944" t="s">
        <v>1253</v>
      </c>
      <c r="B944">
        <v>96</v>
      </c>
      <c r="G944">
        <v>96</v>
      </c>
    </row>
    <row r="945" spans="1:7">
      <c r="A945" t="s">
        <v>1057</v>
      </c>
      <c r="B945">
        <v>632</v>
      </c>
      <c r="G945">
        <v>632</v>
      </c>
    </row>
    <row r="946" spans="1:7">
      <c r="A946" t="s">
        <v>1310</v>
      </c>
      <c r="B946">
        <v>558</v>
      </c>
      <c r="G946">
        <v>558</v>
      </c>
    </row>
    <row r="947" spans="1:7">
      <c r="A947" t="s">
        <v>757</v>
      </c>
      <c r="B947">
        <v>562</v>
      </c>
      <c r="D947">
        <v>474</v>
      </c>
      <c r="E947">
        <v>606</v>
      </c>
      <c r="F947">
        <v>322</v>
      </c>
      <c r="G947">
        <v>1964</v>
      </c>
    </row>
    <row r="948" spans="1:7">
      <c r="A948" t="s">
        <v>1069</v>
      </c>
      <c r="B948">
        <v>1351</v>
      </c>
      <c r="D948">
        <v>890</v>
      </c>
      <c r="G948">
        <v>2241</v>
      </c>
    </row>
    <row r="949" spans="1:7">
      <c r="A949" t="s">
        <v>1188</v>
      </c>
      <c r="B949">
        <v>4084</v>
      </c>
      <c r="D949">
        <v>242</v>
      </c>
      <c r="G949">
        <v>4326</v>
      </c>
    </row>
    <row r="950" spans="1:7">
      <c r="A950" t="s">
        <v>1433</v>
      </c>
      <c r="B950">
        <v>748</v>
      </c>
      <c r="C950">
        <v>1062</v>
      </c>
      <c r="G950">
        <v>1810</v>
      </c>
    </row>
    <row r="951" spans="1:7">
      <c r="A951" t="s">
        <v>760</v>
      </c>
      <c r="B951">
        <v>435</v>
      </c>
      <c r="E951">
        <v>1123</v>
      </c>
      <c r="G951">
        <v>1558</v>
      </c>
    </row>
    <row r="952" spans="1:7">
      <c r="A952" t="s">
        <v>983</v>
      </c>
      <c r="D952">
        <v>1580</v>
      </c>
      <c r="E952">
        <v>1258</v>
      </c>
      <c r="G952">
        <v>2838</v>
      </c>
    </row>
    <row r="953" spans="1:7">
      <c r="A953" t="s">
        <v>981</v>
      </c>
      <c r="D953">
        <v>877</v>
      </c>
      <c r="E953">
        <v>814</v>
      </c>
      <c r="G953">
        <v>1691</v>
      </c>
    </row>
    <row r="954" spans="1:7">
      <c r="A954" t="s">
        <v>585</v>
      </c>
      <c r="D954">
        <v>711</v>
      </c>
      <c r="E954">
        <v>325</v>
      </c>
      <c r="F954">
        <v>430</v>
      </c>
      <c r="G954">
        <v>1466</v>
      </c>
    </row>
    <row r="955" spans="1:7">
      <c r="A955" t="s">
        <v>792</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1003</v>
      </c>
    </row>
    <row r="972" spans="1:7">
      <c r="A972" t="s">
        <v>1310</v>
      </c>
      <c r="B972">
        <v>127</v>
      </c>
      <c r="G972">
        <v>127</v>
      </c>
    </row>
    <row r="973" spans="1:7">
      <c r="A973" t="s">
        <v>757</v>
      </c>
      <c r="B973">
        <v>420</v>
      </c>
      <c r="G973">
        <v>420</v>
      </c>
    </row>
    <row r="974" spans="1:7">
      <c r="A974" t="s">
        <v>1069</v>
      </c>
    </row>
    <row r="975" spans="1:7">
      <c r="A975" t="s">
        <v>760</v>
      </c>
      <c r="C975">
        <v>1917</v>
      </c>
      <c r="E975">
        <v>272</v>
      </c>
      <c r="G975">
        <v>2189</v>
      </c>
    </row>
    <row r="976" spans="1:7">
      <c r="A976" t="s">
        <v>981</v>
      </c>
      <c r="B976">
        <v>956</v>
      </c>
      <c r="G976">
        <v>956</v>
      </c>
    </row>
    <row r="977" spans="1:7">
      <c r="A977" t="s">
        <v>585</v>
      </c>
      <c r="E977">
        <v>195</v>
      </c>
      <c r="G977">
        <v>195</v>
      </c>
    </row>
    <row r="978" spans="1:7">
      <c r="A978" t="s">
        <v>792</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1013</v>
      </c>
      <c r="C987">
        <v>1679</v>
      </c>
      <c r="D987">
        <v>1429</v>
      </c>
      <c r="E987">
        <v>1624</v>
      </c>
      <c r="G987">
        <v>4732</v>
      </c>
    </row>
    <row r="988" spans="1:7">
      <c r="A988" t="s">
        <v>794</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867</v>
      </c>
    </row>
    <row r="1009" spans="1:7">
      <c r="A1009" t="s">
        <v>850</v>
      </c>
    </row>
    <row r="1010" spans="1:7">
      <c r="A1010" t="s">
        <v>1253</v>
      </c>
    </row>
    <row r="1011" spans="1:7">
      <c r="A1011" t="s">
        <v>757</v>
      </c>
      <c r="D1011">
        <v>426</v>
      </c>
      <c r="G1011">
        <v>426</v>
      </c>
    </row>
    <row r="1012" spans="1:7">
      <c r="A1012" t="s">
        <v>865</v>
      </c>
    </row>
    <row r="1013" spans="1:7">
      <c r="A1013" t="s">
        <v>1354</v>
      </c>
    </row>
    <row r="1014" spans="1:7">
      <c r="A1014" t="s">
        <v>1360</v>
      </c>
      <c r="C1014">
        <v>1175</v>
      </c>
      <c r="G1014">
        <v>1175</v>
      </c>
    </row>
    <row r="1015" spans="1:7">
      <c r="A1015" t="s">
        <v>1357</v>
      </c>
      <c r="C1015">
        <v>996</v>
      </c>
      <c r="G1015">
        <v>996</v>
      </c>
    </row>
    <row r="1016" spans="1:7">
      <c r="A1016" t="s">
        <v>760</v>
      </c>
      <c r="B1016">
        <v>900</v>
      </c>
      <c r="G1016">
        <v>900</v>
      </c>
    </row>
    <row r="1017" spans="1:7">
      <c r="A1017" t="s">
        <v>983</v>
      </c>
    </row>
    <row r="1018" spans="1:7">
      <c r="A1018" t="s">
        <v>981</v>
      </c>
    </row>
    <row r="1019" spans="1:7">
      <c r="A1019" t="s">
        <v>1436</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1013</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1040</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1016</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986</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1010</v>
      </c>
      <c r="B1056">
        <v>1610</v>
      </c>
      <c r="G1056">
        <v>1610</v>
      </c>
    </row>
    <row r="1057" spans="1:7">
      <c r="A1057" t="s">
        <v>1007</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1016</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939</v>
      </c>
      <c r="D1069">
        <v>466</v>
      </c>
      <c r="E1069">
        <v>345</v>
      </c>
      <c r="G1069">
        <v>811</v>
      </c>
    </row>
    <row r="1070" spans="1:7">
      <c r="A1070" t="s">
        <v>1019</v>
      </c>
      <c r="E1070">
        <v>1431</v>
      </c>
      <c r="G1070">
        <v>1431</v>
      </c>
    </row>
    <row r="1071" spans="1:7">
      <c r="A1071" t="s">
        <v>958</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1010</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939</v>
      </c>
      <c r="B1089">
        <v>1172</v>
      </c>
      <c r="G1089">
        <v>1172</v>
      </c>
    </row>
    <row r="1090" spans="1:7">
      <c r="A1090" t="s">
        <v>1019</v>
      </c>
      <c r="B1090">
        <v>1583</v>
      </c>
      <c r="C1090">
        <v>1325</v>
      </c>
      <c r="D1090">
        <v>621</v>
      </c>
      <c r="G1090">
        <v>3529</v>
      </c>
    </row>
    <row r="1091" spans="1:7">
      <c r="A1091" t="s">
        <v>958</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936</v>
      </c>
      <c r="C1099">
        <v>1500</v>
      </c>
      <c r="D1099">
        <v>1084</v>
      </c>
      <c r="G1099">
        <v>2584</v>
      </c>
    </row>
    <row r="1100" spans="1:7">
      <c r="A1100" t="s">
        <v>780</v>
      </c>
      <c r="D1100">
        <v>817</v>
      </c>
      <c r="E1100">
        <v>1820</v>
      </c>
      <c r="G1100">
        <v>2637</v>
      </c>
    </row>
    <row r="1101" spans="1:7">
      <c r="A1101" t="s">
        <v>930</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1010</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939</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936</v>
      </c>
    </row>
    <row r="1125" spans="1:7">
      <c r="A1125" t="s">
        <v>930</v>
      </c>
      <c r="B1125">
        <v>689</v>
      </c>
      <c r="C1125">
        <v>586</v>
      </c>
      <c r="D1125">
        <v>199</v>
      </c>
      <c r="G1125">
        <v>1474</v>
      </c>
    </row>
    <row r="1126" spans="1:7">
      <c r="A1126" t="s">
        <v>786</v>
      </c>
      <c r="C1126">
        <v>1164</v>
      </c>
      <c r="D1126">
        <v>308</v>
      </c>
      <c r="E1126">
        <v>892</v>
      </c>
      <c r="F1126">
        <v>366</v>
      </c>
      <c r="G1126">
        <v>2730</v>
      </c>
    </row>
    <row r="1127" spans="1:7">
      <c r="A1127" t="s">
        <v>909</v>
      </c>
      <c r="B1127">
        <v>1095</v>
      </c>
      <c r="C1127">
        <v>1676</v>
      </c>
      <c r="D1127">
        <v>1139</v>
      </c>
      <c r="G1127">
        <v>3910</v>
      </c>
    </row>
    <row r="1128" spans="1:7">
      <c r="A1128" t="s">
        <v>954</v>
      </c>
      <c r="B1128">
        <v>1344</v>
      </c>
      <c r="C1128">
        <v>1583</v>
      </c>
      <c r="D1128">
        <v>1027</v>
      </c>
      <c r="E1128">
        <v>1596</v>
      </c>
      <c r="G1128">
        <v>5550</v>
      </c>
    </row>
    <row r="1129" spans="1:7">
      <c r="A1129" t="s">
        <v>1259</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1052</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786</v>
      </c>
      <c r="B1147">
        <v>154</v>
      </c>
      <c r="G1147">
        <v>154</v>
      </c>
    </row>
    <row r="1148" spans="1:7">
      <c r="A1148" t="s">
        <v>954</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1052</v>
      </c>
      <c r="B1152">
        <v>380</v>
      </c>
      <c r="G1152">
        <v>380</v>
      </c>
    </row>
    <row r="1153" spans="1:7">
      <c r="A1153" t="s">
        <v>1055</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1019</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1052</v>
      </c>
      <c r="B1170">
        <v>100</v>
      </c>
      <c r="G1170">
        <v>100</v>
      </c>
    </row>
    <row r="1171" spans="1:7">
      <c r="A1171" t="s">
        <v>1224</v>
      </c>
      <c r="B1171">
        <v>2583</v>
      </c>
      <c r="C1171">
        <v>3099</v>
      </c>
      <c r="G1171">
        <v>5682</v>
      </c>
    </row>
    <row r="1172" spans="1:7">
      <c r="A1172" t="s">
        <v>1022</v>
      </c>
      <c r="B1172">
        <v>1188</v>
      </c>
      <c r="C1172">
        <v>0</v>
      </c>
      <c r="G1172">
        <v>1188</v>
      </c>
    </row>
    <row r="1173" spans="1:7">
      <c r="A1173" t="s">
        <v>1025</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865</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862</v>
      </c>
      <c r="B1189">
        <v>1105</v>
      </c>
      <c r="C1189">
        <v>942</v>
      </c>
      <c r="D1189">
        <v>2151</v>
      </c>
      <c r="E1189">
        <v>1926</v>
      </c>
      <c r="F1189">
        <v>1000</v>
      </c>
      <c r="G1189">
        <v>7124</v>
      </c>
    </row>
    <row r="1190" spans="1:7">
      <c r="A1190" t="s">
        <v>1043</v>
      </c>
      <c r="B1190">
        <v>1353</v>
      </c>
      <c r="C1190">
        <v>1153</v>
      </c>
      <c r="G1190">
        <v>2506</v>
      </c>
    </row>
    <row r="1191" spans="1:7">
      <c r="A1191" t="s">
        <v>1230</v>
      </c>
      <c r="C1191">
        <v>2362</v>
      </c>
      <c r="D1191">
        <v>3079</v>
      </c>
      <c r="G1191">
        <v>5441</v>
      </c>
    </row>
    <row r="1192" spans="1:7">
      <c r="A1192" t="s">
        <v>961</v>
      </c>
      <c r="C1192">
        <v>1534</v>
      </c>
      <c r="D1192">
        <v>180</v>
      </c>
      <c r="G1192">
        <v>1714</v>
      </c>
    </row>
    <row r="1193" spans="1:7">
      <c r="A1193" t="s">
        <v>988</v>
      </c>
      <c r="D1193">
        <v>1687</v>
      </c>
      <c r="E1193">
        <v>1053</v>
      </c>
      <c r="G1193">
        <v>2740</v>
      </c>
    </row>
    <row r="1194" spans="1:7">
      <c r="A1194" t="s">
        <v>991</v>
      </c>
      <c r="D1194">
        <v>1056</v>
      </c>
      <c r="G1194">
        <v>1056</v>
      </c>
    </row>
    <row r="1195" spans="1:7">
      <c r="A1195" t="s">
        <v>1233</v>
      </c>
      <c r="E1195">
        <v>2367</v>
      </c>
      <c r="F1195">
        <v>447</v>
      </c>
      <c r="G1195">
        <v>2814</v>
      </c>
    </row>
    <row r="1196" spans="1:7">
      <c r="A1196" t="s">
        <v>871</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874</v>
      </c>
    </row>
    <row r="1210" spans="1:7">
      <c r="A1210" t="s">
        <v>1212</v>
      </c>
    </row>
    <row r="1211" spans="1:7">
      <c r="A1211" t="s">
        <v>862</v>
      </c>
      <c r="B1211">
        <v>1812</v>
      </c>
      <c r="C1211">
        <v>1838</v>
      </c>
      <c r="E1211">
        <v>0</v>
      </c>
      <c r="G1211">
        <v>3650</v>
      </c>
    </row>
    <row r="1212" spans="1:7">
      <c r="A1212" t="s">
        <v>1043</v>
      </c>
      <c r="B1212">
        <v>1314</v>
      </c>
      <c r="G1212">
        <v>1314</v>
      </c>
    </row>
    <row r="1213" spans="1:7">
      <c r="A1213" t="s">
        <v>961</v>
      </c>
      <c r="D1213">
        <v>0</v>
      </c>
      <c r="G1213">
        <v>0</v>
      </c>
    </row>
    <row r="1214" spans="1:7">
      <c r="A1214" t="s">
        <v>988</v>
      </c>
      <c r="B1214">
        <v>0</v>
      </c>
      <c r="G1214">
        <v>0</v>
      </c>
    </row>
    <row r="1215" spans="1:7">
      <c r="A1215" t="s">
        <v>991</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1031</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1043</v>
      </c>
    </row>
    <row r="1242" spans="1:7">
      <c r="A1242" t="s">
        <v>991</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636</v>
      </c>
      <c r="C1252">
        <v>2719</v>
      </c>
      <c r="D1252">
        <v>408</v>
      </c>
      <c r="G1252">
        <v>3127</v>
      </c>
    </row>
    <row r="1253" spans="1:7">
      <c r="A1253" t="s">
        <v>1159</v>
      </c>
      <c r="C1253">
        <v>1277</v>
      </c>
      <c r="G1253">
        <v>1277</v>
      </c>
    </row>
    <row r="1254" spans="1:7">
      <c r="A1254" t="s">
        <v>997</v>
      </c>
      <c r="D1254">
        <v>686</v>
      </c>
      <c r="E1254">
        <v>736</v>
      </c>
      <c r="G1254">
        <v>1422</v>
      </c>
    </row>
    <row r="1255" spans="1:7">
      <c r="A1255" t="s">
        <v>994</v>
      </c>
      <c r="D1255">
        <v>867</v>
      </c>
      <c r="E1255">
        <v>1539</v>
      </c>
      <c r="G1255">
        <v>2406</v>
      </c>
    </row>
    <row r="1256" spans="1:7">
      <c r="A1256" t="s">
        <v>642</v>
      </c>
      <c r="D1256">
        <v>2000</v>
      </c>
      <c r="E1256">
        <v>970</v>
      </c>
      <c r="G1256">
        <v>2970</v>
      </c>
    </row>
    <row r="1257" spans="1:7">
      <c r="A1257" t="s">
        <v>847</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862</v>
      </c>
      <c r="D1268">
        <v>149</v>
      </c>
      <c r="G1268">
        <v>149</v>
      </c>
    </row>
    <row r="1269" spans="1:7">
      <c r="A1269" t="s">
        <v>1043</v>
      </c>
    </row>
    <row r="1270" spans="1:7">
      <c r="A1270" t="s">
        <v>1230</v>
      </c>
    </row>
    <row r="1271" spans="1:7">
      <c r="A1271" t="s">
        <v>988</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997</v>
      </c>
      <c r="B1285">
        <v>835</v>
      </c>
      <c r="C1285">
        <v>858</v>
      </c>
      <c r="D1285">
        <v>976</v>
      </c>
      <c r="G1285">
        <v>2669</v>
      </c>
    </row>
    <row r="1286" spans="1:7">
      <c r="A1286" t="s">
        <v>994</v>
      </c>
      <c r="B1286">
        <v>1590</v>
      </c>
      <c r="C1286">
        <v>1230</v>
      </c>
      <c r="D1286">
        <v>1015</v>
      </c>
      <c r="G1286">
        <v>3835</v>
      </c>
    </row>
    <row r="1287" spans="1:7">
      <c r="A1287" t="s">
        <v>847</v>
      </c>
      <c r="B1287">
        <v>1530</v>
      </c>
      <c r="C1287">
        <v>388</v>
      </c>
      <c r="E1287">
        <v>470</v>
      </c>
      <c r="G1287">
        <v>2388</v>
      </c>
    </row>
    <row r="1288" spans="1:7">
      <c r="A1288" t="s">
        <v>1000</v>
      </c>
      <c r="C1288">
        <v>1758</v>
      </c>
      <c r="D1288">
        <v>1363</v>
      </c>
      <c r="G1288">
        <v>3121</v>
      </c>
    </row>
    <row r="1289" spans="1:7">
      <c r="A1289" t="s">
        <v>1272</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862</v>
      </c>
    </row>
    <row r="1301" spans="1:7">
      <c r="A1301" t="s">
        <v>516</v>
      </c>
    </row>
    <row r="1302" spans="1:7">
      <c r="A1302" t="s">
        <v>1447</v>
      </c>
    </row>
    <row r="1303" spans="1:7">
      <c r="A1303" t="s">
        <v>1448</v>
      </c>
    </row>
    <row r="1304" spans="1:7">
      <c r="A1304" t="s">
        <v>636</v>
      </c>
      <c r="D1304">
        <v>1809</v>
      </c>
      <c r="E1304">
        <v>696</v>
      </c>
      <c r="F1304">
        <v>3</v>
      </c>
      <c r="G1304">
        <v>2508</v>
      </c>
    </row>
    <row r="1305" spans="1:7">
      <c r="A1305" t="s">
        <v>997</v>
      </c>
      <c r="B1305">
        <v>505</v>
      </c>
      <c r="G1305">
        <v>505</v>
      </c>
    </row>
    <row r="1306" spans="1:7">
      <c r="A1306" t="s">
        <v>994</v>
      </c>
    </row>
    <row r="1307" spans="1:7">
      <c r="A1307" t="s">
        <v>1000</v>
      </c>
    </row>
    <row r="1308" spans="1:7">
      <c r="A1308" t="s">
        <v>1272</v>
      </c>
      <c r="C1308">
        <v>363</v>
      </c>
      <c r="D1308">
        <v>933</v>
      </c>
      <c r="E1308">
        <v>363</v>
      </c>
      <c r="G1308">
        <v>1659</v>
      </c>
    </row>
    <row r="1309" spans="1:7">
      <c r="A1309" t="s">
        <v>789</v>
      </c>
      <c r="C1309">
        <v>1646</v>
      </c>
      <c r="F1309">
        <v>6</v>
      </c>
      <c r="G1309">
        <v>1652</v>
      </c>
    </row>
    <row r="1310" spans="1:7">
      <c r="A1310" t="s">
        <v>1303</v>
      </c>
      <c r="C1310">
        <v>1250</v>
      </c>
      <c r="D1310">
        <v>518</v>
      </c>
      <c r="E1310">
        <v>990</v>
      </c>
      <c r="G1310">
        <v>2758</v>
      </c>
    </row>
    <row r="1311" spans="1:7">
      <c r="A1311" t="s">
        <v>896</v>
      </c>
      <c r="C1311">
        <v>251</v>
      </c>
      <c r="E1311">
        <v>298</v>
      </c>
      <c r="G1311">
        <v>549</v>
      </c>
    </row>
    <row r="1312" spans="1:7">
      <c r="A1312" t="s">
        <v>901</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862</v>
      </c>
    </row>
    <row r="1322" spans="1:7">
      <c r="A1322" t="s">
        <v>1272</v>
      </c>
      <c r="E1322">
        <v>30</v>
      </c>
      <c r="G1322">
        <v>30</v>
      </c>
    </row>
    <row r="1323" spans="1:7">
      <c r="A1323" t="s">
        <v>1303</v>
      </c>
      <c r="F1323">
        <v>342</v>
      </c>
      <c r="G1323">
        <v>342</v>
      </c>
    </row>
    <row r="1324" spans="1:7">
      <c r="A1324" t="s">
        <v>896</v>
      </c>
      <c r="D1324">
        <v>150</v>
      </c>
      <c r="G1324">
        <v>150</v>
      </c>
    </row>
    <row r="1325" spans="1:7">
      <c r="A1325" t="s">
        <v>901</v>
      </c>
      <c r="B1325">
        <v>712</v>
      </c>
      <c r="C1325">
        <v>1092</v>
      </c>
      <c r="D1325">
        <v>384</v>
      </c>
      <c r="E1325">
        <v>397</v>
      </c>
      <c r="G1325">
        <v>2585</v>
      </c>
    </row>
    <row r="1326" spans="1:7">
      <c r="A1326" t="s">
        <v>1449</v>
      </c>
      <c r="C1326">
        <v>189</v>
      </c>
      <c r="G1326">
        <v>189</v>
      </c>
    </row>
    <row r="1327" spans="1:7">
      <c r="A1327" t="s">
        <v>859</v>
      </c>
      <c r="C1327">
        <v>817</v>
      </c>
      <c r="G1327">
        <v>817</v>
      </c>
    </row>
    <row r="1328" spans="1:7">
      <c r="A1328" t="s">
        <v>776</v>
      </c>
      <c r="D1328">
        <v>753</v>
      </c>
      <c r="E1328">
        <v>1289</v>
      </c>
      <c r="G1328">
        <v>2042</v>
      </c>
    </row>
    <row r="1329" spans="1:7">
      <c r="A1329" t="s">
        <v>639</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871</v>
      </c>
      <c r="C1339">
        <v>1340</v>
      </c>
      <c r="D1339">
        <v>1529</v>
      </c>
      <c r="E1339">
        <v>1168</v>
      </c>
      <c r="F1339">
        <v>1008</v>
      </c>
      <c r="G1339">
        <v>5045</v>
      </c>
    </row>
    <row r="1340" spans="1:7">
      <c r="A1340" t="s">
        <v>901</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752</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871</v>
      </c>
      <c r="B1351">
        <v>1274</v>
      </c>
      <c r="C1351">
        <v>1073</v>
      </c>
      <c r="D1351">
        <v>271</v>
      </c>
      <c r="G1351">
        <v>2618</v>
      </c>
    </row>
    <row r="1352" spans="1:7">
      <c r="A1352" t="s">
        <v>1305</v>
      </c>
      <c r="E1352">
        <v>1033</v>
      </c>
      <c r="G1352">
        <v>1033</v>
      </c>
    </row>
    <row r="1353" spans="1:7">
      <c r="A1353" t="s">
        <v>636</v>
      </c>
      <c r="D1353">
        <v>667</v>
      </c>
      <c r="G1353">
        <v>667</v>
      </c>
    </row>
    <row r="1354" spans="1:7">
      <c r="A1354" t="s">
        <v>901</v>
      </c>
      <c r="B1354">
        <v>1044</v>
      </c>
      <c r="G1354">
        <v>1044</v>
      </c>
    </row>
    <row r="1355" spans="1:7">
      <c r="A1355" t="s">
        <v>776</v>
      </c>
      <c r="C1355">
        <v>1062</v>
      </c>
      <c r="D1355">
        <v>1318</v>
      </c>
      <c r="E1355">
        <v>1165</v>
      </c>
      <c r="G1355">
        <v>3545</v>
      </c>
    </row>
    <row r="1356" spans="1:7">
      <c r="A1356" t="s">
        <v>639</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871</v>
      </c>
    </row>
    <row r="1369" spans="1:7">
      <c r="A1369" t="s">
        <v>901</v>
      </c>
    </row>
    <row r="1370" spans="1:7">
      <c r="A1370" t="s">
        <v>776</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623</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779</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840</v>
      </c>
      <c r="B1403">
        <v>1163</v>
      </c>
      <c r="G1403">
        <v>1163</v>
      </c>
    </row>
    <row r="1404" spans="1:7">
      <c r="A1404" t="s">
        <v>1300</v>
      </c>
      <c r="C1404">
        <v>560</v>
      </c>
      <c r="D1404">
        <v>367</v>
      </c>
      <c r="G1404">
        <v>927</v>
      </c>
    </row>
    <row r="1405" spans="1:7">
      <c r="A1405" t="s">
        <v>617</v>
      </c>
    </row>
    <row r="1406" spans="1:7">
      <c r="A1406" t="s">
        <v>1268</v>
      </c>
      <c r="C1406">
        <v>130</v>
      </c>
      <c r="G1406">
        <v>130</v>
      </c>
    </row>
    <row r="1407" spans="1:7">
      <c r="A1407" t="s">
        <v>1454</v>
      </c>
      <c r="D1407">
        <v>86</v>
      </c>
      <c r="G1407">
        <v>86</v>
      </c>
    </row>
    <row r="1408" spans="1:7">
      <c r="A1408" t="s">
        <v>1455</v>
      </c>
      <c r="D1408">
        <v>157</v>
      </c>
      <c r="G1408">
        <v>157</v>
      </c>
    </row>
    <row r="1409" spans="1:7">
      <c r="A1409" t="s">
        <v>806</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1259</v>
      </c>
    </row>
    <row r="1419" spans="1:7">
      <c r="A1419" t="s">
        <v>779</v>
      </c>
      <c r="B1419">
        <v>225</v>
      </c>
      <c r="C1419">
        <v>135</v>
      </c>
      <c r="D1419">
        <v>494</v>
      </c>
      <c r="E1419">
        <v>333</v>
      </c>
      <c r="F1419">
        <v>377</v>
      </c>
      <c r="G1419">
        <v>1564</v>
      </c>
    </row>
    <row r="1420" spans="1:7">
      <c r="A1420" t="s">
        <v>1262</v>
      </c>
    </row>
    <row r="1421" spans="1:7">
      <c r="A1421" t="s">
        <v>1265</v>
      </c>
    </row>
    <row r="1422" spans="1:7">
      <c r="A1422" t="s">
        <v>806</v>
      </c>
      <c r="D1422">
        <v>2020</v>
      </c>
      <c r="E1422">
        <v>1855</v>
      </c>
      <c r="F1422">
        <v>1609</v>
      </c>
      <c r="G1422">
        <v>5484</v>
      </c>
    </row>
    <row r="1423" spans="1:7">
      <c r="A1423" t="s">
        <v>763</v>
      </c>
      <c r="B1423">
        <v>735</v>
      </c>
      <c r="C1423">
        <v>755</v>
      </c>
      <c r="D1423">
        <v>897</v>
      </c>
      <c r="E1423">
        <v>583</v>
      </c>
      <c r="G1423">
        <v>2970</v>
      </c>
    </row>
    <row r="1424" spans="1:7">
      <c r="A1424" t="s">
        <v>1456</v>
      </c>
      <c r="C1424">
        <v>513</v>
      </c>
      <c r="G1424">
        <v>513</v>
      </c>
    </row>
    <row r="1425" spans="1:7">
      <c r="A1425" t="s">
        <v>633</v>
      </c>
      <c r="D1425">
        <v>172</v>
      </c>
      <c r="G1425">
        <v>172</v>
      </c>
    </row>
    <row r="1426" spans="1:7">
      <c r="A1426" t="s">
        <v>799</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779</v>
      </c>
      <c r="B1436">
        <v>526</v>
      </c>
      <c r="C1436">
        <v>36</v>
      </c>
      <c r="D1436">
        <v>12</v>
      </c>
      <c r="G1436">
        <v>574</v>
      </c>
    </row>
    <row r="1437" spans="1:7">
      <c r="A1437" t="s">
        <v>806</v>
      </c>
      <c r="C1437">
        <v>1420</v>
      </c>
      <c r="D1437">
        <v>1208</v>
      </c>
      <c r="E1437">
        <v>596</v>
      </c>
      <c r="G1437">
        <v>3224</v>
      </c>
    </row>
    <row r="1438" spans="1:7">
      <c r="A1438" t="s">
        <v>1083</v>
      </c>
      <c r="B1438">
        <v>396</v>
      </c>
      <c r="E1438">
        <v>145</v>
      </c>
      <c r="G1438">
        <v>541</v>
      </c>
    </row>
    <row r="1439" spans="1:7">
      <c r="A1439" t="s">
        <v>766</v>
      </c>
      <c r="B1439">
        <v>978</v>
      </c>
      <c r="C1439">
        <v>1555</v>
      </c>
      <c r="D1439">
        <v>1095</v>
      </c>
      <c r="G1439">
        <v>3628</v>
      </c>
    </row>
    <row r="1440" spans="1:7">
      <c r="A1440" t="s">
        <v>809</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812</v>
      </c>
      <c r="C1443">
        <v>551</v>
      </c>
      <c r="D1443">
        <v>1606</v>
      </c>
      <c r="G1443">
        <v>2157</v>
      </c>
    </row>
    <row r="1444" spans="1:7">
      <c r="A1444" t="s">
        <v>820</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806</v>
      </c>
    </row>
    <row r="1453" spans="1:7">
      <c r="A1453" t="s">
        <v>1327</v>
      </c>
    </row>
    <row r="1454" spans="1:7">
      <c r="A1454" t="s">
        <v>1325</v>
      </c>
    </row>
    <row r="1455" spans="1:7">
      <c r="A1455" t="s">
        <v>1083</v>
      </c>
    </row>
    <row r="1456" spans="1:7">
      <c r="A1456" t="s">
        <v>766</v>
      </c>
      <c r="C1456">
        <v>400</v>
      </c>
      <c r="G1456">
        <v>400</v>
      </c>
    </row>
    <row r="1457" spans="1:7">
      <c r="A1457" t="s">
        <v>809</v>
      </c>
    </row>
    <row r="1458" spans="1:7">
      <c r="A1458" t="s">
        <v>1329</v>
      </c>
    </row>
    <row r="1459" spans="1:7">
      <c r="A1459" t="s">
        <v>812</v>
      </c>
    </row>
    <row r="1460" spans="1:7">
      <c r="A1460" t="s">
        <v>820</v>
      </c>
    </row>
    <row r="1461" spans="1:7">
      <c r="A1461" t="s">
        <v>768</v>
      </c>
      <c r="B1461">
        <v>1360</v>
      </c>
      <c r="G1461">
        <v>1360</v>
      </c>
    </row>
    <row r="1462" spans="1:7">
      <c r="A1462" t="s">
        <v>815</v>
      </c>
      <c r="C1462">
        <v>102</v>
      </c>
      <c r="G1462">
        <v>102</v>
      </c>
    </row>
    <row r="1463" spans="1:7">
      <c r="A1463" t="s">
        <v>817</v>
      </c>
      <c r="C1463">
        <v>417</v>
      </c>
      <c r="G1463">
        <v>417</v>
      </c>
    </row>
    <row r="1464" spans="1:7">
      <c r="A1464" t="s">
        <v>774</v>
      </c>
      <c r="D1464">
        <v>1036</v>
      </c>
      <c r="G1464">
        <v>1036</v>
      </c>
    </row>
    <row r="1465" spans="1:7">
      <c r="A1465" t="s">
        <v>625</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617</v>
      </c>
      <c r="F1471">
        <v>67</v>
      </c>
      <c r="G1471">
        <v>67</v>
      </c>
    </row>
    <row r="1472" spans="1:7">
      <c r="A1472" t="s">
        <v>806</v>
      </c>
    </row>
    <row r="1473" spans="1:7">
      <c r="A1473" t="s">
        <v>766</v>
      </c>
    </row>
    <row r="1474" spans="1:7">
      <c r="A1474" t="s">
        <v>768</v>
      </c>
    </row>
    <row r="1475" spans="1:7">
      <c r="A1475" t="s">
        <v>815</v>
      </c>
    </row>
    <row r="1476" spans="1:7">
      <c r="A1476" t="s">
        <v>817</v>
      </c>
    </row>
    <row r="1477" spans="1:7">
      <c r="A1477" t="s">
        <v>625</v>
      </c>
      <c r="B1477">
        <v>2719</v>
      </c>
      <c r="C1477">
        <v>2206</v>
      </c>
      <c r="D1477">
        <v>2612</v>
      </c>
      <c r="E1477">
        <v>1765</v>
      </c>
      <c r="F1477">
        <v>1356</v>
      </c>
      <c r="G1477">
        <v>10658</v>
      </c>
    </row>
    <row r="1478" spans="1:7">
      <c r="A1478" t="s">
        <v>1458</v>
      </c>
    </row>
    <row r="1479" spans="1:7">
      <c r="A1479" t="s">
        <v>582</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row>
    <row r="1486" spans="1:7">
      <c r="A1486" t="s">
        <v>633</v>
      </c>
      <c r="B1486">
        <v>572</v>
      </c>
      <c r="C1486">
        <v>776</v>
      </c>
      <c r="D1486">
        <v>1009</v>
      </c>
      <c r="E1486">
        <v>770</v>
      </c>
      <c r="G1486">
        <v>3127</v>
      </c>
    </row>
    <row r="1487" spans="1:7">
      <c r="A1487" t="s">
        <v>774</v>
      </c>
    </row>
    <row r="1488" spans="1:7">
      <c r="A1488" t="s">
        <v>625</v>
      </c>
      <c r="B1488">
        <v>1212</v>
      </c>
      <c r="C1488">
        <v>866</v>
      </c>
      <c r="D1488">
        <v>969</v>
      </c>
      <c r="E1488">
        <v>262</v>
      </c>
      <c r="G1488">
        <v>3309</v>
      </c>
    </row>
    <row r="1489" spans="1:7">
      <c r="A1489" t="s">
        <v>582</v>
      </c>
      <c r="B1489">
        <v>940</v>
      </c>
      <c r="C1489">
        <v>1575</v>
      </c>
      <c r="D1489">
        <v>507</v>
      </c>
      <c r="G1489">
        <v>3022</v>
      </c>
    </row>
    <row r="1490" spans="1:7">
      <c r="A1490" t="s">
        <v>608</v>
      </c>
      <c r="E1490">
        <v>2434</v>
      </c>
      <c r="G1490">
        <v>2434</v>
      </c>
    </row>
    <row r="1491" spans="1:7">
      <c r="A1491" t="s">
        <v>576</v>
      </c>
      <c r="C1491">
        <v>767</v>
      </c>
      <c r="D1491">
        <v>779</v>
      </c>
      <c r="E1491">
        <v>130</v>
      </c>
      <c r="G1491">
        <v>1676</v>
      </c>
    </row>
    <row r="1492" spans="1:7">
      <c r="A1492" t="s">
        <v>663</v>
      </c>
    </row>
    <row r="1493" spans="1:7">
      <c r="A1493" t="s">
        <v>666</v>
      </c>
      <c r="B1493">
        <v>288</v>
      </c>
      <c r="G1493">
        <v>288</v>
      </c>
    </row>
    <row r="1494" spans="1:7">
      <c r="A1494" t="s">
        <v>668</v>
      </c>
      <c r="C1494">
        <v>290</v>
      </c>
      <c r="G1494">
        <v>290</v>
      </c>
    </row>
    <row r="1495" spans="1:7">
      <c r="A1495" t="s">
        <v>563</v>
      </c>
      <c r="D1495">
        <v>390</v>
      </c>
      <c r="G1495">
        <v>390</v>
      </c>
    </row>
    <row r="1496" spans="1:7">
      <c r="A1496" t="s">
        <v>570</v>
      </c>
      <c r="D1496">
        <v>454</v>
      </c>
      <c r="E1496">
        <v>285</v>
      </c>
      <c r="G1496">
        <v>739</v>
      </c>
    </row>
    <row r="1497" spans="1:7">
      <c r="A1497" t="s">
        <v>737</v>
      </c>
      <c r="D1497">
        <v>544</v>
      </c>
      <c r="E1497">
        <v>723</v>
      </c>
      <c r="G1497">
        <v>1267</v>
      </c>
    </row>
    <row r="1498" spans="1:7">
      <c r="A1498" t="s">
        <v>734</v>
      </c>
      <c r="C1498">
        <v>3749</v>
      </c>
      <c r="G1498">
        <v>3749</v>
      </c>
    </row>
    <row r="1499" spans="1:7">
      <c r="A1499" t="s">
        <v>597</v>
      </c>
    </row>
    <row r="1500" spans="1:7">
      <c r="A1500" t="s">
        <v>645</v>
      </c>
    </row>
    <row r="1501" spans="1:7">
      <c r="A1501" t="s">
        <v>472</v>
      </c>
      <c r="B1501">
        <v>3012</v>
      </c>
      <c r="C1501">
        <v>8023</v>
      </c>
      <c r="D1501">
        <v>4652</v>
      </c>
      <c r="E1501">
        <v>4604</v>
      </c>
      <c r="G1501">
        <v>20291</v>
      </c>
    </row>
    <row r="1504" spans="1:7">
      <c r="A1504" s="12" t="s">
        <v>1382</v>
      </c>
      <c r="B1504" s="12" t="s">
        <v>1381</v>
      </c>
    </row>
    <row r="1505" spans="1:3">
      <c r="A1505" s="12" t="s">
        <v>1383</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F2938" sqref="F29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912</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912</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912</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905</v>
      </c>
      <c r="C64" s="87">
        <v>45713</v>
      </c>
      <c r="D64" s="52"/>
      <c r="E64" s="52"/>
      <c r="F64" s="53"/>
      <c r="G64" t="str">
        <f t="shared" si="0"/>
        <v>February</v>
      </c>
    </row>
    <row r="65" spans="1:7">
      <c r="A65" s="842" t="s">
        <v>175</v>
      </c>
      <c r="B65" s="845" t="s">
        <v>905</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912</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905</v>
      </c>
      <c r="C89" s="87">
        <v>45714</v>
      </c>
      <c r="D89" s="52"/>
      <c r="E89" s="52"/>
      <c r="F89" s="53"/>
      <c r="G89" t="str">
        <f t="shared" si="1"/>
        <v>February</v>
      </c>
    </row>
    <row r="90" spans="1:7">
      <c r="A90" s="842" t="s">
        <v>175</v>
      </c>
      <c r="B90" s="845" t="s">
        <v>905</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912</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905</v>
      </c>
      <c r="C120" s="57">
        <v>45715</v>
      </c>
      <c r="D120" s="53"/>
      <c r="E120" s="53"/>
      <c r="F120" s="53"/>
      <c r="G120" t="str">
        <f t="shared" si="1"/>
        <v>February</v>
      </c>
    </row>
    <row r="121" spans="1:7">
      <c r="A121" s="842" t="s">
        <v>175</v>
      </c>
      <c r="B121" s="845" t="s">
        <v>905</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912</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905</v>
      </c>
      <c r="C151" s="57">
        <v>45716</v>
      </c>
      <c r="D151" s="58" t="s">
        <v>1489</v>
      </c>
      <c r="E151" s="58"/>
      <c r="F151" s="53"/>
      <c r="G151" t="str">
        <f t="shared" si="2"/>
        <v>February</v>
      </c>
    </row>
    <row r="152" spans="1:7">
      <c r="A152" s="842" t="s">
        <v>175</v>
      </c>
      <c r="B152" s="845" t="s">
        <v>905</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912</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905</v>
      </c>
      <c r="C182" s="57">
        <v>45719</v>
      </c>
      <c r="D182" s="58" t="s">
        <v>1489</v>
      </c>
      <c r="E182" s="58"/>
      <c r="F182" s="53"/>
      <c r="G182" t="str">
        <f t="shared" si="2"/>
        <v>March</v>
      </c>
    </row>
    <row r="183" spans="1:7">
      <c r="A183" s="842" t="s">
        <v>175</v>
      </c>
      <c r="B183" s="845" t="s">
        <v>905</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912</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912</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905</v>
      </c>
      <c r="C231" s="57">
        <v>45721</v>
      </c>
      <c r="D231" s="58">
        <v>0</v>
      </c>
      <c r="E231" s="58"/>
      <c r="F231" s="53"/>
      <c r="G231" t="str">
        <f t="shared" si="3"/>
        <v>March</v>
      </c>
    </row>
    <row r="232" spans="1:7">
      <c r="A232" s="842" t="s">
        <v>175</v>
      </c>
      <c r="B232" s="845" t="s">
        <v>905</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912</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905</v>
      </c>
      <c r="C268" s="57">
        <v>45722</v>
      </c>
      <c r="D268" s="69">
        <v>0</v>
      </c>
      <c r="E268" s="69"/>
      <c r="F268" s="53"/>
      <c r="G268" t="str">
        <f t="shared" si="4"/>
        <v>March</v>
      </c>
    </row>
    <row r="269" spans="1:7">
      <c r="A269" s="842" t="s">
        <v>175</v>
      </c>
      <c r="B269" s="845" t="s">
        <v>905</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912</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905</v>
      </c>
      <c r="C308" s="23">
        <v>45723</v>
      </c>
      <c r="D308" s="69">
        <v>0</v>
      </c>
      <c r="E308" s="69"/>
      <c r="G308" t="str">
        <f t="shared" si="4"/>
        <v>March</v>
      </c>
    </row>
    <row r="309" spans="1:7">
      <c r="A309" s="842" t="s">
        <v>175</v>
      </c>
      <c r="B309" s="845" t="s">
        <v>905</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912</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905</v>
      </c>
      <c r="C349" s="23">
        <v>45726</v>
      </c>
      <c r="D349" s="69">
        <v>0</v>
      </c>
      <c r="E349" s="69"/>
      <c r="G349" t="str">
        <f t="shared" si="5"/>
        <v>March</v>
      </c>
    </row>
    <row r="350" spans="1:7">
      <c r="A350" s="842" t="s">
        <v>175</v>
      </c>
      <c r="B350" s="845" t="s">
        <v>905</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912</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905</v>
      </c>
      <c r="C390" s="23">
        <v>45727</v>
      </c>
      <c r="D390" s="58">
        <v>0</v>
      </c>
      <c r="E390" s="58"/>
      <c r="G390" t="str">
        <f t="shared" si="6"/>
        <v>March</v>
      </c>
    </row>
    <row r="391" spans="1:7">
      <c r="A391" s="842" t="s">
        <v>175</v>
      </c>
      <c r="B391" s="845" t="s">
        <v>905</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912</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905</v>
      </c>
      <c r="C436" s="23">
        <v>45728</v>
      </c>
      <c r="D436" s="58" t="s">
        <v>1523</v>
      </c>
      <c r="E436" s="58"/>
      <c r="G436" t="str">
        <f t="shared" si="6"/>
        <v>March</v>
      </c>
    </row>
    <row r="437" spans="1:7">
      <c r="A437" s="842" t="s">
        <v>175</v>
      </c>
      <c r="B437" s="845" t="s">
        <v>905</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912</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912</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905</v>
      </c>
      <c r="C486" s="23">
        <v>45729</v>
      </c>
      <c r="D486" s="58"/>
      <c r="E486" s="58"/>
      <c r="G486" t="str">
        <f t="shared" si="7"/>
        <v>March</v>
      </c>
    </row>
    <row r="487" spans="1:7">
      <c r="A487" s="842" t="s">
        <v>175</v>
      </c>
      <c r="B487" s="845" t="s">
        <v>905</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912</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912</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905</v>
      </c>
      <c r="C537" s="23">
        <v>45730</v>
      </c>
      <c r="D537" s="58"/>
      <c r="E537" s="58"/>
      <c r="F537" s="58" t="s">
        <v>1489</v>
      </c>
      <c r="G537" t="str">
        <f t="shared" si="8"/>
        <v>March</v>
      </c>
    </row>
    <row r="538" spans="1:7">
      <c r="A538" s="842" t="s">
        <v>175</v>
      </c>
      <c r="B538" s="845" t="s">
        <v>905</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912</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912</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912</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912</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912</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912</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912</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912</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912</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912</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912</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854</v>
      </c>
      <c r="C708" s="23">
        <v>45741</v>
      </c>
      <c r="D708" s="11">
        <v>1333</v>
      </c>
      <c r="E708" s="11"/>
      <c r="G708" t="str">
        <f t="shared" si="11"/>
        <v>March</v>
      </c>
    </row>
    <row r="709" spans="1:7">
      <c r="A709" s="76" t="s">
        <v>353</v>
      </c>
      <c r="B709" s="176" t="s">
        <v>912</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854</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854</v>
      </c>
      <c r="C760" s="23">
        <v>45744</v>
      </c>
      <c r="D760" s="143">
        <v>161</v>
      </c>
      <c r="E760" s="11" t="s">
        <v>1507</v>
      </c>
      <c r="F760" s="11" t="s">
        <v>1615</v>
      </c>
      <c r="G760" t="str">
        <f t="shared" si="11"/>
        <v>March</v>
      </c>
    </row>
    <row r="761" spans="1:13">
      <c r="A761" s="69" t="s">
        <v>117</v>
      </c>
      <c r="B761" s="76" t="s">
        <v>854</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854</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854</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854</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912</v>
      </c>
      <c r="C812" s="239">
        <v>45750</v>
      </c>
      <c r="D812" s="11">
        <v>313</v>
      </c>
      <c r="E812" s="11"/>
      <c r="F812" s="11" t="s">
        <v>1632</v>
      </c>
      <c r="G812" t="str">
        <f t="shared" si="12"/>
        <v>April</v>
      </c>
    </row>
    <row r="813" spans="1:11">
      <c r="A813" s="233" t="s">
        <v>306</v>
      </c>
      <c r="B813" s="233" t="s">
        <v>854</v>
      </c>
      <c r="C813" s="23">
        <v>45750</v>
      </c>
      <c r="D813" s="11">
        <v>344</v>
      </c>
      <c r="E813" s="11"/>
      <c r="F813" s="11" t="s">
        <v>1633</v>
      </c>
      <c r="G813" t="str">
        <f t="shared" si="12"/>
        <v>April</v>
      </c>
    </row>
    <row r="814" spans="1:11">
      <c r="A814" s="235" t="s">
        <v>378</v>
      </c>
      <c r="B814" s="235" t="s">
        <v>854</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630</v>
      </c>
      <c r="G818" t="str">
        <f t="shared" si="12"/>
        <v>April</v>
      </c>
    </row>
    <row r="819" spans="1:7">
      <c r="A819" s="617" t="s">
        <v>128</v>
      </c>
      <c r="B819" s="235" t="s">
        <v>1117</v>
      </c>
      <c r="C819" s="23">
        <v>45750</v>
      </c>
      <c r="E819" s="11"/>
      <c r="F819" s="76" t="s">
        <v>630</v>
      </c>
      <c r="G819" t="str">
        <f t="shared" si="12"/>
        <v>April</v>
      </c>
    </row>
    <row r="820" spans="1:7" ht="15.75">
      <c r="A820" s="69" t="s">
        <v>134</v>
      </c>
      <c r="B820" s="175" t="s">
        <v>1390</v>
      </c>
      <c r="C820" s="239">
        <v>45750</v>
      </c>
      <c r="E820" s="11"/>
      <c r="F820" s="76" t="s">
        <v>630</v>
      </c>
      <c r="G820" t="str">
        <f t="shared" si="12"/>
        <v>April</v>
      </c>
    </row>
    <row r="821" spans="1:7">
      <c r="A821" s="234" t="s">
        <v>111</v>
      </c>
      <c r="B821" s="234" t="s">
        <v>1391</v>
      </c>
      <c r="C821" s="23">
        <v>45750</v>
      </c>
      <c r="E821" s="11"/>
      <c r="F821" s="76" t="s">
        <v>630</v>
      </c>
      <c r="G821" t="str">
        <f t="shared" si="12"/>
        <v>April</v>
      </c>
    </row>
    <row r="822" spans="1:7">
      <c r="A822" s="76" t="s">
        <v>285</v>
      </c>
      <c r="B822" s="176" t="s">
        <v>912</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854</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630</v>
      </c>
      <c r="G831" t="str">
        <f t="shared" si="12"/>
        <v>April</v>
      </c>
    </row>
    <row r="832" spans="1:7">
      <c r="A832" s="617" t="s">
        <v>128</v>
      </c>
      <c r="B832" s="235" t="s">
        <v>1117</v>
      </c>
      <c r="C832" s="23">
        <v>45751</v>
      </c>
      <c r="E832" s="11"/>
      <c r="F832" s="76" t="s">
        <v>630</v>
      </c>
      <c r="G832" t="str">
        <f t="shared" si="12"/>
        <v>April</v>
      </c>
    </row>
    <row r="833" spans="1:7" ht="15.75">
      <c r="A833" s="69" t="s">
        <v>134</v>
      </c>
      <c r="B833" s="175" t="s">
        <v>1390</v>
      </c>
      <c r="C833" s="239">
        <v>45751</v>
      </c>
      <c r="E833" s="11"/>
      <c r="F833" s="76" t="s">
        <v>630</v>
      </c>
      <c r="G833" t="str">
        <f t="shared" si="12"/>
        <v>April</v>
      </c>
    </row>
    <row r="834" spans="1:7">
      <c r="A834" s="233" t="s">
        <v>111</v>
      </c>
      <c r="B834" s="233" t="s">
        <v>1391</v>
      </c>
      <c r="C834" s="23">
        <v>45751</v>
      </c>
      <c r="E834" s="11"/>
      <c r="F834" s="76" t="s">
        <v>630</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854</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854</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630</v>
      </c>
      <c r="G854" t="str">
        <f t="shared" si="13"/>
        <v>April</v>
      </c>
    </row>
    <row r="855" spans="1:7">
      <c r="A855" s="617" t="s">
        <v>128</v>
      </c>
      <c r="B855" s="235" t="s">
        <v>1117</v>
      </c>
      <c r="C855" s="23">
        <v>45755</v>
      </c>
      <c r="E855" s="11"/>
      <c r="F855" s="76" t="s">
        <v>630</v>
      </c>
      <c r="G855" t="str">
        <f t="shared" si="13"/>
        <v>April</v>
      </c>
    </row>
    <row r="856" spans="1:7" ht="15.75">
      <c r="A856" s="69" t="s">
        <v>134</v>
      </c>
      <c r="B856" s="175" t="s">
        <v>1390</v>
      </c>
      <c r="C856" s="239">
        <v>45755</v>
      </c>
      <c r="E856" s="11"/>
      <c r="F856" s="76" t="s">
        <v>630</v>
      </c>
      <c r="G856" t="str">
        <f t="shared" si="13"/>
        <v>April</v>
      </c>
    </row>
    <row r="857" spans="1:7">
      <c r="A857" s="233" t="s">
        <v>111</v>
      </c>
      <c r="B857" s="233" t="s">
        <v>1391</v>
      </c>
      <c r="C857" s="23">
        <v>45755</v>
      </c>
      <c r="E857" s="11"/>
      <c r="F857" s="76" t="s">
        <v>630</v>
      </c>
      <c r="G857" t="str">
        <f t="shared" si="13"/>
        <v>April</v>
      </c>
    </row>
    <row r="858" spans="1:7">
      <c r="A858" s="76" t="s">
        <v>376</v>
      </c>
      <c r="B858" s="76" t="s">
        <v>854</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630</v>
      </c>
      <c r="G865" t="str">
        <f t="shared" si="13"/>
        <v>April</v>
      </c>
    </row>
    <row r="866" spans="1:7">
      <c r="A866" s="617" t="s">
        <v>128</v>
      </c>
      <c r="B866" s="235" t="s">
        <v>1117</v>
      </c>
      <c r="C866" s="23">
        <v>45756</v>
      </c>
      <c r="E866" s="11"/>
      <c r="F866" s="76" t="s">
        <v>630</v>
      </c>
      <c r="G866" t="str">
        <f t="shared" si="13"/>
        <v>April</v>
      </c>
    </row>
    <row r="867" spans="1:7" ht="15.75">
      <c r="A867" s="69" t="s">
        <v>134</v>
      </c>
      <c r="B867" s="175" t="s">
        <v>1390</v>
      </c>
      <c r="C867" s="239">
        <v>45756</v>
      </c>
      <c r="E867" s="11"/>
      <c r="F867" s="76" t="s">
        <v>630</v>
      </c>
      <c r="G867" t="str">
        <f t="shared" si="13"/>
        <v>April</v>
      </c>
    </row>
    <row r="868" spans="1:7">
      <c r="A868" s="233" t="s">
        <v>111</v>
      </c>
      <c r="B868" s="233" t="s">
        <v>1391</v>
      </c>
      <c r="C868" s="23">
        <v>45756</v>
      </c>
      <c r="E868" s="11"/>
      <c r="F868" s="76" t="s">
        <v>630</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912</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912</v>
      </c>
      <c r="C879" s="239">
        <v>45758</v>
      </c>
      <c r="D879" s="11">
        <v>695</v>
      </c>
      <c r="E879" s="11"/>
      <c r="F879" s="11" t="s">
        <v>1656</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843</v>
      </c>
      <c r="C882" s="23">
        <v>45758</v>
      </c>
      <c r="E882" s="11"/>
      <c r="F882" s="76" t="s">
        <v>1657</v>
      </c>
      <c r="G882" t="str">
        <f t="shared" si="13"/>
        <v>April</v>
      </c>
    </row>
    <row r="883" spans="1:7">
      <c r="A883" s="76" t="s">
        <v>406</v>
      </c>
      <c r="B883" s="76" t="s">
        <v>843</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912</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843</v>
      </c>
      <c r="C894" s="23">
        <v>45761</v>
      </c>
      <c r="E894" s="11"/>
      <c r="G894" t="str">
        <f t="shared" si="13"/>
        <v>April</v>
      </c>
    </row>
    <row r="895" spans="1:7">
      <c r="A895" s="235" t="s">
        <v>406</v>
      </c>
      <c r="B895" s="235" t="s">
        <v>843</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912</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843</v>
      </c>
      <c r="C905" s="23">
        <v>45762</v>
      </c>
      <c r="E905" s="11"/>
      <c r="F905" s="76" t="s">
        <v>1669</v>
      </c>
      <c r="G905" t="str">
        <f t="shared" si="14"/>
        <v>April</v>
      </c>
    </row>
    <row r="906" spans="1:7">
      <c r="A906" s="76" t="s">
        <v>406</v>
      </c>
      <c r="B906" s="76" t="s">
        <v>843</v>
      </c>
      <c r="C906" s="23">
        <v>45762</v>
      </c>
      <c r="E906" s="11"/>
      <c r="F906" s="76" t="s">
        <v>1669</v>
      </c>
      <c r="G906" t="str">
        <f t="shared" si="14"/>
        <v>April</v>
      </c>
    </row>
    <row r="907" spans="1:7">
      <c r="A907" s="235" t="s">
        <v>361</v>
      </c>
      <c r="B907" s="235" t="s">
        <v>843</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854</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854</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912</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912</v>
      </c>
      <c r="C919" s="239">
        <v>45763</v>
      </c>
      <c r="D919" s="11">
        <v>173</v>
      </c>
      <c r="E919" s="11"/>
      <c r="G919" t="str">
        <f t="shared" si="14"/>
        <v>April</v>
      </c>
    </row>
    <row r="920" spans="1:7">
      <c r="A920" s="233" t="s">
        <v>349</v>
      </c>
      <c r="B920" s="233" t="s">
        <v>843</v>
      </c>
      <c r="C920" s="23">
        <v>45763</v>
      </c>
      <c r="E920" s="11"/>
      <c r="F920" s="76" t="s">
        <v>104</v>
      </c>
      <c r="G920" t="str">
        <f t="shared" si="14"/>
        <v>April</v>
      </c>
    </row>
    <row r="921" spans="1:7">
      <c r="A921" s="235" t="s">
        <v>361</v>
      </c>
      <c r="B921" s="235" t="s">
        <v>843</v>
      </c>
      <c r="C921" s="23">
        <v>45763</v>
      </c>
      <c r="E921" s="11"/>
      <c r="F921" s="76" t="s">
        <v>104</v>
      </c>
      <c r="G921" t="str">
        <f t="shared" si="14"/>
        <v>April</v>
      </c>
    </row>
    <row r="922" spans="1:7">
      <c r="A922" s="76" t="s">
        <v>355</v>
      </c>
      <c r="B922" s="176" t="s">
        <v>912</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854</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912</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912</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854</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843</v>
      </c>
      <c r="C946" s="23">
        <v>45765</v>
      </c>
      <c r="E946" s="11"/>
      <c r="F946" s="235" t="s">
        <v>1691</v>
      </c>
      <c r="G946" t="str">
        <f t="shared" si="14"/>
        <v>April</v>
      </c>
    </row>
    <row r="947" spans="1:7">
      <c r="A947" s="240" t="s">
        <v>361</v>
      </c>
      <c r="B947" s="240" t="s">
        <v>843</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912</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912</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843</v>
      </c>
      <c r="C959" s="23">
        <v>45768</v>
      </c>
      <c r="E959" s="11"/>
      <c r="F959" s="240" t="s">
        <v>1691</v>
      </c>
      <c r="G959" t="str">
        <f t="shared" si="15"/>
        <v>April</v>
      </c>
    </row>
    <row r="960" spans="1:7">
      <c r="A960" s="556" t="s">
        <v>406</v>
      </c>
      <c r="B960" s="235" t="s">
        <v>843</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912</v>
      </c>
      <c r="C966" s="248">
        <v>45769</v>
      </c>
      <c r="D966" s="11">
        <v>951</v>
      </c>
      <c r="F966" s="11" t="s">
        <v>1703</v>
      </c>
      <c r="G966" t="str">
        <f t="shared" si="15"/>
        <v>April</v>
      </c>
    </row>
    <row r="967" spans="1:7">
      <c r="A967" s="233" t="s">
        <v>339</v>
      </c>
      <c r="B967" s="233" t="s">
        <v>854</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912</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854</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912</v>
      </c>
      <c r="C981" s="239">
        <v>45770</v>
      </c>
      <c r="D981" s="89">
        <v>1598</v>
      </c>
      <c r="G981" t="str">
        <f t="shared" si="15"/>
        <v>April</v>
      </c>
    </row>
    <row r="982" spans="1:7">
      <c r="A982" s="234" t="s">
        <v>339</v>
      </c>
      <c r="B982" s="234" t="s">
        <v>854</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854</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912</v>
      </c>
      <c r="C993" s="239">
        <v>45771</v>
      </c>
      <c r="D993" s="89">
        <v>1671</v>
      </c>
      <c r="F993" s="34" t="s">
        <v>1721</v>
      </c>
      <c r="G993" t="str">
        <f t="shared" si="16"/>
        <v>April</v>
      </c>
    </row>
    <row r="994" spans="1:7">
      <c r="A994" s="233" t="s">
        <v>339</v>
      </c>
      <c r="B994" s="233" t="s">
        <v>854</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854</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912</v>
      </c>
      <c r="C1006" s="239">
        <v>45772</v>
      </c>
      <c r="D1006" s="11">
        <v>385</v>
      </c>
      <c r="F1006" s="11" t="s">
        <v>1487</v>
      </c>
      <c r="G1006" t="str">
        <f t="shared" si="16"/>
        <v>April</v>
      </c>
    </row>
    <row r="1007" spans="1:7">
      <c r="A1007" s="253" t="s">
        <v>339</v>
      </c>
      <c r="B1007" s="234" t="s">
        <v>854</v>
      </c>
      <c r="C1007" s="23">
        <v>45772</v>
      </c>
      <c r="F1007" s="240" t="s">
        <v>1730</v>
      </c>
      <c r="G1007" t="str">
        <f t="shared" si="16"/>
        <v>April</v>
      </c>
    </row>
    <row r="1008" spans="1:7">
      <c r="A1008" s="69" t="s">
        <v>343</v>
      </c>
      <c r="B1008" s="176" t="s">
        <v>912</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912</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912</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912</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912</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912</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912</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912</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912</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912</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912</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912</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912</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912</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912</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912</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912</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912</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912</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912</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912</v>
      </c>
      <c r="C1216" s="239">
        <v>45812</v>
      </c>
      <c r="D1216" s="11">
        <v>83</v>
      </c>
      <c r="G1216" t="s">
        <v>1830</v>
      </c>
    </row>
    <row r="1217" spans="1:7">
      <c r="A1217" s="76" t="s">
        <v>392</v>
      </c>
      <c r="B1217" s="176" t="s">
        <v>912</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912</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912</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912</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912</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912</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912</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912</v>
      </c>
      <c r="C1289" s="239">
        <v>45834</v>
      </c>
      <c r="F1289" s="245" t="s">
        <v>1856</v>
      </c>
      <c r="G1289" t="s">
        <v>1830</v>
      </c>
    </row>
    <row r="1290" spans="1:7">
      <c r="A1290" s="76" t="s">
        <v>267</v>
      </c>
      <c r="B1290" s="176" t="s">
        <v>912</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845</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912</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845</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845</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845</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845</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845</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845</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912</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845</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912</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845</v>
      </c>
      <c r="C1361" s="23">
        <v>45860</v>
      </c>
      <c r="D1361" s="11">
        <v>318</v>
      </c>
      <c r="G1361" t="s">
        <v>1863</v>
      </c>
    </row>
    <row r="1362" spans="1:7">
      <c r="A1362" s="296" t="s">
        <v>1419</v>
      </c>
      <c r="B1362" s="587" t="s">
        <v>845</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912</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845</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912</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845</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845</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912</v>
      </c>
      <c r="C1391" s="239">
        <v>45866</v>
      </c>
      <c r="D1391" s="89">
        <v>1181</v>
      </c>
      <c r="G1391" t="s">
        <v>1863</v>
      </c>
    </row>
    <row r="1392" spans="1:7">
      <c r="A1392" s="881" t="s">
        <v>115</v>
      </c>
      <c r="B1392" s="879" t="s">
        <v>845</v>
      </c>
      <c r="C1392" s="23">
        <v>45866</v>
      </c>
      <c r="D1392" s="11">
        <v>345</v>
      </c>
      <c r="G1392" t="s">
        <v>1863</v>
      </c>
    </row>
    <row r="1393" spans="1:7">
      <c r="A1393" s="478" t="s">
        <v>157</v>
      </c>
      <c r="B1393" s="176" t="s">
        <v>912</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912</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845</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912</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845</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845</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845</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845</v>
      </c>
      <c r="C1418" s="23">
        <v>45875</v>
      </c>
      <c r="D1418" s="11">
        <v>840</v>
      </c>
      <c r="G1418" t="s">
        <v>1900</v>
      </c>
    </row>
    <row r="1419" spans="1:7">
      <c r="A1419" s="76" t="s">
        <v>108</v>
      </c>
      <c r="B1419" s="420" t="s">
        <v>845</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845</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845</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845</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845</v>
      </c>
      <c r="C1435" s="23">
        <v>45881</v>
      </c>
      <c r="D1435" s="11">
        <v>319</v>
      </c>
      <c r="G1435" t="s">
        <v>1900</v>
      </c>
    </row>
    <row r="1436" spans="1:7">
      <c r="A1436" s="421" t="s">
        <v>140</v>
      </c>
      <c r="B1436" s="240" t="s">
        <v>845</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845</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845</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845</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845</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845</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845</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912</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845</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912</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845</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912</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845</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912</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845</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912</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845</v>
      </c>
      <c r="C1505" s="23">
        <v>45895</v>
      </c>
      <c r="F1505" s="11" t="s">
        <v>1609</v>
      </c>
      <c r="G1505" t="s">
        <v>1900</v>
      </c>
    </row>
    <row r="1506" spans="1:7">
      <c r="A1506" s="347" t="s">
        <v>214</v>
      </c>
      <c r="B1506" s="176" t="s">
        <v>912</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845</v>
      </c>
      <c r="C1512" s="23">
        <v>45896</v>
      </c>
      <c r="D1512" s="11">
        <v>358</v>
      </c>
      <c r="F1512" s="11" t="s">
        <v>1928</v>
      </c>
      <c r="G1512" t="s">
        <v>1900</v>
      </c>
    </row>
    <row r="1513" spans="1:7">
      <c r="A1513" s="857" t="s">
        <v>115</v>
      </c>
      <c r="B1513" s="235" t="s">
        <v>845</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845</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845</v>
      </c>
      <c r="C1520" s="23">
        <v>45897</v>
      </c>
      <c r="F1520" s="240" t="s">
        <v>1664</v>
      </c>
      <c r="G1520" t="s">
        <v>1900</v>
      </c>
    </row>
    <row r="1521" spans="1:7">
      <c r="A1521" s="854" t="s">
        <v>115</v>
      </c>
      <c r="B1521" s="273" t="s">
        <v>845</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912</v>
      </c>
      <c r="C1523" s="239">
        <v>45898</v>
      </c>
      <c r="D1523" s="89">
        <v>1131</v>
      </c>
      <c r="G1523" t="s">
        <v>1900</v>
      </c>
    </row>
    <row r="1524" spans="1:7">
      <c r="A1524" s="904" t="s">
        <v>115</v>
      </c>
      <c r="B1524" s="556" t="s">
        <v>845</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845</v>
      </c>
      <c r="C1526" s="23">
        <v>45898</v>
      </c>
      <c r="E1526" s="250">
        <v>8378</v>
      </c>
      <c r="F1526" s="11" t="s">
        <v>1934</v>
      </c>
      <c r="G1526" t="s">
        <v>1900</v>
      </c>
    </row>
    <row r="1527" spans="1:7" ht="15.75">
      <c r="A1527" s="76" t="s">
        <v>1005</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845</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1005</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912</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845</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1005</v>
      </c>
      <c r="B1543" s="103" t="s">
        <v>56</v>
      </c>
      <c r="C1543" s="23">
        <v>45904</v>
      </c>
      <c r="D1543" s="89">
        <v>1549</v>
      </c>
      <c r="F1543" s="11" t="s">
        <v>1948</v>
      </c>
      <c r="G1543" t="s">
        <v>1936</v>
      </c>
    </row>
    <row r="1544" spans="1:7">
      <c r="A1544" s="552" t="s">
        <v>911</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911</v>
      </c>
      <c r="B1552" s="176" t="s">
        <v>912</v>
      </c>
      <c r="C1552" s="239">
        <v>45908</v>
      </c>
      <c r="D1552" s="11">
        <v>254</v>
      </c>
      <c r="F1552" s="11" t="s">
        <v>1953</v>
      </c>
      <c r="G1552" t="s">
        <v>1936</v>
      </c>
    </row>
    <row r="1553" spans="1:7">
      <c r="A1553" s="891" t="s">
        <v>1421</v>
      </c>
      <c r="B1553" s="886" t="s">
        <v>56</v>
      </c>
      <c r="C1553" s="23">
        <v>45908</v>
      </c>
      <c r="D1553" s="89">
        <v>2498</v>
      </c>
      <c r="G1553" t="s">
        <v>1936</v>
      </c>
    </row>
    <row r="1554" spans="1:7">
      <c r="A1554" s="82" t="s">
        <v>1005</v>
      </c>
      <c r="B1554" s="858" t="s">
        <v>56</v>
      </c>
      <c r="C1554" s="23">
        <v>45908</v>
      </c>
      <c r="D1554" s="11">
        <v>918</v>
      </c>
      <c r="F1554" s="11" t="s">
        <v>1954</v>
      </c>
      <c r="G1554" t="s">
        <v>1936</v>
      </c>
    </row>
    <row r="1555" spans="1:7">
      <c r="A1555" s="347" t="s">
        <v>911</v>
      </c>
      <c r="B1555" s="176" t="s">
        <v>912</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911</v>
      </c>
      <c r="B1559" s="176" t="s">
        <v>912</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952</v>
      </c>
      <c r="B1562" s="886" t="s">
        <v>56</v>
      </c>
      <c r="C1562" s="23">
        <v>45910</v>
      </c>
      <c r="D1562" s="11">
        <v>740</v>
      </c>
      <c r="F1562" s="11" t="s">
        <v>1958</v>
      </c>
      <c r="G1562" t="s">
        <v>1936</v>
      </c>
    </row>
    <row r="1563" spans="1:7">
      <c r="A1563" s="486" t="s">
        <v>837</v>
      </c>
      <c r="B1563" s="627" t="s">
        <v>838</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912</v>
      </c>
      <c r="C1566" s="239">
        <v>45911</v>
      </c>
      <c r="D1566" s="11">
        <v>279</v>
      </c>
      <c r="F1566" s="11" t="s">
        <v>1959</v>
      </c>
      <c r="G1566" t="s">
        <v>1936</v>
      </c>
    </row>
    <row r="1567" spans="1:7">
      <c r="A1567" s="38" t="s">
        <v>508</v>
      </c>
      <c r="B1567" s="176" t="s">
        <v>912</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837</v>
      </c>
      <c r="B1570" s="853" t="s">
        <v>838</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837</v>
      </c>
      <c r="B1574" s="853" t="s">
        <v>838</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952</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837</v>
      </c>
      <c r="B1579" s="853" t="s">
        <v>838</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952</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916</v>
      </c>
      <c r="B1584" s="888" t="s">
        <v>56</v>
      </c>
      <c r="C1584" s="23">
        <v>45916</v>
      </c>
      <c r="D1584" s="89">
        <v>1808</v>
      </c>
      <c r="F1584" s="553"/>
      <c r="G1584" t="s">
        <v>1936</v>
      </c>
    </row>
    <row r="1585" spans="1:7">
      <c r="A1585" s="617" t="s">
        <v>837</v>
      </c>
      <c r="B1585" s="296" t="s">
        <v>838</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952</v>
      </c>
      <c r="B1590" s="558" t="s">
        <v>56</v>
      </c>
      <c r="C1590" s="23">
        <v>45917</v>
      </c>
      <c r="D1590" s="89">
        <v>1250</v>
      </c>
      <c r="F1590" s="553" t="s">
        <v>1964</v>
      </c>
      <c r="G1590" t="s">
        <v>1936</v>
      </c>
    </row>
    <row r="1591" spans="1:7">
      <c r="A1591" s="76" t="s">
        <v>911</v>
      </c>
      <c r="B1591" s="176" t="s">
        <v>912</v>
      </c>
      <c r="C1591" s="239">
        <v>45917</v>
      </c>
      <c r="D1591" s="11">
        <v>250</v>
      </c>
      <c r="F1591" s="553" t="s">
        <v>1965</v>
      </c>
      <c r="G1591" t="s">
        <v>1936</v>
      </c>
    </row>
    <row r="1592" spans="1:7">
      <c r="A1592" s="233" t="s">
        <v>916</v>
      </c>
      <c r="B1592" s="557" t="s">
        <v>56</v>
      </c>
      <c r="C1592" s="23">
        <v>45917</v>
      </c>
      <c r="F1592" s="553" t="s">
        <v>1966</v>
      </c>
      <c r="G1592" t="s">
        <v>1936</v>
      </c>
    </row>
    <row r="1593" spans="1:7">
      <c r="A1593" s="69" t="s">
        <v>837</v>
      </c>
      <c r="B1593" s="76" t="s">
        <v>838</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952</v>
      </c>
      <c r="B1599" s="888" t="s">
        <v>56</v>
      </c>
      <c r="C1599" s="23">
        <v>45918</v>
      </c>
      <c r="D1599" s="11">
        <v>361</v>
      </c>
      <c r="F1599" s="553" t="s">
        <v>1969</v>
      </c>
      <c r="G1599" t="s">
        <v>1936</v>
      </c>
    </row>
    <row r="1600" spans="1:7">
      <c r="A1600" s="27" t="s">
        <v>916</v>
      </c>
      <c r="B1600" s="506" t="s">
        <v>56</v>
      </c>
      <c r="C1600" s="23">
        <v>45918</v>
      </c>
      <c r="D1600" s="89">
        <v>1204</v>
      </c>
      <c r="F1600" s="553" t="s">
        <v>1970</v>
      </c>
      <c r="G1600" t="s">
        <v>1936</v>
      </c>
    </row>
    <row r="1601" spans="1:7">
      <c r="A1601" s="27" t="s">
        <v>918</v>
      </c>
      <c r="B1601" s="506" t="s">
        <v>56</v>
      </c>
      <c r="C1601" s="23">
        <v>45918</v>
      </c>
      <c r="D1601" s="89">
        <v>562</v>
      </c>
      <c r="F1601" s="553"/>
      <c r="G1601" t="s">
        <v>1936</v>
      </c>
    </row>
    <row r="1602" spans="1:7">
      <c r="A1602" s="27" t="s">
        <v>944</v>
      </c>
      <c r="B1602" s="506" t="s">
        <v>56</v>
      </c>
      <c r="C1602" s="23">
        <v>45918</v>
      </c>
      <c r="D1602" s="89">
        <v>754</v>
      </c>
      <c r="F1602" s="553" t="s">
        <v>1971</v>
      </c>
      <c r="G1602" t="s">
        <v>1936</v>
      </c>
    </row>
    <row r="1603" spans="1:7">
      <c r="A1603" s="69" t="s">
        <v>837</v>
      </c>
      <c r="B1603" s="178" t="s">
        <v>838</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837</v>
      </c>
      <c r="B1608" s="317" t="s">
        <v>838</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918</v>
      </c>
      <c r="B1613" s="557" t="s">
        <v>56</v>
      </c>
      <c r="C1613" s="23">
        <v>45922</v>
      </c>
      <c r="D1613" s="11">
        <v>978</v>
      </c>
      <c r="F1613" s="553" t="s">
        <v>1974</v>
      </c>
      <c r="G1613" t="s">
        <v>1936</v>
      </c>
    </row>
    <row r="1614" spans="1:7">
      <c r="A1614" s="234" t="s">
        <v>944</v>
      </c>
      <c r="B1614" s="558" t="s">
        <v>56</v>
      </c>
      <c r="C1614" s="23">
        <v>45922</v>
      </c>
      <c r="D1614" s="11">
        <v>1285</v>
      </c>
      <c r="F1614" s="553" t="s">
        <v>1975</v>
      </c>
      <c r="G1614" t="s">
        <v>1936</v>
      </c>
    </row>
    <row r="1615" spans="1:7" ht="15.75">
      <c r="A1615" s="76" t="s">
        <v>1037</v>
      </c>
      <c r="B1615" s="175" t="s">
        <v>1390</v>
      </c>
      <c r="C1615" s="239">
        <v>45922</v>
      </c>
      <c r="D1615" s="11">
        <v>335</v>
      </c>
      <c r="F1615" s="553" t="s">
        <v>1823</v>
      </c>
      <c r="G1615" t="s">
        <v>1936</v>
      </c>
    </row>
    <row r="1616" spans="1:7">
      <c r="A1616" s="252" t="s">
        <v>837</v>
      </c>
      <c r="B1616" s="233" t="s">
        <v>838</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918</v>
      </c>
      <c r="B1622" s="561" t="s">
        <v>56</v>
      </c>
      <c r="C1622" s="23">
        <v>45923</v>
      </c>
      <c r="D1622" s="11">
        <v>675</v>
      </c>
      <c r="F1622" s="27"/>
      <c r="G1622" t="s">
        <v>1936</v>
      </c>
    </row>
    <row r="1623" spans="1:7">
      <c r="A1623" s="82" t="s">
        <v>927</v>
      </c>
      <c r="B1623" s="859" t="s">
        <v>56</v>
      </c>
      <c r="C1623" s="23">
        <v>45923</v>
      </c>
      <c r="D1623" s="89">
        <v>1231</v>
      </c>
      <c r="F1623" s="27" t="s">
        <v>1979</v>
      </c>
      <c r="G1623" t="s">
        <v>1936</v>
      </c>
    </row>
    <row r="1624" spans="1:7" ht="15.75">
      <c r="A1624" s="674" t="s">
        <v>1037</v>
      </c>
      <c r="B1624" s="175" t="s">
        <v>1390</v>
      </c>
      <c r="C1624" s="239">
        <v>45923</v>
      </c>
      <c r="E1624" s="74">
        <v>335</v>
      </c>
      <c r="F1624" s="27" t="s">
        <v>1980</v>
      </c>
      <c r="G1624" t="s">
        <v>1936</v>
      </c>
    </row>
    <row r="1625" spans="1:7">
      <c r="A1625" s="252" t="s">
        <v>837</v>
      </c>
      <c r="B1625" s="317" t="s">
        <v>838</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933</v>
      </c>
      <c r="B1631" s="562" t="s">
        <v>56</v>
      </c>
      <c r="C1631" s="262">
        <v>45924</v>
      </c>
      <c r="D1631" s="89">
        <v>1205</v>
      </c>
      <c r="F1631" s="27" t="s">
        <v>1982</v>
      </c>
      <c r="G1631" t="s">
        <v>1936</v>
      </c>
    </row>
    <row r="1632" spans="1:7">
      <c r="A1632" s="82" t="s">
        <v>927</v>
      </c>
      <c r="B1632" s="331" t="s">
        <v>56</v>
      </c>
      <c r="C1632" s="23">
        <v>45924</v>
      </c>
      <c r="D1632" s="563">
        <v>1538</v>
      </c>
      <c r="F1632" s="27" t="s">
        <v>1983</v>
      </c>
      <c r="G1632" t="s">
        <v>1936</v>
      </c>
    </row>
    <row r="1633" spans="1:7" ht="15.75">
      <c r="A1633" s="674" t="s">
        <v>888</v>
      </c>
      <c r="B1633" s="175" t="s">
        <v>1390</v>
      </c>
      <c r="C1633" s="239">
        <v>45924</v>
      </c>
      <c r="D1633" s="95">
        <v>240</v>
      </c>
      <c r="F1633" s="27"/>
      <c r="G1633" t="s">
        <v>1936</v>
      </c>
    </row>
    <row r="1634" spans="1:7">
      <c r="A1634" s="1177" t="s">
        <v>952</v>
      </c>
      <c r="B1634" s="348" t="s">
        <v>56</v>
      </c>
      <c r="C1634" s="23">
        <v>45924</v>
      </c>
      <c r="D1634" s="95"/>
      <c r="F1634" s="263" t="s">
        <v>1984</v>
      </c>
      <c r="G1634" t="s">
        <v>1936</v>
      </c>
    </row>
    <row r="1635" spans="1:7">
      <c r="A1635" s="27" t="s">
        <v>918</v>
      </c>
      <c r="B1635" s="561" t="s">
        <v>56</v>
      </c>
      <c r="C1635" s="23">
        <v>45924</v>
      </c>
      <c r="D1635" s="95">
        <v>170</v>
      </c>
      <c r="F1635" s="76" t="s">
        <v>1985</v>
      </c>
      <c r="G1635" t="s">
        <v>1936</v>
      </c>
    </row>
    <row r="1636" spans="1:7">
      <c r="A1636" s="252" t="s">
        <v>837</v>
      </c>
      <c r="B1636" s="317" t="s">
        <v>838</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952</v>
      </c>
      <c r="B1641" s="175" t="s">
        <v>1390</v>
      </c>
      <c r="C1641" s="239">
        <v>45924</v>
      </c>
      <c r="E1641" s="250">
        <v>1837</v>
      </c>
      <c r="F1641" s="27" t="s">
        <v>1987</v>
      </c>
      <c r="G1641" t="s">
        <v>1936</v>
      </c>
    </row>
    <row r="1642" spans="1:7" ht="15.75">
      <c r="A1642" s="76" t="s">
        <v>916</v>
      </c>
      <c r="B1642" s="175" t="s">
        <v>1390</v>
      </c>
      <c r="C1642" s="239">
        <v>45924</v>
      </c>
      <c r="E1642" s="74">
        <v>731</v>
      </c>
      <c r="F1642" s="27" t="s">
        <v>1987</v>
      </c>
      <c r="G1642" t="s">
        <v>1936</v>
      </c>
    </row>
    <row r="1643" spans="1:7" ht="15.75">
      <c r="A1643" s="76" t="s">
        <v>918</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933</v>
      </c>
      <c r="B1647" s="561" t="s">
        <v>56</v>
      </c>
      <c r="C1647" s="23">
        <v>45925</v>
      </c>
      <c r="D1647" s="89">
        <v>1000</v>
      </c>
      <c r="F1647" s="4"/>
      <c r="G1647" t="s">
        <v>1936</v>
      </c>
    </row>
    <row r="1648" spans="1:7">
      <c r="A1648" s="82" t="s">
        <v>927</v>
      </c>
      <c r="B1648" s="859" t="s">
        <v>56</v>
      </c>
      <c r="C1648" s="23">
        <v>45925</v>
      </c>
      <c r="D1648" s="89">
        <v>1377</v>
      </c>
      <c r="F1648" s="27" t="s">
        <v>1988</v>
      </c>
      <c r="G1648" t="s">
        <v>1936</v>
      </c>
    </row>
    <row r="1649" spans="1:7" ht="15.75">
      <c r="A1649" s="674" t="s">
        <v>888</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837</v>
      </c>
      <c r="B1651" s="178" t="s">
        <v>838</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838</v>
      </c>
      <c r="C1657" s="23">
        <v>45926</v>
      </c>
      <c r="D1657" s="11">
        <v>300</v>
      </c>
      <c r="G1657" t="s">
        <v>1936</v>
      </c>
    </row>
    <row r="1658" spans="1:7">
      <c r="A1658" s="233" t="s">
        <v>1426</v>
      </c>
      <c r="B1658" s="557" t="s">
        <v>1991</v>
      </c>
      <c r="C1658" s="23">
        <v>45926</v>
      </c>
      <c r="D1658" s="11">
        <v>364</v>
      </c>
      <c r="G1658" t="s">
        <v>1936</v>
      </c>
    </row>
    <row r="1659" spans="1:7">
      <c r="A1659" s="69" t="s">
        <v>837</v>
      </c>
      <c r="B1659" s="76" t="s">
        <v>838</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888</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927</v>
      </c>
      <c r="B1667" s="556" t="s">
        <v>56</v>
      </c>
      <c r="C1667" s="23">
        <v>45929</v>
      </c>
      <c r="D1667" s="11">
        <v>600</v>
      </c>
      <c r="F1667" s="11" t="s">
        <v>1994</v>
      </c>
      <c r="G1667" t="s">
        <v>1936</v>
      </c>
    </row>
    <row r="1668" spans="1:7">
      <c r="A1668" s="240" t="s">
        <v>933</v>
      </c>
      <c r="B1668" s="240" t="s">
        <v>56</v>
      </c>
      <c r="C1668" s="23">
        <v>45929</v>
      </c>
      <c r="D1668" s="89">
        <v>1002</v>
      </c>
      <c r="F1668" s="11" t="s">
        <v>1995</v>
      </c>
      <c r="G1668" t="s">
        <v>1936</v>
      </c>
    </row>
    <row r="1669" spans="1:7">
      <c r="A1669" s="69" t="s">
        <v>837</v>
      </c>
      <c r="B1669" s="76" t="s">
        <v>838</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933</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78" t="s">
        <v>922</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944</v>
      </c>
      <c r="B1680" s="175" t="s">
        <v>1390</v>
      </c>
      <c r="C1680" s="239">
        <v>45930</v>
      </c>
      <c r="E1680" s="74">
        <v>536</v>
      </c>
      <c r="G1680" t="s">
        <v>1936</v>
      </c>
    </row>
    <row r="1681" spans="1:7" ht="15.75">
      <c r="A1681" s="27" t="s">
        <v>927</v>
      </c>
      <c r="B1681" s="175" t="s">
        <v>1390</v>
      </c>
      <c r="C1681" s="239">
        <v>45930</v>
      </c>
      <c r="E1681" s="74">
        <v>886</v>
      </c>
      <c r="G1681" t="s">
        <v>1936</v>
      </c>
    </row>
    <row r="1682" spans="1:7">
      <c r="A1682" s="253" t="s">
        <v>837</v>
      </c>
      <c r="B1682" s="234" t="s">
        <v>838</v>
      </c>
      <c r="C1682" s="23">
        <v>45930</v>
      </c>
      <c r="D1682" s="89">
        <v>1016</v>
      </c>
      <c r="G1682" t="s">
        <v>1936</v>
      </c>
    </row>
    <row r="1683" spans="1:7" ht="15.75">
      <c r="A1683" s="27" t="s">
        <v>922</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922</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968</v>
      </c>
      <c r="B1692" s="556" t="s">
        <v>56</v>
      </c>
      <c r="C1692" s="23">
        <v>45931</v>
      </c>
      <c r="D1692" s="89">
        <v>1118</v>
      </c>
      <c r="G1692" t="s">
        <v>1999</v>
      </c>
    </row>
    <row r="1693" spans="1:7">
      <c r="A1693" s="69" t="s">
        <v>837</v>
      </c>
      <c r="B1693" s="76" t="s">
        <v>838</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964</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968</v>
      </c>
      <c r="B1701" s="556" t="s">
        <v>56</v>
      </c>
      <c r="C1701" s="23">
        <v>45932</v>
      </c>
      <c r="D1701" s="89">
        <v>1472</v>
      </c>
      <c r="F1701" s="11" t="s">
        <v>1957</v>
      </c>
      <c r="G1701" t="s">
        <v>1999</v>
      </c>
    </row>
    <row r="1702" spans="1:7">
      <c r="A1702" s="247" t="s">
        <v>922</v>
      </c>
      <c r="B1702" s="76" t="s">
        <v>56</v>
      </c>
      <c r="C1702" s="23">
        <v>45932</v>
      </c>
      <c r="D1702" s="89">
        <v>1479</v>
      </c>
      <c r="F1702" s="11" t="s">
        <v>2004</v>
      </c>
      <c r="G1702" t="s">
        <v>1999</v>
      </c>
    </row>
    <row r="1703" spans="1:7">
      <c r="A1703" s="617" t="s">
        <v>837</v>
      </c>
      <c r="B1703" s="235" t="s">
        <v>838</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837</v>
      </c>
      <c r="B1713" s="235" t="s">
        <v>838</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964</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968</v>
      </c>
      <c r="B1723" s="76" t="s">
        <v>56</v>
      </c>
      <c r="C1723" s="23">
        <v>45936</v>
      </c>
      <c r="D1723" s="89">
        <v>1174</v>
      </c>
      <c r="G1723" t="s">
        <v>1999</v>
      </c>
    </row>
    <row r="1724" spans="1:7">
      <c r="A1724" s="69" t="s">
        <v>837</v>
      </c>
      <c r="B1724" s="76" t="s">
        <v>838</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964</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968</v>
      </c>
      <c r="B1733" s="76" t="s">
        <v>56</v>
      </c>
      <c r="C1733" s="239">
        <v>45937</v>
      </c>
      <c r="D1733" s="89">
        <v>1597</v>
      </c>
      <c r="F1733" s="11" t="s">
        <v>2012</v>
      </c>
      <c r="G1733" t="s">
        <v>1999</v>
      </c>
    </row>
    <row r="1734" spans="1:7">
      <c r="A1734" s="69" t="s">
        <v>837</v>
      </c>
      <c r="B1734" s="76" t="s">
        <v>838</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968</v>
      </c>
      <c r="B1743" s="76" t="s">
        <v>56</v>
      </c>
      <c r="C1743" s="23">
        <v>45938</v>
      </c>
      <c r="D1743" s="11">
        <v>308</v>
      </c>
      <c r="F1743" s="11" t="s">
        <v>2015</v>
      </c>
      <c r="G1743" t="s">
        <v>1999</v>
      </c>
    </row>
    <row r="1744" spans="1:7">
      <c r="A1744" s="234" t="s">
        <v>933</v>
      </c>
      <c r="B1744" s="235" t="s">
        <v>56</v>
      </c>
      <c r="C1744" s="23">
        <v>45938</v>
      </c>
      <c r="D1744" s="11">
        <v>334</v>
      </c>
      <c r="F1744" s="11" t="s">
        <v>1953</v>
      </c>
      <c r="G1744" t="s">
        <v>1999</v>
      </c>
    </row>
    <row r="1745" spans="1:7" ht="15.75">
      <c r="A1745" s="76" t="s">
        <v>890</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79" t="s">
        <v>968</v>
      </c>
      <c r="B1753" s="331" t="s">
        <v>56</v>
      </c>
      <c r="C1753" s="23">
        <v>45939</v>
      </c>
      <c r="F1753" s="478" t="s">
        <v>104</v>
      </c>
      <c r="G1753" t="s">
        <v>1999</v>
      </c>
    </row>
    <row r="1754" spans="1:7" ht="15.75">
      <c r="A1754" s="27" t="s">
        <v>890</v>
      </c>
      <c r="B1754" s="175" t="s">
        <v>1390</v>
      </c>
      <c r="C1754" s="239">
        <v>45939</v>
      </c>
      <c r="F1754" s="11" t="s">
        <v>1878</v>
      </c>
      <c r="G1754" t="s">
        <v>1999</v>
      </c>
    </row>
    <row r="1755" spans="1:7">
      <c r="A1755" s="253" t="s">
        <v>837</v>
      </c>
      <c r="B1755" s="853" t="s">
        <v>838</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968</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964</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975</v>
      </c>
      <c r="B1773" s="234" t="s">
        <v>56</v>
      </c>
      <c r="C1773" s="23">
        <v>45943</v>
      </c>
      <c r="D1773" s="89">
        <v>1768</v>
      </c>
      <c r="G1773" t="s">
        <v>1999</v>
      </c>
    </row>
    <row r="1774" spans="1:7" ht="15.75">
      <c r="A1774" s="76" t="s">
        <v>964</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1061</v>
      </c>
      <c r="B1780" s="175" t="s">
        <v>1390</v>
      </c>
      <c r="C1780" s="239">
        <v>45944</v>
      </c>
      <c r="F1780" s="263" t="s">
        <v>2022</v>
      </c>
      <c r="G1780" t="s">
        <v>1999</v>
      </c>
    </row>
    <row r="1781" spans="1:7">
      <c r="A1781" s="273" t="s">
        <v>556</v>
      </c>
      <c r="B1781" s="234" t="s">
        <v>56</v>
      </c>
      <c r="C1781" s="23">
        <v>45944</v>
      </c>
      <c r="D1781" s="11">
        <v>150</v>
      </c>
      <c r="G1781" t="s">
        <v>1999</v>
      </c>
    </row>
    <row r="1782" spans="1:7">
      <c r="A1782" s="76" t="s">
        <v>975</v>
      </c>
      <c r="B1782" s="76" t="s">
        <v>56</v>
      </c>
      <c r="C1782" s="239">
        <v>45944</v>
      </c>
      <c r="D1782" s="11">
        <v>510</v>
      </c>
      <c r="F1782" s="11" t="s">
        <v>2023</v>
      </c>
      <c r="G1782" t="s">
        <v>1999</v>
      </c>
    </row>
    <row r="1783" spans="1:7">
      <c r="A1783" s="76" t="s">
        <v>979</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1061</v>
      </c>
      <c r="B1790" s="175" t="s">
        <v>1390</v>
      </c>
      <c r="C1790" s="239">
        <v>45945</v>
      </c>
      <c r="D1790" s="11">
        <v>240</v>
      </c>
      <c r="E1790" s="74">
        <v>270</v>
      </c>
      <c r="F1790" s="11" t="s">
        <v>2027</v>
      </c>
      <c r="G1790" t="s">
        <v>1999</v>
      </c>
    </row>
    <row r="1791" spans="1:7">
      <c r="A1791" s="244" t="s">
        <v>979</v>
      </c>
      <c r="B1791" s="244" t="s">
        <v>56</v>
      </c>
      <c r="C1791" s="23">
        <v>45945</v>
      </c>
      <c r="D1791" s="89">
        <v>1312</v>
      </c>
      <c r="F1791" s="11" t="s">
        <v>2028</v>
      </c>
      <c r="G1791" t="s">
        <v>1999</v>
      </c>
    </row>
    <row r="1792" spans="1:7">
      <c r="A1792" s="244" t="s">
        <v>966</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837</v>
      </c>
      <c r="B1794" s="175" t="s">
        <v>1390</v>
      </c>
      <c r="C1794" s="239">
        <v>45945</v>
      </c>
      <c r="D1794" s="11">
        <v>986</v>
      </c>
      <c r="G1794" t="s">
        <v>1999</v>
      </c>
    </row>
    <row r="1795" spans="1:7">
      <c r="A1795" s="234" t="s">
        <v>852</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979</v>
      </c>
      <c r="B1800" s="76" t="s">
        <v>56</v>
      </c>
      <c r="C1800" s="239">
        <v>45946</v>
      </c>
      <c r="D1800" s="11">
        <v>359</v>
      </c>
      <c r="F1800" s="11" t="s">
        <v>2035</v>
      </c>
      <c r="G1800" t="s">
        <v>1999</v>
      </c>
    </row>
    <row r="1801" spans="1:7">
      <c r="A1801" s="236" t="s">
        <v>966</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852</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968</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852</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966</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852</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979</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972</v>
      </c>
      <c r="B1826" s="624" t="s">
        <v>56</v>
      </c>
      <c r="C1826" s="23">
        <v>45951</v>
      </c>
      <c r="D1826" s="89">
        <v>1007</v>
      </c>
      <c r="F1826" s="11" t="s">
        <v>2047</v>
      </c>
      <c r="G1826" t="s">
        <v>1999</v>
      </c>
    </row>
    <row r="1827" spans="1:7">
      <c r="A1827" s="251" t="s">
        <v>1003</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852</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867</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1003</v>
      </c>
      <c r="B1835" s="76" t="s">
        <v>56</v>
      </c>
      <c r="C1835" s="23">
        <v>45952</v>
      </c>
      <c r="D1835" s="89">
        <v>1604</v>
      </c>
      <c r="F1835" s="11" t="s">
        <v>2052</v>
      </c>
      <c r="G1835" t="s">
        <v>1999</v>
      </c>
    </row>
    <row r="1836" spans="1:7">
      <c r="A1836" s="861" t="s">
        <v>972</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852</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867</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1003</v>
      </c>
      <c r="B1846" s="76" t="s">
        <v>56</v>
      </c>
      <c r="C1846" s="23">
        <v>45953</v>
      </c>
      <c r="D1846" s="89">
        <v>1268</v>
      </c>
      <c r="F1846" s="11" t="s">
        <v>2059</v>
      </c>
      <c r="G1846" t="s">
        <v>1999</v>
      </c>
    </row>
    <row r="1847" spans="1:7">
      <c r="A1847" s="861" t="s">
        <v>972</v>
      </c>
      <c r="B1847" s="331" t="s">
        <v>56</v>
      </c>
      <c r="C1847" s="23">
        <v>45953</v>
      </c>
      <c r="D1847" s="89">
        <v>1544</v>
      </c>
      <c r="F1847" s="11" t="s">
        <v>2060</v>
      </c>
      <c r="G1847" t="s">
        <v>1999</v>
      </c>
    </row>
    <row r="1848" spans="1:7" ht="15.75">
      <c r="A1848" s="11" t="s">
        <v>890</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852</v>
      </c>
      <c r="B1850" s="678" t="s">
        <v>2031</v>
      </c>
      <c r="C1850" s="23">
        <v>45953</v>
      </c>
      <c r="D1850" s="11">
        <v>588</v>
      </c>
      <c r="F1850" s="11" t="s">
        <v>2061</v>
      </c>
      <c r="G1850" t="s">
        <v>1999</v>
      </c>
    </row>
    <row r="1851" spans="1:7">
      <c r="A1851" s="82" t="s">
        <v>867</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850</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972</v>
      </c>
      <c r="B1866" s="76" t="s">
        <v>56</v>
      </c>
      <c r="C1866" s="23">
        <v>45957</v>
      </c>
      <c r="D1866" s="11">
        <v>587</v>
      </c>
      <c r="F1866" s="11" t="s">
        <v>2071</v>
      </c>
      <c r="G1866" t="s">
        <v>1999</v>
      </c>
    </row>
    <row r="1867" spans="1:7">
      <c r="A1867" s="628" t="s">
        <v>1003</v>
      </c>
      <c r="B1867" s="315" t="s">
        <v>56</v>
      </c>
      <c r="C1867" s="23">
        <v>45957</v>
      </c>
      <c r="D1867" s="89">
        <v>1310</v>
      </c>
      <c r="F1867" s="11" t="s">
        <v>2072</v>
      </c>
      <c r="G1867" t="s">
        <v>1999</v>
      </c>
    </row>
    <row r="1868" spans="1:7">
      <c r="A1868" s="251" t="s">
        <v>890</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850</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977</v>
      </c>
      <c r="B1879" s="76" t="s">
        <v>56</v>
      </c>
      <c r="C1879" s="23">
        <v>45958</v>
      </c>
      <c r="D1879" s="89">
        <v>1509</v>
      </c>
      <c r="F1879" s="11" t="s">
        <v>2077</v>
      </c>
      <c r="G1879" t="s">
        <v>1999</v>
      </c>
    </row>
    <row r="1880" spans="1:7">
      <c r="A1880" s="628" t="s">
        <v>970</v>
      </c>
      <c r="B1880" s="315" t="s">
        <v>56</v>
      </c>
      <c r="C1880" s="23">
        <v>45958</v>
      </c>
      <c r="D1880" s="89">
        <v>1678</v>
      </c>
      <c r="F1880" s="11" t="s">
        <v>2078</v>
      </c>
      <c r="G1880" t="s">
        <v>1999</v>
      </c>
    </row>
    <row r="1881" spans="1:7">
      <c r="A1881" s="861" t="s">
        <v>972</v>
      </c>
      <c r="B1881" s="331" t="s">
        <v>56</v>
      </c>
      <c r="C1881" s="23">
        <v>45958</v>
      </c>
      <c r="D1881" s="89">
        <v>115</v>
      </c>
      <c r="F1881" s="11" t="s">
        <v>1967</v>
      </c>
      <c r="G1881" t="s">
        <v>1999</v>
      </c>
    </row>
    <row r="1882" spans="1:7" ht="15.75">
      <c r="A1882" s="11" t="s">
        <v>890</v>
      </c>
      <c r="B1882" s="175" t="s">
        <v>1390</v>
      </c>
      <c r="C1882" s="239">
        <v>45958</v>
      </c>
      <c r="D1882" s="11">
        <v>60</v>
      </c>
      <c r="E1882" s="74">
        <v>886</v>
      </c>
      <c r="F1882" s="11" t="s">
        <v>2079</v>
      </c>
      <c r="G1882" t="s">
        <v>1999</v>
      </c>
    </row>
    <row r="1883" spans="1:7">
      <c r="A1883" s="882" t="s">
        <v>850</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977</v>
      </c>
      <c r="B1893" s="247" t="s">
        <v>56</v>
      </c>
      <c r="C1893" s="23">
        <v>45959</v>
      </c>
      <c r="D1893" s="89">
        <v>1087</v>
      </c>
      <c r="F1893" s="11" t="s">
        <v>2086</v>
      </c>
      <c r="G1893" t="s">
        <v>1999</v>
      </c>
    </row>
    <row r="1894" spans="1:7">
      <c r="A1894" s="478" t="s">
        <v>850</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837</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977</v>
      </c>
      <c r="B1904" s="247" t="s">
        <v>56</v>
      </c>
      <c r="C1904" s="23">
        <v>45960</v>
      </c>
      <c r="D1904" s="11">
        <v>777</v>
      </c>
      <c r="F1904" s="11" t="s">
        <v>2095</v>
      </c>
      <c r="G1904" t="s">
        <v>1999</v>
      </c>
    </row>
    <row r="1905" spans="1:7">
      <c r="A1905" s="11" t="s">
        <v>970</v>
      </c>
      <c r="B1905" s="636" t="s">
        <v>56</v>
      </c>
      <c r="C1905" s="23">
        <v>45960</v>
      </c>
      <c r="D1905" s="11">
        <v>394</v>
      </c>
      <c r="E1905" s="250">
        <v>1275</v>
      </c>
      <c r="F1905" s="11" t="s">
        <v>2096</v>
      </c>
      <c r="G1905" t="s">
        <v>1999</v>
      </c>
    </row>
    <row r="1906" spans="1:7">
      <c r="A1906" s="862" t="s">
        <v>1057</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972</v>
      </c>
      <c r="B1908" s="175" t="s">
        <v>1390</v>
      </c>
      <c r="C1908" s="239">
        <v>45960</v>
      </c>
      <c r="D1908" s="74"/>
      <c r="E1908" s="11">
        <v>669</v>
      </c>
      <c r="G1908" t="s">
        <v>1999</v>
      </c>
    </row>
    <row r="1909" spans="1:7">
      <c r="A1909" s="103" t="s">
        <v>975</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850</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837</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977</v>
      </c>
      <c r="B1920" s="235" t="s">
        <v>56</v>
      </c>
      <c r="C1920" s="23">
        <v>45961</v>
      </c>
      <c r="F1920" s="27" t="s">
        <v>2102</v>
      </c>
      <c r="G1920" t="s">
        <v>1999</v>
      </c>
    </row>
    <row r="1921" spans="1:7" ht="15.75">
      <c r="A1921" s="11" t="s">
        <v>977</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850</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867</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1057</v>
      </c>
      <c r="B1928" s="274" t="s">
        <v>56</v>
      </c>
      <c r="C1928" s="23">
        <v>45964</v>
      </c>
      <c r="D1928" s="89">
        <v>1420</v>
      </c>
      <c r="F1928" s="11" t="s">
        <v>1828</v>
      </c>
      <c r="G1928" t="s">
        <v>2105</v>
      </c>
    </row>
    <row r="1929" spans="1:7">
      <c r="A1929" s="271" t="s">
        <v>1003</v>
      </c>
      <c r="B1929" s="274" t="s">
        <v>56</v>
      </c>
      <c r="C1929" s="23">
        <v>45964</v>
      </c>
      <c r="D1929" s="11">
        <v>701</v>
      </c>
      <c r="F1929" s="11" t="s">
        <v>1945</v>
      </c>
      <c r="G1929" t="s">
        <v>2105</v>
      </c>
    </row>
    <row r="1930" spans="1:7">
      <c r="A1930" s="76" t="s">
        <v>986</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867</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837</v>
      </c>
      <c r="B1935" s="175" t="s">
        <v>1390</v>
      </c>
      <c r="C1935" s="239">
        <v>45964</v>
      </c>
      <c r="F1935" s="11" t="s">
        <v>1852</v>
      </c>
      <c r="G1935" t="s">
        <v>2105</v>
      </c>
    </row>
    <row r="1936" spans="1:7">
      <c r="A1936" s="233" t="s">
        <v>837</v>
      </c>
      <c r="B1936" s="274" t="s">
        <v>2108</v>
      </c>
      <c r="C1936" s="23">
        <v>45964</v>
      </c>
      <c r="E1936" s="250">
        <v>3846</v>
      </c>
      <c r="F1936" s="11" t="s">
        <v>2109</v>
      </c>
      <c r="G1936" t="s">
        <v>2105</v>
      </c>
    </row>
    <row r="1937" spans="1:7">
      <c r="A1937" s="235" t="s">
        <v>837</v>
      </c>
      <c r="B1937" s="273" t="s">
        <v>838</v>
      </c>
      <c r="C1937" s="23">
        <v>45964</v>
      </c>
      <c r="F1937" s="614" t="s">
        <v>2110</v>
      </c>
      <c r="G1937" t="s">
        <v>2105</v>
      </c>
    </row>
    <row r="1938" spans="1:7" ht="15.75">
      <c r="A1938" s="76" t="s">
        <v>874</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986</v>
      </c>
      <c r="B1945" s="11" t="s">
        <v>56</v>
      </c>
      <c r="C1945" s="23">
        <v>45965</v>
      </c>
      <c r="D1945" s="89">
        <v>1120</v>
      </c>
      <c r="F1945" s="11" t="s">
        <v>2112</v>
      </c>
      <c r="G1945" t="s">
        <v>2105</v>
      </c>
    </row>
    <row r="1946" spans="1:7">
      <c r="A1946" s="76" t="s">
        <v>1057</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867</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852</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986</v>
      </c>
      <c r="B1958" s="76" t="s">
        <v>56</v>
      </c>
      <c r="C1958" s="23">
        <v>45966</v>
      </c>
      <c r="D1958" s="89">
        <v>1488</v>
      </c>
      <c r="F1958" s="11" t="s">
        <v>2116</v>
      </c>
      <c r="G1958" t="s">
        <v>2105</v>
      </c>
    </row>
    <row r="1959" spans="1:7">
      <c r="A1959" s="233" t="s">
        <v>1057</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1069</v>
      </c>
      <c r="B1962" s="233" t="s">
        <v>56</v>
      </c>
      <c r="C1962" s="23">
        <v>45966</v>
      </c>
      <c r="D1962" s="89">
        <v>1031</v>
      </c>
      <c r="G1962" t="s">
        <v>2105</v>
      </c>
    </row>
    <row r="1963" spans="1:7">
      <c r="A1963" s="76" t="s">
        <v>867</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837</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986</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867</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865</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865</v>
      </c>
      <c r="B1985" s="175" t="s">
        <v>1390</v>
      </c>
      <c r="C1985" s="239">
        <v>45968</v>
      </c>
      <c r="D1985" s="11">
        <v>350</v>
      </c>
      <c r="G1985" t="s">
        <v>2105</v>
      </c>
    </row>
    <row r="1986" spans="1:7">
      <c r="A1986" s="233" t="s">
        <v>865</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850</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1069</v>
      </c>
      <c r="B1994" s="244" t="s">
        <v>56</v>
      </c>
      <c r="C1994" s="23">
        <v>45971</v>
      </c>
      <c r="D1994" s="89">
        <v>1351</v>
      </c>
      <c r="G1994" t="s">
        <v>2105</v>
      </c>
    </row>
    <row r="1995" spans="1:7">
      <c r="A1995" s="244" t="s">
        <v>1003</v>
      </c>
      <c r="B1995" s="244" t="s">
        <v>56</v>
      </c>
      <c r="C1995" s="23">
        <v>45971</v>
      </c>
      <c r="D1995" s="11">
        <v>138</v>
      </c>
      <c r="F1995" s="11" t="s">
        <v>2125</v>
      </c>
      <c r="G1995" t="s">
        <v>2105</v>
      </c>
    </row>
    <row r="1996" spans="1:7">
      <c r="A1996" s="244" t="s">
        <v>1057</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1057</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852</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983</v>
      </c>
      <c r="B2008" s="103" t="s">
        <v>56</v>
      </c>
      <c r="C2008" s="23">
        <v>45973</v>
      </c>
      <c r="D2008" s="89">
        <v>1580</v>
      </c>
      <c r="F2008" s="11" t="s">
        <v>1957</v>
      </c>
      <c r="G2008" t="s">
        <v>2105</v>
      </c>
    </row>
    <row r="2009" spans="1:7">
      <c r="A2009" s="11" t="s">
        <v>1069</v>
      </c>
      <c r="B2009" s="50" t="s">
        <v>56</v>
      </c>
      <c r="C2009" s="23">
        <v>45973</v>
      </c>
      <c r="D2009" s="11">
        <v>890</v>
      </c>
      <c r="G2009" t="s">
        <v>2105</v>
      </c>
    </row>
    <row r="2010" spans="1:7">
      <c r="A2010" s="11" t="s">
        <v>1069</v>
      </c>
      <c r="B2010" s="76" t="s">
        <v>1463</v>
      </c>
      <c r="C2010" s="23">
        <v>45973</v>
      </c>
      <c r="F2010" s="11" t="s">
        <v>1823</v>
      </c>
      <c r="G2010" t="s">
        <v>2105</v>
      </c>
    </row>
    <row r="2011" spans="1:7">
      <c r="A2011" s="50" t="s">
        <v>981</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585</v>
      </c>
      <c r="B2013" s="175" t="s">
        <v>1390</v>
      </c>
      <c r="C2013" s="239">
        <v>45973</v>
      </c>
      <c r="D2013" s="11">
        <v>711</v>
      </c>
      <c r="F2013" s="11" t="s">
        <v>1516</v>
      </c>
      <c r="G2013" t="s">
        <v>2105</v>
      </c>
    </row>
    <row r="2014" spans="1:7">
      <c r="A2014" s="449" t="s">
        <v>850</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983</v>
      </c>
      <c r="B2021" s="103" t="s">
        <v>56</v>
      </c>
      <c r="C2021" s="23">
        <v>45974</v>
      </c>
      <c r="D2021" s="89">
        <v>1258</v>
      </c>
      <c r="F2021" s="11" t="s">
        <v>2135</v>
      </c>
      <c r="G2021" t="s">
        <v>2105</v>
      </c>
    </row>
    <row r="2022" spans="1:7">
      <c r="A2022" s="50" t="s">
        <v>981</v>
      </c>
      <c r="B2022" s="50" t="s">
        <v>56</v>
      </c>
      <c r="C2022" s="23">
        <v>45974</v>
      </c>
      <c r="D2022" s="11">
        <v>814</v>
      </c>
      <c r="F2022" s="11" t="s">
        <v>2136</v>
      </c>
      <c r="G2022" t="s">
        <v>2105</v>
      </c>
    </row>
    <row r="2023" spans="1:7" ht="15.75">
      <c r="A2023" s="478" t="s">
        <v>585</v>
      </c>
      <c r="B2023" s="175" t="s">
        <v>1390</v>
      </c>
      <c r="C2023" s="239">
        <v>45974</v>
      </c>
      <c r="D2023" s="11">
        <v>325</v>
      </c>
      <c r="G2023" t="s">
        <v>2105</v>
      </c>
    </row>
    <row r="2024" spans="1:7" ht="15.75">
      <c r="A2024" s="11" t="s">
        <v>585</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1003</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585</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1010</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1007</v>
      </c>
      <c r="B2044" s="274" t="s">
        <v>56</v>
      </c>
      <c r="C2044" s="23">
        <v>45978</v>
      </c>
      <c r="D2044" s="11">
        <v>762</v>
      </c>
      <c r="G2044" t="s">
        <v>2105</v>
      </c>
    </row>
    <row r="2045" spans="1:7">
      <c r="A2045" s="235" t="s">
        <v>981</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1069</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1013</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1007</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1003</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1013</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1007</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1007</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1013</v>
      </c>
      <c r="B2079" s="234" t="s">
        <v>56</v>
      </c>
      <c r="C2079" s="23">
        <v>45981</v>
      </c>
      <c r="D2079" s="89">
        <v>1624</v>
      </c>
      <c r="F2079" s="27" t="s">
        <v>2154</v>
      </c>
      <c r="G2079" t="s">
        <v>2105</v>
      </c>
    </row>
    <row r="2080" spans="1:7" ht="15.75">
      <c r="A2080" s="76" t="s">
        <v>1003</v>
      </c>
      <c r="B2080" s="175" t="s">
        <v>1390</v>
      </c>
      <c r="C2080" s="239">
        <v>45981</v>
      </c>
      <c r="E2080" s="74">
        <v>728</v>
      </c>
      <c r="F2080" s="27"/>
      <c r="G2080" t="s">
        <v>2105</v>
      </c>
    </row>
    <row r="2081" spans="1:7" ht="15.75">
      <c r="A2081" s="76" t="s">
        <v>585</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1007</v>
      </c>
      <c r="B2111" s="678" t="s">
        <v>56</v>
      </c>
      <c r="C2111" s="23">
        <v>45985</v>
      </c>
      <c r="D2111" s="11">
        <v>805</v>
      </c>
      <c r="F2111" s="27" t="s">
        <v>2165</v>
      </c>
      <c r="G2111" t="s">
        <v>2105</v>
      </c>
    </row>
    <row r="2112" spans="1:7">
      <c r="A2112" s="11" t="s">
        <v>1010</v>
      </c>
      <c r="B2112" s="678" t="s">
        <v>56</v>
      </c>
      <c r="C2112" s="23">
        <v>45985</v>
      </c>
      <c r="D2112" s="11">
        <v>665</v>
      </c>
      <c r="F2112" s="27"/>
      <c r="G2112" t="s">
        <v>2105</v>
      </c>
    </row>
    <row r="2113" spans="1:7">
      <c r="A2113" s="50" t="s">
        <v>1013</v>
      </c>
      <c r="B2113" s="864" t="s">
        <v>56</v>
      </c>
      <c r="C2113" s="23">
        <v>45985</v>
      </c>
      <c r="D2113" s="11">
        <v>572</v>
      </c>
      <c r="F2113" s="27" t="s">
        <v>2166</v>
      </c>
      <c r="G2113" t="s">
        <v>2105</v>
      </c>
    </row>
    <row r="2114" spans="1:7" ht="15.75">
      <c r="A2114" s="11" t="s">
        <v>1040</v>
      </c>
      <c r="B2114" s="175" t="s">
        <v>1390</v>
      </c>
      <c r="C2114" s="239">
        <v>45985</v>
      </c>
      <c r="D2114" s="11">
        <v>286</v>
      </c>
      <c r="E2114" s="135"/>
      <c r="F2114" s="82"/>
      <c r="G2114" t="s">
        <v>2105</v>
      </c>
    </row>
    <row r="2115" spans="1:7" ht="15.75">
      <c r="A2115" s="11" t="s">
        <v>981</v>
      </c>
      <c r="B2115" s="175" t="s">
        <v>1390</v>
      </c>
      <c r="C2115" s="239">
        <v>45985</v>
      </c>
      <c r="D2115" s="74"/>
      <c r="E2115" s="11">
        <v>734</v>
      </c>
      <c r="F2115" s="27"/>
      <c r="G2115" t="s">
        <v>2105</v>
      </c>
    </row>
    <row r="2116" spans="1:7" ht="15.75">
      <c r="A2116" s="11" t="s">
        <v>983</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867</v>
      </c>
      <c r="B2118" s="296" t="s">
        <v>2031</v>
      </c>
      <c r="C2118" s="23">
        <v>45985</v>
      </c>
      <c r="D2118" s="74"/>
      <c r="E2118" s="11"/>
      <c r="F2118" s="1180" t="s">
        <v>2168</v>
      </c>
      <c r="G2118" t="s">
        <v>2105</v>
      </c>
    </row>
    <row r="2119" spans="1:7">
      <c r="A2119" s="347" t="s">
        <v>865</v>
      </c>
      <c r="B2119" s="178" t="s">
        <v>2031</v>
      </c>
      <c r="C2119" s="23">
        <v>45985</v>
      </c>
      <c r="D2119" s="74"/>
      <c r="E2119" s="11"/>
      <c r="F2119" s="1180" t="s">
        <v>2169</v>
      </c>
      <c r="G2119" t="s">
        <v>2105</v>
      </c>
    </row>
    <row r="2120" spans="1:7">
      <c r="A2120" s="11" t="s">
        <v>850</v>
      </c>
      <c r="B2120" s="178" t="s">
        <v>2031</v>
      </c>
      <c r="C2120" s="23">
        <v>45985</v>
      </c>
      <c r="D2120" s="74"/>
      <c r="E2120" s="11"/>
      <c r="F2120" s="1180"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1040</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1016</v>
      </c>
      <c r="B2128" s="11" t="s">
        <v>56</v>
      </c>
      <c r="C2128" s="23">
        <v>45986</v>
      </c>
      <c r="D2128" s="89">
        <v>1100</v>
      </c>
      <c r="G2128" t="s">
        <v>2105</v>
      </c>
    </row>
    <row r="2129" spans="1:7">
      <c r="A2129" s="11" t="s">
        <v>1010</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867</v>
      </c>
      <c r="B2131" s="296" t="s">
        <v>2031</v>
      </c>
      <c r="C2131" s="23">
        <v>45986</v>
      </c>
      <c r="D2131" s="74"/>
      <c r="E2131" s="11"/>
      <c r="F2131" s="76" t="s">
        <v>2174</v>
      </c>
      <c r="G2131" t="s">
        <v>2105</v>
      </c>
    </row>
    <row r="2132" spans="1:7">
      <c r="A2132" s="347" t="s">
        <v>865</v>
      </c>
      <c r="B2132" s="178" t="s">
        <v>2031</v>
      </c>
      <c r="C2132" s="23">
        <v>45986</v>
      </c>
      <c r="D2132" s="74"/>
      <c r="E2132" s="11"/>
      <c r="F2132" s="76" t="s">
        <v>2174</v>
      </c>
      <c r="G2132" t="s">
        <v>2105</v>
      </c>
    </row>
    <row r="2133" spans="1:7">
      <c r="A2133" s="11" t="s">
        <v>850</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1040</v>
      </c>
      <c r="B2146" s="175" t="s">
        <v>1390</v>
      </c>
      <c r="C2146" s="239">
        <v>45987</v>
      </c>
      <c r="D2146" s="11">
        <v>331</v>
      </c>
      <c r="E2146" s="250">
        <v>1063</v>
      </c>
      <c r="F2146" s="11" t="s">
        <v>2175</v>
      </c>
      <c r="G2146" t="s">
        <v>2105</v>
      </c>
    </row>
    <row r="2147" spans="1:7">
      <c r="A2147" s="271" t="s">
        <v>1010</v>
      </c>
      <c r="B2147" s="233" t="s">
        <v>56</v>
      </c>
      <c r="C2147" s="23">
        <v>45987</v>
      </c>
      <c r="D2147" s="89">
        <v>1024</v>
      </c>
      <c r="F2147" s="11" t="s">
        <v>2176</v>
      </c>
      <c r="G2147" t="s">
        <v>2105</v>
      </c>
    </row>
    <row r="2148" spans="1:7">
      <c r="A2148" s="235" t="s">
        <v>1016</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867</v>
      </c>
      <c r="B2151" s="235" t="s">
        <v>2031</v>
      </c>
      <c r="C2151" s="23">
        <v>45987</v>
      </c>
      <c r="D2151" s="74"/>
      <c r="E2151" s="11"/>
      <c r="F2151" s="76" t="s">
        <v>2174</v>
      </c>
      <c r="G2151" t="s">
        <v>2105</v>
      </c>
    </row>
    <row r="2152" spans="1:7">
      <c r="A2152" s="76" t="s">
        <v>865</v>
      </c>
      <c r="B2152" s="76" t="s">
        <v>2031</v>
      </c>
      <c r="C2152" s="23">
        <v>45987</v>
      </c>
      <c r="D2152" s="74"/>
      <c r="E2152" s="11"/>
      <c r="F2152" s="76" t="s">
        <v>2174</v>
      </c>
      <c r="G2152" t="s">
        <v>2105</v>
      </c>
    </row>
    <row r="2153" spans="1:7">
      <c r="A2153" s="234" t="s">
        <v>850</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1007</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1010</v>
      </c>
      <c r="B2176" s="76" t="s">
        <v>56</v>
      </c>
      <c r="C2176" s="23">
        <v>45992</v>
      </c>
      <c r="D2176" s="89">
        <v>1610</v>
      </c>
      <c r="F2176" s="11" t="s">
        <v>2188</v>
      </c>
      <c r="G2176" t="s">
        <v>2185</v>
      </c>
    </row>
    <row r="2177" spans="1:7">
      <c r="A2177" s="271" t="s">
        <v>1016</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1016</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986</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939</v>
      </c>
      <c r="B2202" s="176" t="s">
        <v>912</v>
      </c>
      <c r="C2202" s="239">
        <v>45994</v>
      </c>
      <c r="D2202" s="11">
        <v>466</v>
      </c>
      <c r="F2202" s="11" t="s">
        <v>2199</v>
      </c>
      <c r="G2202" t="s">
        <v>2185</v>
      </c>
    </row>
    <row r="2203" spans="1:7">
      <c r="A2203" s="233" t="s">
        <v>1440</v>
      </c>
      <c r="B2203" s="233" t="s">
        <v>1463</v>
      </c>
      <c r="C2203" s="23">
        <v>45994</v>
      </c>
      <c r="D2203" s="11">
        <v>383</v>
      </c>
      <c r="G2203" t="s">
        <v>2185</v>
      </c>
    </row>
    <row r="2204" spans="1:7">
      <c r="A2204" s="76" t="s">
        <v>958</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1019</v>
      </c>
      <c r="B2213" s="235" t="s">
        <v>56</v>
      </c>
      <c r="C2213" s="23">
        <v>45995</v>
      </c>
      <c r="D2213" s="89">
        <v>1431</v>
      </c>
      <c r="F2213" s="11" t="s">
        <v>2203</v>
      </c>
      <c r="G2213" t="s">
        <v>2185</v>
      </c>
    </row>
    <row r="2214" spans="1:7">
      <c r="A2214" s="76" t="s">
        <v>939</v>
      </c>
      <c r="B2214" s="176" t="s">
        <v>912</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958</v>
      </c>
      <c r="B2216" s="556" t="s">
        <v>56</v>
      </c>
      <c r="C2216" s="23">
        <v>45995</v>
      </c>
      <c r="D2216" s="89">
        <v>1154</v>
      </c>
      <c r="F2216" s="11" t="s">
        <v>2206</v>
      </c>
      <c r="G2216" t="s">
        <v>2185</v>
      </c>
    </row>
    <row r="2217" spans="1:7">
      <c r="A2217" s="76" t="s">
        <v>939</v>
      </c>
      <c r="B2217" s="176" t="s">
        <v>912</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1007</v>
      </c>
      <c r="B2228" s="175" t="s">
        <v>1390</v>
      </c>
      <c r="C2228" s="239">
        <v>45996</v>
      </c>
      <c r="E2228" s="74">
        <v>446</v>
      </c>
      <c r="F2228" s="76"/>
      <c r="G2228" t="s">
        <v>2185</v>
      </c>
    </row>
    <row r="2229" spans="1:7" ht="15.75">
      <c r="A2229" s="76" t="s">
        <v>1016</v>
      </c>
      <c r="B2229" s="175" t="s">
        <v>1390</v>
      </c>
      <c r="C2229" s="239">
        <v>45996</v>
      </c>
      <c r="E2229" s="74">
        <v>422</v>
      </c>
      <c r="F2229" s="233"/>
      <c r="G2229" t="s">
        <v>2185</v>
      </c>
    </row>
    <row r="2230" spans="1:7" ht="15.75">
      <c r="A2230" s="76" t="s">
        <v>1016</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1010</v>
      </c>
      <c r="B2240" s="843" t="s">
        <v>1390</v>
      </c>
      <c r="C2240" s="239">
        <v>45999</v>
      </c>
      <c r="F2240" s="240" t="s">
        <v>2217</v>
      </c>
      <c r="G2240" t="s">
        <v>2185</v>
      </c>
    </row>
    <row r="2241" spans="1:7">
      <c r="A2241" s="76" t="s">
        <v>939</v>
      </c>
      <c r="B2241" s="176" t="s">
        <v>912</v>
      </c>
      <c r="C2241" s="239">
        <v>45999</v>
      </c>
      <c r="D2241" s="89">
        <v>1172</v>
      </c>
      <c r="E2241" s="135"/>
      <c r="F2241" s="50" t="s">
        <v>2218</v>
      </c>
      <c r="G2241" t="s">
        <v>2185</v>
      </c>
    </row>
    <row r="2242" spans="1:7">
      <c r="A2242" s="317" t="s">
        <v>1019</v>
      </c>
      <c r="B2242" s="899" t="s">
        <v>56</v>
      </c>
      <c r="C2242" s="23">
        <v>45999</v>
      </c>
      <c r="D2242" s="250">
        <v>1583</v>
      </c>
      <c r="E2242" s="11"/>
      <c r="F2242" s="11" t="s">
        <v>2219</v>
      </c>
      <c r="G2242" t="s">
        <v>2185</v>
      </c>
    </row>
    <row r="2243" spans="1:7">
      <c r="A2243" s="296" t="s">
        <v>958</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1019</v>
      </c>
      <c r="B2253" s="296" t="s">
        <v>56</v>
      </c>
      <c r="C2253" s="239">
        <v>46000</v>
      </c>
      <c r="D2253" s="89">
        <v>1325</v>
      </c>
      <c r="F2253" s="11" t="s">
        <v>2177</v>
      </c>
      <c r="G2253" t="s">
        <v>2185</v>
      </c>
    </row>
    <row r="2254" spans="1:7" ht="15.75">
      <c r="A2254" s="296" t="s">
        <v>958</v>
      </c>
      <c r="B2254" s="843" t="s">
        <v>1390</v>
      </c>
      <c r="C2254" s="239">
        <v>46000</v>
      </c>
      <c r="E2254" s="74">
        <v>540</v>
      </c>
      <c r="G2254" t="s">
        <v>2185</v>
      </c>
    </row>
    <row r="2255" spans="1:7">
      <c r="A2255" s="76" t="s">
        <v>936</v>
      </c>
      <c r="B2255" s="176" t="s">
        <v>912</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1019</v>
      </c>
      <c r="B2268" s="282" t="s">
        <v>56</v>
      </c>
      <c r="C2268" s="23">
        <v>46001</v>
      </c>
      <c r="D2268" s="11">
        <v>621</v>
      </c>
      <c r="F2268" s="11" t="s">
        <v>2231</v>
      </c>
      <c r="G2268" t="s">
        <v>2185</v>
      </c>
    </row>
    <row r="2269" spans="1:7">
      <c r="A2269" s="76" t="s">
        <v>936</v>
      </c>
      <c r="B2269" s="176" t="s">
        <v>912</v>
      </c>
      <c r="C2269" s="239">
        <v>46001</v>
      </c>
      <c r="D2269" s="89">
        <v>1084</v>
      </c>
      <c r="F2269" s="11" t="s">
        <v>2232</v>
      </c>
      <c r="G2269" t="s">
        <v>2185</v>
      </c>
    </row>
    <row r="2270" spans="1:7" ht="15.75">
      <c r="A2270" s="233" t="s">
        <v>1010</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930</v>
      </c>
      <c r="B2285" s="176" t="s">
        <v>912</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79"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930</v>
      </c>
      <c r="B2306" s="176" t="s">
        <v>912</v>
      </c>
      <c r="C2306" s="239">
        <v>46006</v>
      </c>
      <c r="D2306" s="11">
        <v>689</v>
      </c>
      <c r="F2306" s="11" t="s">
        <v>2252</v>
      </c>
      <c r="G2306" t="s">
        <v>2185</v>
      </c>
    </row>
    <row r="2307" spans="1:7">
      <c r="A2307" s="271" t="s">
        <v>909</v>
      </c>
      <c r="B2307" s="317" t="s">
        <v>56</v>
      </c>
      <c r="C2307" s="239">
        <v>46006</v>
      </c>
      <c r="D2307" s="89">
        <v>1095</v>
      </c>
      <c r="G2307" t="s">
        <v>2185</v>
      </c>
    </row>
    <row r="2308" spans="1:7">
      <c r="A2308" s="770" t="s">
        <v>954</v>
      </c>
      <c r="B2308" s="11" t="s">
        <v>56</v>
      </c>
      <c r="C2308" s="239">
        <v>46006</v>
      </c>
      <c r="D2308" s="89">
        <v>1344</v>
      </c>
      <c r="F2308" s="11" t="s">
        <v>2253</v>
      </c>
      <c r="G2308" t="s">
        <v>2185</v>
      </c>
    </row>
    <row r="2309" spans="1:7">
      <c r="A2309" s="770" t="s">
        <v>1010</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79"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930</v>
      </c>
      <c r="B2318" s="176" t="s">
        <v>912</v>
      </c>
      <c r="C2318" s="239">
        <v>46007</v>
      </c>
      <c r="D2318" s="11">
        <v>586</v>
      </c>
      <c r="F2318" s="11" t="s">
        <v>2259</v>
      </c>
      <c r="G2318" t="s">
        <v>2185</v>
      </c>
    </row>
    <row r="2319" spans="1:7">
      <c r="A2319" s="271" t="s">
        <v>909</v>
      </c>
      <c r="B2319" s="899" t="s">
        <v>56</v>
      </c>
      <c r="C2319" s="23">
        <v>46007</v>
      </c>
      <c r="D2319" s="89">
        <v>1676</v>
      </c>
      <c r="F2319" s="11" t="s">
        <v>2260</v>
      </c>
      <c r="G2319" t="s">
        <v>2185</v>
      </c>
    </row>
    <row r="2320" spans="1:7">
      <c r="A2320" s="178" t="s">
        <v>954</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930</v>
      </c>
      <c r="B2332" s="176" t="s">
        <v>912</v>
      </c>
      <c r="C2332" s="239">
        <v>46008</v>
      </c>
      <c r="D2332" s="11">
        <v>199</v>
      </c>
      <c r="F2332" s="11" t="s">
        <v>2267</v>
      </c>
      <c r="G2332" t="s">
        <v>2185</v>
      </c>
    </row>
    <row r="2333" spans="1:7">
      <c r="A2333" s="271" t="s">
        <v>909</v>
      </c>
      <c r="B2333" s="899" t="s">
        <v>56</v>
      </c>
      <c r="C2333" s="23">
        <v>46008</v>
      </c>
      <c r="D2333" s="89">
        <v>1139</v>
      </c>
      <c r="F2333" s="11" t="s">
        <v>2268</v>
      </c>
      <c r="G2333" t="s">
        <v>2185</v>
      </c>
    </row>
    <row r="2334" spans="1:7">
      <c r="A2334" s="296" t="s">
        <v>954</v>
      </c>
      <c r="B2334" t="s">
        <v>56</v>
      </c>
      <c r="C2334" s="23">
        <v>46008</v>
      </c>
      <c r="D2334" s="89">
        <v>1027</v>
      </c>
      <c r="F2334" s="11" t="s">
        <v>2269</v>
      </c>
      <c r="G2334" t="s">
        <v>2185</v>
      </c>
    </row>
    <row r="2335" spans="1:7">
      <c r="A2335" s="178" t="s">
        <v>939</v>
      </c>
      <c r="B2335" s="176" t="s">
        <v>912</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1"/>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930</v>
      </c>
      <c r="B2353" s="176" t="s">
        <v>912</v>
      </c>
      <c r="C2353" s="239">
        <v>46009</v>
      </c>
      <c r="F2353" s="233" t="s">
        <v>2102</v>
      </c>
      <c r="G2353" t="s">
        <v>2185</v>
      </c>
    </row>
    <row r="2354" spans="1:7">
      <c r="A2354" s="273" t="s">
        <v>954</v>
      </c>
      <c r="B2354" s="271" t="s">
        <v>56</v>
      </c>
      <c r="C2354" s="23">
        <v>46009</v>
      </c>
      <c r="D2354" s="89">
        <v>1596</v>
      </c>
      <c r="F2354" s="11" t="s">
        <v>2275</v>
      </c>
      <c r="G2354" t="s">
        <v>2185</v>
      </c>
    </row>
    <row r="2355" spans="1:7">
      <c r="A2355" s="76" t="s">
        <v>936</v>
      </c>
      <c r="B2355" s="176" t="s">
        <v>912</v>
      </c>
      <c r="C2355" s="239">
        <v>46009</v>
      </c>
      <c r="F2355" s="233" t="s">
        <v>2102</v>
      </c>
      <c r="G2355" t="s">
        <v>2185</v>
      </c>
    </row>
    <row r="2356" spans="1:7">
      <c r="A2356" s="76" t="s">
        <v>939</v>
      </c>
      <c r="B2356" s="176" t="s">
        <v>912</v>
      </c>
      <c r="C2356" s="239">
        <v>46009</v>
      </c>
      <c r="F2356" s="233" t="s">
        <v>2102</v>
      </c>
      <c r="G2356" t="s">
        <v>2185</v>
      </c>
    </row>
    <row r="2357" spans="1:7">
      <c r="A2357" s="273" t="s">
        <v>1052</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930</v>
      </c>
      <c r="B2374" s="176" t="s">
        <v>912</v>
      </c>
      <c r="C2374" s="239">
        <v>46010</v>
      </c>
      <c r="E2374" s="74">
        <v>765</v>
      </c>
      <c r="G2374" t="s">
        <v>2185</v>
      </c>
    </row>
    <row r="2375" spans="1:7">
      <c r="A2375" s="234" t="s">
        <v>909</v>
      </c>
      <c r="B2375" s="234" t="s">
        <v>56</v>
      </c>
      <c r="C2375" s="239">
        <v>46010</v>
      </c>
      <c r="E2375" s="74">
        <v>883</v>
      </c>
      <c r="F2375" s="240" t="s">
        <v>2283</v>
      </c>
      <c r="G2375" t="s">
        <v>2185</v>
      </c>
    </row>
    <row r="2376" spans="1:7">
      <c r="A2376" s="76" t="s">
        <v>936</v>
      </c>
      <c r="B2376" s="176" t="s">
        <v>912</v>
      </c>
      <c r="C2376" s="239">
        <v>46010</v>
      </c>
      <c r="E2376" s="74">
        <v>765</v>
      </c>
      <c r="G2376" t="s">
        <v>2185</v>
      </c>
    </row>
    <row r="2377" spans="1:7">
      <c r="A2377" s="76" t="s">
        <v>939</v>
      </c>
      <c r="B2377" s="176" t="s">
        <v>912</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1179</v>
      </c>
      <c r="B2380" s="1137" t="s">
        <v>56</v>
      </c>
      <c r="C2380" s="23">
        <v>46010</v>
      </c>
      <c r="D2380" s="11">
        <v>582</v>
      </c>
      <c r="G2380" t="s">
        <v>2185</v>
      </c>
    </row>
    <row r="2381" spans="1:7">
      <c r="A2381" s="178" t="s">
        <v>1209</v>
      </c>
      <c r="B2381" s="1137" t="s">
        <v>56</v>
      </c>
      <c r="C2381" s="23">
        <v>46010</v>
      </c>
      <c r="D2381" s="89">
        <v>2064</v>
      </c>
      <c r="G2381" t="s">
        <v>2185</v>
      </c>
    </row>
    <row r="2382" spans="1:7">
      <c r="A2382" s="178" t="s">
        <v>1221</v>
      </c>
      <c r="B2382" s="1137" t="s">
        <v>56</v>
      </c>
      <c r="C2382" s="23">
        <v>46010</v>
      </c>
      <c r="D2382" s="89">
        <v>1683</v>
      </c>
      <c r="G2382" t="s">
        <v>2185</v>
      </c>
    </row>
    <row r="2383" spans="1:7">
      <c r="A2383" s="178" t="s">
        <v>1212</v>
      </c>
      <c r="B2383" s="1137" t="s">
        <v>56</v>
      </c>
      <c r="C2383" s="23">
        <v>46010</v>
      </c>
      <c r="D2383" s="89">
        <v>1235</v>
      </c>
      <c r="G2383" t="s">
        <v>2185</v>
      </c>
    </row>
    <row r="2384" spans="1:7">
      <c r="A2384" s="178" t="s">
        <v>1206</v>
      </c>
      <c r="B2384" s="1137" t="s">
        <v>56</v>
      </c>
      <c r="C2384" s="23">
        <v>46010</v>
      </c>
      <c r="F2384" s="11" t="s">
        <v>2286</v>
      </c>
      <c r="G2384" t="s">
        <v>2185</v>
      </c>
    </row>
    <row r="2385" spans="1:7">
      <c r="A2385" s="178" t="s">
        <v>1236</v>
      </c>
      <c r="B2385" s="1137" t="s">
        <v>56</v>
      </c>
      <c r="C2385" s="23">
        <v>46010</v>
      </c>
      <c r="D2385" s="11">
        <v>780</v>
      </c>
      <c r="E2385" s="135"/>
      <c r="F2385" s="50"/>
      <c r="G2385" t="s">
        <v>2185</v>
      </c>
    </row>
    <row r="2386" spans="1:7">
      <c r="A2386" s="178" t="s">
        <v>1446</v>
      </c>
      <c r="B2386" s="1137"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1052</v>
      </c>
      <c r="B2390" s="244" t="s">
        <v>56</v>
      </c>
      <c r="C2390" s="23">
        <v>46013</v>
      </c>
      <c r="D2390" s="11">
        <v>380</v>
      </c>
      <c r="G2390" t="s">
        <v>2185</v>
      </c>
    </row>
    <row r="2391" spans="1:7">
      <c r="A2391" s="244" t="s">
        <v>1055</v>
      </c>
      <c r="B2391" s="244" t="s">
        <v>56</v>
      </c>
      <c r="C2391" s="23">
        <v>46013</v>
      </c>
      <c r="D2391" s="11">
        <v>523</v>
      </c>
      <c r="G2391" t="s">
        <v>2185</v>
      </c>
    </row>
    <row r="2392" spans="1:7">
      <c r="A2392" s="556" t="s">
        <v>954</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1052</v>
      </c>
      <c r="B2401" s="642" t="s">
        <v>56</v>
      </c>
      <c r="C2401" s="23">
        <v>46014</v>
      </c>
      <c r="F2401" s="263" t="s">
        <v>1847</v>
      </c>
      <c r="G2401" t="s">
        <v>2185</v>
      </c>
    </row>
    <row r="2402" spans="1:7">
      <c r="A2402" s="235" t="s">
        <v>1055</v>
      </c>
      <c r="B2402" s="271" t="s">
        <v>56</v>
      </c>
      <c r="C2402" s="23">
        <v>46014</v>
      </c>
      <c r="D2402" s="11">
        <v>405</v>
      </c>
      <c r="F2402" s="11" t="s">
        <v>1528</v>
      </c>
      <c r="G2402" t="s">
        <v>2185</v>
      </c>
    </row>
    <row r="2403" spans="1:7" ht="15.75">
      <c r="A2403" s="76" t="s">
        <v>954</v>
      </c>
      <c r="B2403" s="175" t="s">
        <v>1390</v>
      </c>
      <c r="C2403" s="239">
        <v>46014</v>
      </c>
      <c r="E2403" s="74">
        <v>405</v>
      </c>
      <c r="G2403" t="s">
        <v>2185</v>
      </c>
    </row>
    <row r="2404" spans="1:7">
      <c r="A2404" s="317" t="s">
        <v>1236</v>
      </c>
      <c r="B2404" s="1182" t="s">
        <v>56</v>
      </c>
      <c r="C2404" s="23">
        <v>46014</v>
      </c>
      <c r="E2404" s="250">
        <v>14727</v>
      </c>
      <c r="F2404" s="347" t="s">
        <v>2291</v>
      </c>
      <c r="G2404" t="s">
        <v>2185</v>
      </c>
    </row>
    <row r="2405" spans="1:7">
      <c r="A2405" s="296" t="s">
        <v>1227</v>
      </c>
      <c r="B2405" s="1183" t="s">
        <v>56</v>
      </c>
      <c r="C2405" s="23">
        <v>46014</v>
      </c>
      <c r="D2405" s="89">
        <v>2384</v>
      </c>
      <c r="G2405" t="s">
        <v>2185</v>
      </c>
    </row>
    <row r="2406" spans="1:7" ht="15.75">
      <c r="A2406" s="76" t="s">
        <v>1052</v>
      </c>
      <c r="B2406" s="175" t="s">
        <v>1390</v>
      </c>
      <c r="C2406" s="239">
        <v>46015</v>
      </c>
      <c r="E2406" s="250">
        <v>2448</v>
      </c>
      <c r="F2406" s="11" t="s">
        <v>2292</v>
      </c>
      <c r="G2406" t="s">
        <v>2185</v>
      </c>
    </row>
    <row r="2407" spans="1:7" ht="15.75">
      <c r="A2407" s="76" t="s">
        <v>1055</v>
      </c>
      <c r="B2407" s="175" t="s">
        <v>1390</v>
      </c>
      <c r="C2407" s="239">
        <v>46015</v>
      </c>
      <c r="E2407" s="250">
        <v>1225</v>
      </c>
      <c r="F2407" s="11" t="s">
        <v>2293</v>
      </c>
      <c r="G2407" t="s">
        <v>2185</v>
      </c>
    </row>
    <row r="2408" spans="1:7">
      <c r="A2408" s="900"/>
      <c r="B2408" s="901"/>
      <c r="C2408" s="23">
        <v>46016</v>
      </c>
      <c r="G2408" t="s">
        <v>2185</v>
      </c>
    </row>
    <row r="2409" spans="1:7">
      <c r="A2409" s="296"/>
      <c r="B2409" s="1183"/>
      <c r="C2409" s="23">
        <v>46017</v>
      </c>
      <c r="F2409" s="76"/>
      <c r="G2409" t="s">
        <v>2185</v>
      </c>
    </row>
    <row r="2410" spans="1:7" ht="15.75">
      <c r="A2410" s="76" t="s">
        <v>504</v>
      </c>
      <c r="B2410" s="175" t="s">
        <v>1390</v>
      </c>
      <c r="C2410" s="239">
        <v>46020</v>
      </c>
      <c r="D2410" s="11">
        <v>108</v>
      </c>
      <c r="F2410" s="76" t="s">
        <v>1557</v>
      </c>
      <c r="G2410" t="s">
        <v>2185</v>
      </c>
    </row>
    <row r="2411" spans="1:7">
      <c r="A2411" s="274" t="s">
        <v>1022</v>
      </c>
      <c r="B2411" s="236" t="s">
        <v>56</v>
      </c>
      <c r="C2411" s="23">
        <v>46020</v>
      </c>
      <c r="D2411" s="89">
        <v>1188</v>
      </c>
      <c r="F2411" s="11" t="s">
        <v>2294</v>
      </c>
      <c r="G2411" t="s">
        <v>2185</v>
      </c>
    </row>
    <row r="2412" spans="1:7">
      <c r="A2412" s="273" t="s">
        <v>1025</v>
      </c>
      <c r="B2412" s="282" t="s">
        <v>56</v>
      </c>
      <c r="C2412" s="23">
        <v>46020</v>
      </c>
      <c r="D2412" s="11">
        <v>900</v>
      </c>
      <c r="F2412" s="11" t="s">
        <v>2295</v>
      </c>
      <c r="G2412" t="s">
        <v>2185</v>
      </c>
    </row>
    <row r="2413" spans="1:7" ht="15.75">
      <c r="A2413" s="76" t="s">
        <v>1052</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1019</v>
      </c>
      <c r="B2421" s="175" t="s">
        <v>1390</v>
      </c>
      <c r="C2421" s="239">
        <v>46021</v>
      </c>
      <c r="E2421" s="74">
        <v>766</v>
      </c>
      <c r="F2421" s="76"/>
      <c r="G2421" t="s">
        <v>2185</v>
      </c>
    </row>
    <row r="2422" spans="1:7" ht="15.75">
      <c r="A2422" s="76" t="s">
        <v>1025</v>
      </c>
      <c r="B2422" s="175" t="s">
        <v>1390</v>
      </c>
      <c r="C2422" s="239">
        <v>46021</v>
      </c>
      <c r="E2422" s="74">
        <v>343</v>
      </c>
      <c r="F2422" s="233"/>
      <c r="G2422" t="s">
        <v>2185</v>
      </c>
    </row>
    <row r="2423" spans="1:7">
      <c r="A2423" s="244" t="s">
        <v>1022</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1043</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862</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961</v>
      </c>
      <c r="B2441" s="91" t="s">
        <v>56</v>
      </c>
      <c r="C2441" s="23">
        <v>46028</v>
      </c>
      <c r="D2441" s="798">
        <v>1534</v>
      </c>
      <c r="E2441" s="11"/>
      <c r="F2441" s="11" t="s">
        <v>2299</v>
      </c>
      <c r="G2441" t="s">
        <v>2297</v>
      </c>
    </row>
    <row r="2442" spans="1:7">
      <c r="A2442" s="296" t="s">
        <v>862</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1043</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988</v>
      </c>
      <c r="B2447" s="91" t="s">
        <v>56</v>
      </c>
      <c r="C2447" s="23">
        <v>46029</v>
      </c>
      <c r="D2447" s="798">
        <v>1687</v>
      </c>
      <c r="E2447" s="11"/>
      <c r="G2447" t="s">
        <v>2297</v>
      </c>
    </row>
    <row r="2448" spans="1:7">
      <c r="A2448" s="178" t="s">
        <v>991</v>
      </c>
      <c r="B2448" s="91" t="s">
        <v>56</v>
      </c>
      <c r="C2448" s="23">
        <v>46029</v>
      </c>
      <c r="D2448" s="798">
        <v>1056</v>
      </c>
      <c r="E2448" s="11"/>
      <c r="F2448" s="1153" t="s">
        <v>2301</v>
      </c>
      <c r="G2448" t="s">
        <v>2297</v>
      </c>
    </row>
    <row r="2449" spans="1:7">
      <c r="A2449" s="178" t="s">
        <v>961</v>
      </c>
      <c r="B2449" s="91" t="s">
        <v>56</v>
      </c>
      <c r="C2449" s="23">
        <v>46029</v>
      </c>
      <c r="D2449" s="38">
        <v>180</v>
      </c>
      <c r="E2449" s="11"/>
      <c r="F2449" s="1153" t="s">
        <v>1470</v>
      </c>
      <c r="G2449" t="s">
        <v>2297</v>
      </c>
    </row>
    <row r="2450" spans="1:7">
      <c r="A2450" s="178" t="s">
        <v>862</v>
      </c>
      <c r="B2450" s="91" t="s">
        <v>52</v>
      </c>
      <c r="C2450" s="23">
        <v>46029</v>
      </c>
      <c r="D2450" s="798">
        <v>2151</v>
      </c>
      <c r="E2450" s="11"/>
      <c r="F2450" s="1153"/>
      <c r="G2450" t="s">
        <v>2297</v>
      </c>
    </row>
    <row r="2451" spans="1:7">
      <c r="A2451" s="178" t="s">
        <v>1230</v>
      </c>
      <c r="B2451" s="91" t="s">
        <v>56</v>
      </c>
      <c r="C2451" s="23">
        <v>46029</v>
      </c>
      <c r="D2451" s="798">
        <v>3079</v>
      </c>
      <c r="E2451" s="11"/>
      <c r="F2451" s="1153"/>
      <c r="G2451" t="s">
        <v>2297</v>
      </c>
    </row>
    <row r="2452" spans="1:7">
      <c r="A2452" s="296" t="s">
        <v>1215</v>
      </c>
      <c r="B2452" s="587" t="s">
        <v>56</v>
      </c>
      <c r="C2452" s="23">
        <v>46029</v>
      </c>
      <c r="D2452" s="38">
        <v>0</v>
      </c>
      <c r="E2452" s="11"/>
      <c r="F2452" s="1184" t="s">
        <v>2296</v>
      </c>
      <c r="G2452" t="s">
        <v>2297</v>
      </c>
    </row>
    <row r="2453" spans="1:7" ht="15.75">
      <c r="A2453" s="178" t="s">
        <v>435</v>
      </c>
      <c r="B2453" s="175" t="s">
        <v>1390</v>
      </c>
      <c r="C2453" s="239">
        <v>46030</v>
      </c>
      <c r="D2453" s="38">
        <v>85</v>
      </c>
      <c r="E2453" s="11"/>
      <c r="F2453" s="1153"/>
      <c r="G2453" t="s">
        <v>2297</v>
      </c>
    </row>
    <row r="2454" spans="1:7" ht="15.75">
      <c r="A2454" s="178" t="s">
        <v>504</v>
      </c>
      <c r="B2454" s="175" t="s">
        <v>1390</v>
      </c>
      <c r="C2454" s="239">
        <v>46030</v>
      </c>
      <c r="D2454" s="38">
        <v>113</v>
      </c>
      <c r="E2454" s="11"/>
      <c r="F2454" s="1153" t="s">
        <v>2302</v>
      </c>
      <c r="G2454" t="s">
        <v>2297</v>
      </c>
    </row>
    <row r="2455" spans="1:7">
      <c r="A2455" s="317" t="s">
        <v>988</v>
      </c>
      <c r="B2455" s="793" t="s">
        <v>56</v>
      </c>
      <c r="C2455" s="23">
        <v>46030</v>
      </c>
      <c r="D2455" s="798">
        <v>1053</v>
      </c>
      <c r="E2455" s="11"/>
      <c r="F2455" s="1153" t="s">
        <v>2303</v>
      </c>
      <c r="G2455" t="s">
        <v>2297</v>
      </c>
    </row>
    <row r="2456" spans="1:7">
      <c r="A2456" s="178" t="s">
        <v>862</v>
      </c>
      <c r="B2456" s="91" t="s">
        <v>52</v>
      </c>
      <c r="C2456" s="23">
        <v>46030</v>
      </c>
      <c r="D2456" s="798">
        <v>1926</v>
      </c>
      <c r="E2456" s="11"/>
      <c r="F2456" s="1153"/>
      <c r="G2456" t="s">
        <v>2297</v>
      </c>
    </row>
    <row r="2457" spans="1:7">
      <c r="A2457" s="178" t="s">
        <v>1233</v>
      </c>
      <c r="B2457" s="91" t="s">
        <v>56</v>
      </c>
      <c r="C2457" s="23">
        <v>46030</v>
      </c>
      <c r="D2457" s="798">
        <v>2367</v>
      </c>
      <c r="E2457" s="11"/>
      <c r="F2457" s="1153"/>
      <c r="G2457" t="s">
        <v>2297</v>
      </c>
    </row>
    <row r="2458" spans="1:7">
      <c r="A2458" s="178" t="s">
        <v>865</v>
      </c>
      <c r="B2458" s="91" t="s">
        <v>2304</v>
      </c>
      <c r="C2458" s="23">
        <v>46030</v>
      </c>
      <c r="D2458" s="798"/>
      <c r="E2458" s="798">
        <v>2706</v>
      </c>
      <c r="F2458" s="1153"/>
      <c r="G2458" t="s">
        <v>2297</v>
      </c>
    </row>
    <row r="2459" spans="1:7">
      <c r="A2459" s="178" t="s">
        <v>865</v>
      </c>
      <c r="B2459" s="91" t="s">
        <v>2304</v>
      </c>
      <c r="C2459" s="23">
        <v>46031</v>
      </c>
      <c r="D2459" s="38">
        <v>0</v>
      </c>
      <c r="E2459" s="38"/>
      <c r="F2459" s="800" t="s">
        <v>2305</v>
      </c>
      <c r="G2459" t="s">
        <v>2297</v>
      </c>
    </row>
    <row r="2460" spans="1:7">
      <c r="A2460" s="178" t="s">
        <v>871</v>
      </c>
      <c r="B2460" s="91" t="s">
        <v>2304</v>
      </c>
      <c r="C2460" s="23">
        <v>46031</v>
      </c>
      <c r="D2460" s="38">
        <v>0</v>
      </c>
      <c r="E2460" s="38"/>
      <c r="F2460" s="1153" t="s">
        <v>1516</v>
      </c>
      <c r="G2460" t="s">
        <v>2297</v>
      </c>
    </row>
    <row r="2461" spans="1:7">
      <c r="A2461" s="178" t="s">
        <v>862</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3"/>
      <c r="G2464" t="s">
        <v>2297</v>
      </c>
    </row>
    <row r="2465" spans="1:7">
      <c r="A2465" s="178" t="s">
        <v>1233</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988</v>
      </c>
      <c r="B2467" s="91" t="s">
        <v>56</v>
      </c>
      <c r="C2467" s="23">
        <v>46034</v>
      </c>
      <c r="D2467" s="38">
        <v>0</v>
      </c>
      <c r="E2467" s="38"/>
      <c r="F2467" s="1184" t="s">
        <v>1687</v>
      </c>
      <c r="G2467" t="s">
        <v>2297</v>
      </c>
    </row>
    <row r="2468" spans="1:7">
      <c r="A2468" s="178" t="s">
        <v>142</v>
      </c>
      <c r="B2468" s="91" t="s">
        <v>2304</v>
      </c>
      <c r="C2468" s="23">
        <v>46034</v>
      </c>
      <c r="D2468" s="38"/>
      <c r="E2468" s="38">
        <v>640</v>
      </c>
      <c r="F2468" s="800"/>
      <c r="G2468" t="s">
        <v>2297</v>
      </c>
    </row>
    <row r="2469" spans="1:7">
      <c r="A2469" s="296" t="s">
        <v>874</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3"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991</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862</v>
      </c>
      <c r="B2476" s="91" t="s">
        <v>52</v>
      </c>
      <c r="C2476" s="23">
        <v>46034</v>
      </c>
      <c r="D2476" s="798">
        <v>1812</v>
      </c>
      <c r="E2476" s="38"/>
      <c r="F2476" s="800"/>
      <c r="G2476" t="s">
        <v>2297</v>
      </c>
    </row>
    <row r="2477" spans="1:7">
      <c r="A2477" s="178" t="s">
        <v>1043</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1031</v>
      </c>
      <c r="B2480" s="793" t="s">
        <v>56</v>
      </c>
      <c r="C2480" s="23">
        <v>46035</v>
      </c>
      <c r="D2480" s="38"/>
      <c r="E2480" s="798">
        <v>1208</v>
      </c>
      <c r="F2480" s="1153"/>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991</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3" t="s">
        <v>1589</v>
      </c>
      <c r="G2486" t="s">
        <v>2297</v>
      </c>
    </row>
    <row r="2487" spans="1:7">
      <c r="A2487" s="317" t="s">
        <v>862</v>
      </c>
      <c r="B2487" s="793" t="s">
        <v>52</v>
      </c>
      <c r="C2487" s="23">
        <v>46035</v>
      </c>
      <c r="D2487" s="798">
        <v>1838</v>
      </c>
      <c r="E2487" s="38"/>
      <c r="F2487" s="1153"/>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961</v>
      </c>
      <c r="B2491" s="175" t="s">
        <v>1390</v>
      </c>
      <c r="C2491" s="239">
        <v>46035</v>
      </c>
      <c r="D2491" s="798"/>
      <c r="E2491" s="38">
        <v>576</v>
      </c>
      <c r="F2491" s="800"/>
      <c r="G2491" t="s">
        <v>2297</v>
      </c>
    </row>
    <row r="2492" spans="1:7">
      <c r="A2492" s="317" t="s">
        <v>961</v>
      </c>
      <c r="B2492" s="793" t="s">
        <v>56</v>
      </c>
      <c r="C2492" s="23">
        <v>46036</v>
      </c>
      <c r="D2492" s="38">
        <v>0</v>
      </c>
      <c r="E2492" s="11"/>
      <c r="F2492" s="1184"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991</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862</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5"/>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991</v>
      </c>
      <c r="B2525" s="793" t="s">
        <v>56</v>
      </c>
      <c r="C2525" s="23">
        <v>46042</v>
      </c>
      <c r="D2525" s="11">
        <v>0</v>
      </c>
      <c r="E2525" s="182"/>
      <c r="F2525" s="878" t="s">
        <v>1687</v>
      </c>
      <c r="G2525" t="s">
        <v>2297</v>
      </c>
    </row>
    <row r="2526" spans="1:7">
      <c r="A2526" s="240" t="s">
        <v>1305</v>
      </c>
      <c r="B2526" s="91" t="s">
        <v>56</v>
      </c>
      <c r="C2526" s="23">
        <v>46042</v>
      </c>
      <c r="D2526" s="89">
        <v>1344</v>
      </c>
      <c r="F2526" s="1153"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3" t="s">
        <v>2327</v>
      </c>
      <c r="G2528" t="s">
        <v>2297</v>
      </c>
    </row>
    <row r="2529" spans="1:7">
      <c r="A2529" s="244" t="s">
        <v>1448</v>
      </c>
      <c r="B2529" s="244" t="s">
        <v>62</v>
      </c>
      <c r="C2529" s="23">
        <v>46042</v>
      </c>
      <c r="D2529" s="89">
        <v>1382</v>
      </c>
      <c r="F2529" s="1153" t="s">
        <v>2246</v>
      </c>
      <c r="G2529" t="s">
        <v>2297</v>
      </c>
    </row>
    <row r="2530" spans="1:7">
      <c r="A2530" s="244" t="s">
        <v>636</v>
      </c>
      <c r="B2530" s="244" t="s">
        <v>52</v>
      </c>
      <c r="C2530" s="23">
        <v>46042</v>
      </c>
      <c r="D2530" s="89">
        <v>2719</v>
      </c>
      <c r="F2530" s="1153"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3"/>
      <c r="G2532" t="s">
        <v>2297</v>
      </c>
    </row>
    <row r="2533" spans="1:7">
      <c r="A2533" s="556" t="s">
        <v>1153</v>
      </c>
      <c r="B2533" s="91" t="s">
        <v>56</v>
      </c>
      <c r="C2533" s="262">
        <v>46042</v>
      </c>
      <c r="D2533" s="50">
        <v>506</v>
      </c>
      <c r="E2533" s="135"/>
      <c r="F2533" s="1186"/>
      <c r="G2533" t="s">
        <v>2297</v>
      </c>
    </row>
    <row r="2534" spans="1:7">
      <c r="A2534" s="235" t="s">
        <v>1360</v>
      </c>
      <c r="B2534" s="587" t="s">
        <v>56</v>
      </c>
      <c r="C2534" s="23">
        <v>46042</v>
      </c>
      <c r="D2534" s="89">
        <v>2209</v>
      </c>
      <c r="E2534" s="11"/>
      <c r="F2534" s="1153" t="s">
        <v>1963</v>
      </c>
      <c r="G2534" t="s">
        <v>2297</v>
      </c>
    </row>
    <row r="2535" spans="1:7" ht="15.75">
      <c r="A2535" s="76" t="s">
        <v>516</v>
      </c>
      <c r="B2535" s="175" t="s">
        <v>1390</v>
      </c>
      <c r="C2535" s="248">
        <v>46043</v>
      </c>
      <c r="D2535" s="103">
        <v>182</v>
      </c>
      <c r="E2535" s="182"/>
      <c r="F2535" s="1187"/>
      <c r="G2535" t="s">
        <v>2297</v>
      </c>
    </row>
    <row r="2536" spans="1:7">
      <c r="A2536" s="556" t="s">
        <v>508</v>
      </c>
      <c r="B2536" s="556" t="s">
        <v>58</v>
      </c>
      <c r="C2536" s="23">
        <v>46043</v>
      </c>
      <c r="D2536" s="11">
        <v>150</v>
      </c>
      <c r="F2536" s="1153"/>
      <c r="G2536" t="s">
        <v>2297</v>
      </c>
    </row>
    <row r="2537" spans="1:7">
      <c r="A2537" s="76" t="s">
        <v>997</v>
      </c>
      <c r="B2537" s="176" t="s">
        <v>912</v>
      </c>
      <c r="C2537" s="239">
        <v>46043</v>
      </c>
      <c r="D2537" s="11">
        <v>686</v>
      </c>
      <c r="F2537" s="1153" t="s">
        <v>2306</v>
      </c>
      <c r="G2537" t="s">
        <v>2297</v>
      </c>
    </row>
    <row r="2538" spans="1:7">
      <c r="A2538" s="556" t="s">
        <v>994</v>
      </c>
      <c r="B2538" s="879" t="s">
        <v>56</v>
      </c>
      <c r="C2538" s="23">
        <v>46043</v>
      </c>
      <c r="D2538" s="11">
        <v>867</v>
      </c>
      <c r="F2538" s="1153" t="s">
        <v>2329</v>
      </c>
      <c r="G2538" t="s">
        <v>2297</v>
      </c>
    </row>
    <row r="2539" spans="1:7" ht="15.75">
      <c r="A2539" s="76" t="s">
        <v>1043</v>
      </c>
      <c r="B2539" s="175" t="s">
        <v>1390</v>
      </c>
      <c r="C2539" s="239">
        <v>46043</v>
      </c>
      <c r="E2539" s="250">
        <v>3507</v>
      </c>
      <c r="F2539" s="1153" t="s">
        <v>2330</v>
      </c>
      <c r="G2539" t="s">
        <v>2297</v>
      </c>
    </row>
    <row r="2540" spans="1:7">
      <c r="A2540" s="244" t="s">
        <v>1447</v>
      </c>
      <c r="B2540" s="244" t="s">
        <v>58</v>
      </c>
      <c r="C2540" s="23">
        <v>46043</v>
      </c>
      <c r="D2540" s="11">
        <v>754</v>
      </c>
      <c r="F2540" s="1153" t="s">
        <v>2331</v>
      </c>
      <c r="G2540" t="s">
        <v>2297</v>
      </c>
    </row>
    <row r="2541" spans="1:7">
      <c r="A2541" s="244" t="s">
        <v>1448</v>
      </c>
      <c r="B2541" s="244" t="s">
        <v>62</v>
      </c>
      <c r="C2541" s="23">
        <v>46043</v>
      </c>
      <c r="D2541" s="11">
        <v>993</v>
      </c>
      <c r="F2541" s="1153" t="s">
        <v>2332</v>
      </c>
      <c r="G2541" t="s">
        <v>2297</v>
      </c>
    </row>
    <row r="2542" spans="1:7">
      <c r="A2542" s="244" t="s">
        <v>636</v>
      </c>
      <c r="B2542" s="244" t="s">
        <v>52</v>
      </c>
      <c r="C2542" s="23">
        <v>46043</v>
      </c>
      <c r="D2542" s="89">
        <v>408</v>
      </c>
      <c r="F2542" s="1153"/>
      <c r="G2542" t="s">
        <v>2297</v>
      </c>
    </row>
    <row r="2543" spans="1:7">
      <c r="A2543" s="244" t="s">
        <v>642</v>
      </c>
      <c r="B2543" s="244" t="s">
        <v>52</v>
      </c>
      <c r="C2543" s="23">
        <v>46043</v>
      </c>
      <c r="D2543" s="89">
        <v>2000</v>
      </c>
      <c r="F2543" s="1153"/>
      <c r="G2543" t="s">
        <v>2297</v>
      </c>
    </row>
    <row r="2544" spans="1:7">
      <c r="A2544" s="240" t="s">
        <v>1157</v>
      </c>
      <c r="B2544" s="91" t="s">
        <v>56</v>
      </c>
      <c r="C2544" s="23">
        <v>46043</v>
      </c>
      <c r="D2544" s="11">
        <v>575</v>
      </c>
      <c r="F2544" s="1153"/>
      <c r="G2544" t="s">
        <v>2297</v>
      </c>
    </row>
    <row r="2545" spans="1:7">
      <c r="A2545" s="556" t="s">
        <v>1155</v>
      </c>
      <c r="B2545" s="91" t="s">
        <v>56</v>
      </c>
      <c r="C2545" s="262">
        <v>46043</v>
      </c>
      <c r="D2545" s="818">
        <v>2265</v>
      </c>
      <c r="E2545" s="135"/>
      <c r="F2545" s="1186"/>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87" t="s">
        <v>1528</v>
      </c>
      <c r="G2547" t="s">
        <v>2297</v>
      </c>
    </row>
    <row r="2548" spans="1:7">
      <c r="A2548" s="556" t="s">
        <v>508</v>
      </c>
      <c r="B2548" s="556" t="s">
        <v>58</v>
      </c>
      <c r="C2548" s="23">
        <v>46044</v>
      </c>
      <c r="D2548" s="11">
        <v>0</v>
      </c>
      <c r="F2548" s="249" t="s">
        <v>1664</v>
      </c>
      <c r="G2548" t="s">
        <v>2297</v>
      </c>
    </row>
    <row r="2549" spans="1:7">
      <c r="A2549" s="76" t="s">
        <v>997</v>
      </c>
      <c r="B2549" s="176" t="s">
        <v>912</v>
      </c>
      <c r="C2549" s="239">
        <v>46044</v>
      </c>
      <c r="D2549" s="11">
        <v>736</v>
      </c>
      <c r="F2549" s="1153" t="s">
        <v>2333</v>
      </c>
      <c r="G2549" t="s">
        <v>2297</v>
      </c>
    </row>
    <row r="2550" spans="1:7">
      <c r="A2550" s="556" t="s">
        <v>994</v>
      </c>
      <c r="B2550" s="879" t="s">
        <v>56</v>
      </c>
      <c r="C2550" s="23">
        <v>46044</v>
      </c>
      <c r="D2550" s="89">
        <v>1539</v>
      </c>
      <c r="F2550" s="1153" t="s">
        <v>2334</v>
      </c>
      <c r="G2550" t="s">
        <v>2297</v>
      </c>
    </row>
    <row r="2551" spans="1:7" ht="15.75">
      <c r="A2551" s="76" t="s">
        <v>991</v>
      </c>
      <c r="B2551" s="175" t="s">
        <v>1390</v>
      </c>
      <c r="C2551" s="239">
        <v>46044</v>
      </c>
      <c r="E2551" s="74">
        <v>486</v>
      </c>
      <c r="F2551" s="1153" t="s">
        <v>2335</v>
      </c>
      <c r="G2551" t="s">
        <v>2297</v>
      </c>
    </row>
    <row r="2552" spans="1:7">
      <c r="A2552" s="244" t="s">
        <v>1447</v>
      </c>
      <c r="B2552" s="244" t="s">
        <v>58</v>
      </c>
      <c r="C2552" s="23">
        <v>46044</v>
      </c>
      <c r="D2552" s="11">
        <v>520</v>
      </c>
      <c r="F2552" s="1153" t="s">
        <v>2321</v>
      </c>
      <c r="G2552" t="s">
        <v>2297</v>
      </c>
    </row>
    <row r="2553" spans="1:7">
      <c r="A2553" s="244" t="s">
        <v>1448</v>
      </c>
      <c r="B2553" s="244" t="s">
        <v>62</v>
      </c>
      <c r="C2553" s="23">
        <v>46044</v>
      </c>
      <c r="D2553" s="89">
        <v>1462</v>
      </c>
      <c r="F2553" s="1153" t="s">
        <v>2336</v>
      </c>
      <c r="G2553" t="s">
        <v>2297</v>
      </c>
    </row>
    <row r="2554" spans="1:7">
      <c r="A2554" s="244" t="s">
        <v>847</v>
      </c>
      <c r="B2554" s="244" t="s">
        <v>52</v>
      </c>
      <c r="C2554" s="23">
        <v>46044</v>
      </c>
      <c r="D2554" s="89">
        <v>2031</v>
      </c>
      <c r="F2554" s="1153" t="s">
        <v>2337</v>
      </c>
      <c r="G2554" t="s">
        <v>2297</v>
      </c>
    </row>
    <row r="2555" spans="1:7">
      <c r="A2555" s="244" t="s">
        <v>642</v>
      </c>
      <c r="B2555" s="244" t="s">
        <v>52</v>
      </c>
      <c r="C2555" s="23">
        <v>46044</v>
      </c>
      <c r="D2555" s="11">
        <v>970</v>
      </c>
      <c r="F2555" s="1153" t="s">
        <v>2338</v>
      </c>
      <c r="G2555" t="s">
        <v>2297</v>
      </c>
    </row>
    <row r="2556" spans="1:7">
      <c r="A2556" s="244" t="s">
        <v>1144</v>
      </c>
      <c r="B2556" s="91" t="s">
        <v>56</v>
      </c>
      <c r="C2556" s="23">
        <v>46044</v>
      </c>
      <c r="D2556" s="89">
        <v>1776</v>
      </c>
      <c r="F2556" s="1153" t="s">
        <v>2339</v>
      </c>
      <c r="G2556" t="s">
        <v>2297</v>
      </c>
    </row>
    <row r="2557" spans="1:7">
      <c r="A2557" s="556" t="s">
        <v>1233</v>
      </c>
      <c r="B2557" s="587" t="s">
        <v>56</v>
      </c>
      <c r="C2557" s="23">
        <v>46044</v>
      </c>
      <c r="D2557" s="89">
        <v>1940</v>
      </c>
      <c r="F2557" s="1153" t="s">
        <v>2340</v>
      </c>
      <c r="G2557" t="s">
        <v>2297</v>
      </c>
    </row>
    <row r="2558" spans="1:7" ht="15.75">
      <c r="A2558" s="76" t="s">
        <v>386</v>
      </c>
      <c r="B2558" s="175" t="s">
        <v>1390</v>
      </c>
      <c r="C2558" s="239">
        <v>46045</v>
      </c>
      <c r="D2558" s="11">
        <v>57</v>
      </c>
      <c r="F2558" s="1153" t="s">
        <v>1884</v>
      </c>
      <c r="G2558" t="s">
        <v>2297</v>
      </c>
    </row>
    <row r="2559" spans="1:7">
      <c r="A2559" s="244" t="s">
        <v>508</v>
      </c>
      <c r="B2559" s="244" t="s">
        <v>58</v>
      </c>
      <c r="C2559" s="23">
        <v>46045</v>
      </c>
      <c r="D2559" s="11">
        <v>274</v>
      </c>
      <c r="F2559" s="1153"/>
      <c r="G2559" t="s">
        <v>2297</v>
      </c>
    </row>
    <row r="2560" spans="1:7">
      <c r="A2560" s="240" t="s">
        <v>1447</v>
      </c>
      <c r="B2560" s="240" t="s">
        <v>58</v>
      </c>
      <c r="C2560" s="23">
        <v>46045</v>
      </c>
      <c r="D2560" s="11">
        <v>0</v>
      </c>
      <c r="F2560" s="1153" t="s">
        <v>104</v>
      </c>
      <c r="G2560" t="s">
        <v>2297</v>
      </c>
    </row>
    <row r="2561" spans="1:7">
      <c r="A2561" s="244" t="s">
        <v>1448</v>
      </c>
      <c r="B2561" s="244" t="s">
        <v>62</v>
      </c>
      <c r="C2561" s="23">
        <v>46045</v>
      </c>
      <c r="D2561" s="89">
        <v>1617</v>
      </c>
      <c r="F2561" s="1153"/>
      <c r="G2561" t="s">
        <v>2297</v>
      </c>
    </row>
    <row r="2562" spans="1:7">
      <c r="A2562" s="244" t="s">
        <v>847</v>
      </c>
      <c r="B2562" s="244" t="s">
        <v>52</v>
      </c>
      <c r="C2562" s="23">
        <v>46045</v>
      </c>
      <c r="D2562" s="11">
        <v>845</v>
      </c>
      <c r="F2562" s="1153" t="s">
        <v>2341</v>
      </c>
      <c r="G2562" t="s">
        <v>2297</v>
      </c>
    </row>
    <row r="2563" spans="1:7">
      <c r="A2563" s="240" t="s">
        <v>1155</v>
      </c>
      <c r="B2563" s="91" t="s">
        <v>56</v>
      </c>
      <c r="C2563" s="23">
        <v>46045</v>
      </c>
      <c r="D2563" s="89">
        <v>2651</v>
      </c>
      <c r="F2563" s="1153" t="s">
        <v>2342</v>
      </c>
      <c r="G2563" t="s">
        <v>2297</v>
      </c>
    </row>
    <row r="2564" spans="1:7">
      <c r="A2564" s="556" t="s">
        <v>1157</v>
      </c>
      <c r="B2564" s="587" t="s">
        <v>56</v>
      </c>
      <c r="C2564" s="23">
        <v>46045</v>
      </c>
      <c r="D2564" s="11">
        <v>818</v>
      </c>
      <c r="F2564" s="1153"/>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994</v>
      </c>
      <c r="B2567" s="587" t="s">
        <v>56</v>
      </c>
      <c r="C2567" s="23">
        <v>46048</v>
      </c>
      <c r="D2567" s="89">
        <v>1590</v>
      </c>
      <c r="F2567" s="1153" t="s">
        <v>2145</v>
      </c>
      <c r="G2567" t="s">
        <v>2297</v>
      </c>
    </row>
    <row r="2568" spans="1:7">
      <c r="A2568" s="76" t="s">
        <v>997</v>
      </c>
      <c r="B2568" s="176" t="s">
        <v>912</v>
      </c>
      <c r="C2568" s="239">
        <v>46048</v>
      </c>
      <c r="D2568" s="11">
        <v>835</v>
      </c>
      <c r="F2568" s="1153" t="s">
        <v>2344</v>
      </c>
      <c r="G2568" t="s">
        <v>2297</v>
      </c>
    </row>
    <row r="2569" spans="1:7">
      <c r="A2569" s="244" t="s">
        <v>1000</v>
      </c>
      <c r="B2569" s="793" t="s">
        <v>56</v>
      </c>
      <c r="C2569" s="23">
        <v>46048</v>
      </c>
      <c r="F2569" s="240" t="s">
        <v>2345</v>
      </c>
      <c r="G2569" t="s">
        <v>2297</v>
      </c>
    </row>
    <row r="2570" spans="1:7">
      <c r="A2570" s="556" t="s">
        <v>1305</v>
      </c>
      <c r="B2570" s="587" t="s">
        <v>56</v>
      </c>
      <c r="C2570" s="23">
        <v>46048</v>
      </c>
      <c r="D2570" s="11">
        <v>886</v>
      </c>
      <c r="F2570" s="1153" t="s">
        <v>1516</v>
      </c>
      <c r="G2570" t="s">
        <v>2297</v>
      </c>
    </row>
    <row r="2571" spans="1:7" ht="15.75">
      <c r="A2571" s="76" t="s">
        <v>1043</v>
      </c>
      <c r="B2571" s="175" t="s">
        <v>1390</v>
      </c>
      <c r="C2571" s="239">
        <v>46048</v>
      </c>
      <c r="E2571" s="74">
        <v>313</v>
      </c>
      <c r="F2571" s="1153" t="s">
        <v>2346</v>
      </c>
      <c r="G2571" t="s">
        <v>2297</v>
      </c>
    </row>
    <row r="2572" spans="1:7">
      <c r="A2572" s="244" t="s">
        <v>1447</v>
      </c>
      <c r="B2572" s="244" t="s">
        <v>58</v>
      </c>
      <c r="C2572" s="23">
        <v>46048</v>
      </c>
      <c r="D2572" s="11">
        <v>376</v>
      </c>
      <c r="F2572" s="1153" t="s">
        <v>2038</v>
      </c>
      <c r="G2572" t="s">
        <v>2297</v>
      </c>
    </row>
    <row r="2573" spans="1:7">
      <c r="A2573" s="244" t="s">
        <v>1448</v>
      </c>
      <c r="B2573" s="244" t="s">
        <v>62</v>
      </c>
      <c r="C2573" s="23">
        <v>46048</v>
      </c>
      <c r="D2573" s="89">
        <v>1642</v>
      </c>
      <c r="F2573" s="11" t="s">
        <v>2347</v>
      </c>
      <c r="G2573" t="s">
        <v>2297</v>
      </c>
    </row>
    <row r="2574" spans="1:7">
      <c r="A2574" s="244" t="s">
        <v>847</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847</v>
      </c>
      <c r="B2578" s="235" t="s">
        <v>52</v>
      </c>
      <c r="C2578" s="23">
        <v>46049</v>
      </c>
      <c r="D2578" s="11">
        <v>388</v>
      </c>
      <c r="E2578" s="11"/>
      <c r="F2578" s="11" t="s">
        <v>2351</v>
      </c>
      <c r="G2578" t="s">
        <v>2297</v>
      </c>
    </row>
    <row r="2579" spans="1:7" ht="15.75">
      <c r="A2579" s="76" t="s">
        <v>988</v>
      </c>
      <c r="B2579" s="175" t="s">
        <v>1390</v>
      </c>
      <c r="C2579" s="248">
        <v>46049</v>
      </c>
      <c r="D2579" s="103"/>
      <c r="E2579" s="182">
        <v>346</v>
      </c>
      <c r="F2579" s="244"/>
      <c r="G2579" t="s">
        <v>2297</v>
      </c>
    </row>
    <row r="2580" spans="1:7">
      <c r="A2580" s="556" t="s">
        <v>994</v>
      </c>
      <c r="B2580" s="879" t="s">
        <v>56</v>
      </c>
      <c r="C2580" s="23">
        <v>46049</v>
      </c>
      <c r="D2580" s="89">
        <v>1230</v>
      </c>
      <c r="F2580" s="11" t="s">
        <v>2033</v>
      </c>
      <c r="G2580" t="s">
        <v>2297</v>
      </c>
    </row>
    <row r="2581" spans="1:7">
      <c r="A2581" s="76" t="s">
        <v>997</v>
      </c>
      <c r="B2581" s="176" t="s">
        <v>912</v>
      </c>
      <c r="C2581" s="239">
        <v>46049</v>
      </c>
      <c r="D2581" s="11">
        <v>858</v>
      </c>
      <c r="F2581" s="11" t="s">
        <v>2352</v>
      </c>
      <c r="G2581" t="s">
        <v>2297</v>
      </c>
    </row>
    <row r="2582" spans="1:7">
      <c r="A2582" s="244" t="s">
        <v>1000</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994</v>
      </c>
      <c r="B2593" s="587" t="s">
        <v>56</v>
      </c>
      <c r="C2593" s="23">
        <v>46050</v>
      </c>
      <c r="D2593" s="89">
        <v>1015</v>
      </c>
      <c r="F2593" s="11" t="s">
        <v>2357</v>
      </c>
      <c r="G2593" t="s">
        <v>2297</v>
      </c>
    </row>
    <row r="2594" spans="1:7">
      <c r="A2594" s="76" t="s">
        <v>997</v>
      </c>
      <c r="B2594" s="176" t="s">
        <v>912</v>
      </c>
      <c r="C2594" s="239">
        <v>46050</v>
      </c>
      <c r="D2594" s="11">
        <v>976</v>
      </c>
      <c r="F2594" s="11" t="s">
        <v>2358</v>
      </c>
      <c r="G2594" t="s">
        <v>2297</v>
      </c>
    </row>
    <row r="2595" spans="1:7">
      <c r="A2595" s="244" t="s">
        <v>1000</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862</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997</v>
      </c>
      <c r="B2608" s="176" t="s">
        <v>912</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847</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997</v>
      </c>
      <c r="B2627" s="176" t="s">
        <v>912</v>
      </c>
      <c r="C2627" s="239">
        <v>46055</v>
      </c>
      <c r="D2627" s="11">
        <v>505</v>
      </c>
      <c r="E2627" s="11"/>
      <c r="F2627" s="11" t="s">
        <v>2369</v>
      </c>
      <c r="G2627" t="s">
        <v>1386</v>
      </c>
    </row>
    <row r="2628" spans="1:7" ht="15.75">
      <c r="A2628" s="233" t="s">
        <v>994</v>
      </c>
      <c r="B2628" s="868" t="s">
        <v>1390</v>
      </c>
      <c r="C2628" s="239">
        <v>46055</v>
      </c>
      <c r="E2628" s="11"/>
      <c r="F2628" s="76" t="s">
        <v>1687</v>
      </c>
      <c r="G2628" t="s">
        <v>1386</v>
      </c>
    </row>
    <row r="2629" spans="1:7" ht="15.75">
      <c r="A2629" s="76" t="s">
        <v>1000</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862</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896</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896</v>
      </c>
      <c r="B2642" s="175" t="s">
        <v>1390</v>
      </c>
      <c r="C2642" s="248">
        <v>46057</v>
      </c>
      <c r="D2642" s="103"/>
      <c r="E2642" s="182"/>
      <c r="F2642" s="240" t="s">
        <v>2374</v>
      </c>
      <c r="G2642" t="s">
        <v>1386</v>
      </c>
    </row>
    <row r="2643" spans="1:7">
      <c r="A2643" s="477" t="s">
        <v>901</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636</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896</v>
      </c>
      <c r="B2649" s="175" t="s">
        <v>1390</v>
      </c>
      <c r="C2649" s="239">
        <v>46058</v>
      </c>
      <c r="D2649" s="11">
        <v>298</v>
      </c>
      <c r="G2649" t="s">
        <v>1386</v>
      </c>
    </row>
    <row r="2650" spans="1:7">
      <c r="A2650" s="477" t="s">
        <v>901</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636</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636</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901</v>
      </c>
      <c r="B2661" s="244" t="s">
        <v>564</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901</v>
      </c>
      <c r="B2666" s="244" t="s">
        <v>564</v>
      </c>
      <c r="C2666" s="23">
        <v>46063</v>
      </c>
      <c r="D2666" s="89">
        <v>1092</v>
      </c>
      <c r="F2666" s="11" t="s">
        <v>2367</v>
      </c>
      <c r="G2666" t="s">
        <v>1386</v>
      </c>
    </row>
    <row r="2667" spans="1:7">
      <c r="A2667" s="240" t="s">
        <v>1272</v>
      </c>
      <c r="B2667" s="240" t="s">
        <v>2304</v>
      </c>
      <c r="C2667" s="23">
        <v>46063</v>
      </c>
      <c r="E2667" s="250">
        <v>2683</v>
      </c>
      <c r="G2667" t="s">
        <v>1386</v>
      </c>
    </row>
    <row r="2668" spans="1:7">
      <c r="A2668" s="244" t="s">
        <v>859</v>
      </c>
      <c r="B2668" s="244" t="s">
        <v>52</v>
      </c>
      <c r="C2668" s="23">
        <v>46063</v>
      </c>
      <c r="D2668" s="11">
        <v>817</v>
      </c>
      <c r="G2668" t="s">
        <v>1386</v>
      </c>
    </row>
    <row r="2669" spans="1:7">
      <c r="A2669" s="178" t="s">
        <v>862</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896</v>
      </c>
      <c r="B2672" s="240" t="s">
        <v>1390</v>
      </c>
      <c r="C2672" s="23">
        <v>46064</v>
      </c>
      <c r="D2672" s="11">
        <v>150</v>
      </c>
      <c r="F2672" s="11" t="s">
        <v>2216</v>
      </c>
      <c r="G2672" t="s">
        <v>1386</v>
      </c>
    </row>
    <row r="2673" spans="1:7">
      <c r="A2673" s="244" t="s">
        <v>901</v>
      </c>
      <c r="B2673" s="244" t="s">
        <v>564</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859</v>
      </c>
      <c r="B2677" s="244" t="s">
        <v>52</v>
      </c>
      <c r="C2677" s="23">
        <v>46064</v>
      </c>
      <c r="F2677" s="240" t="s">
        <v>1852</v>
      </c>
      <c r="G2677" t="s">
        <v>1386</v>
      </c>
    </row>
    <row r="2678" spans="1:7">
      <c r="A2678" s="244" t="s">
        <v>639</v>
      </c>
      <c r="B2678" s="244" t="s">
        <v>52</v>
      </c>
      <c r="C2678" s="23">
        <v>46064</v>
      </c>
      <c r="D2678" s="89">
        <v>2073</v>
      </c>
      <c r="F2678" s="11" t="s">
        <v>2389</v>
      </c>
      <c r="G2678" t="s">
        <v>1386</v>
      </c>
    </row>
    <row r="2679" spans="1:7">
      <c r="A2679" s="240" t="s">
        <v>896</v>
      </c>
      <c r="B2679" s="240" t="s">
        <v>1390</v>
      </c>
      <c r="C2679" s="23">
        <v>46065</v>
      </c>
      <c r="F2679" s="76" t="s">
        <v>1488</v>
      </c>
      <c r="G2679" t="s">
        <v>1386</v>
      </c>
    </row>
    <row r="2680" spans="1:7">
      <c r="A2680" s="244" t="s">
        <v>901</v>
      </c>
      <c r="B2680" s="244" t="s">
        <v>564</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776</v>
      </c>
      <c r="B2683" s="244" t="s">
        <v>54</v>
      </c>
      <c r="C2683" s="23">
        <v>46065</v>
      </c>
      <c r="D2683" s="89">
        <v>1289</v>
      </c>
      <c r="G2683" t="s">
        <v>1386</v>
      </c>
    </row>
    <row r="2684" spans="1:7">
      <c r="A2684" s="244" t="s">
        <v>859</v>
      </c>
      <c r="B2684" s="244" t="s">
        <v>2304</v>
      </c>
      <c r="C2684" s="23">
        <v>46065</v>
      </c>
      <c r="E2684" s="250">
        <v>1230</v>
      </c>
      <c r="F2684" s="11" t="s">
        <v>2391</v>
      </c>
      <c r="G2684" t="s">
        <v>1386</v>
      </c>
    </row>
    <row r="2685" spans="1:7">
      <c r="A2685" s="244" t="s">
        <v>639</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639</v>
      </c>
      <c r="B2687" s="240" t="s">
        <v>52</v>
      </c>
      <c r="C2687" s="23">
        <v>46066</v>
      </c>
      <c r="D2687" s="89">
        <v>1601</v>
      </c>
      <c r="F2687" s="11" t="s">
        <v>2393</v>
      </c>
      <c r="G2687" t="s">
        <v>1386</v>
      </c>
    </row>
    <row r="2688" spans="1:7">
      <c r="A2688" s="240" t="s">
        <v>901</v>
      </c>
      <c r="B2688" s="240" t="s">
        <v>564</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901</v>
      </c>
      <c r="B2693" s="240" t="s">
        <v>564</v>
      </c>
      <c r="C2693" s="23">
        <v>46070</v>
      </c>
      <c r="D2693" s="11">
        <v>467</v>
      </c>
      <c r="G2693" t="s">
        <v>1386</v>
      </c>
    </row>
    <row r="2694" spans="1:7">
      <c r="A2694" s="244" t="s">
        <v>1288</v>
      </c>
      <c r="B2694" s="244" t="s">
        <v>56</v>
      </c>
      <c r="C2694" s="23">
        <v>46070</v>
      </c>
      <c r="D2694" s="89">
        <v>1532</v>
      </c>
      <c r="F2694" s="11" t="s">
        <v>2395</v>
      </c>
      <c r="G2694" t="s">
        <v>1386</v>
      </c>
    </row>
    <row r="2695" spans="1:7">
      <c r="A2695" s="240" t="s">
        <v>871</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901</v>
      </c>
      <c r="B2700" s="240" t="s">
        <v>564</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871</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901</v>
      </c>
      <c r="B2706" s="240" t="s">
        <v>564</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871</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871</v>
      </c>
      <c r="B2713" s="240" t="s">
        <v>52</v>
      </c>
      <c r="C2713" s="23">
        <v>46073</v>
      </c>
      <c r="D2713" s="89">
        <v>1008</v>
      </c>
      <c r="G2713" t="s">
        <v>1386</v>
      </c>
    </row>
    <row r="2714" spans="1:7">
      <c r="A2714" s="240" t="s">
        <v>752</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901</v>
      </c>
      <c r="B2719" s="240" t="s">
        <v>564</v>
      </c>
      <c r="C2719" s="23">
        <v>46076</v>
      </c>
      <c r="D2719" s="89">
        <v>1044</v>
      </c>
      <c r="F2719" s="11" t="s">
        <v>2404</v>
      </c>
      <c r="G2719" t="s">
        <v>1386</v>
      </c>
    </row>
    <row r="2720" spans="1:7">
      <c r="A2720" s="240" t="s">
        <v>871</v>
      </c>
      <c r="B2720" s="240" t="s">
        <v>52</v>
      </c>
      <c r="C2720" s="23">
        <v>46076</v>
      </c>
      <c r="D2720" s="89">
        <v>1274</v>
      </c>
      <c r="G2720" t="s">
        <v>1386</v>
      </c>
    </row>
    <row r="2721" spans="1:7">
      <c r="A2721" s="244" t="s">
        <v>639</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901</v>
      </c>
      <c r="B2723" s="240" t="s">
        <v>564</v>
      </c>
      <c r="C2723" s="23">
        <v>46077</v>
      </c>
      <c r="F2723" s="240" t="s">
        <v>2405</v>
      </c>
      <c r="G2723" t="s">
        <v>1386</v>
      </c>
    </row>
    <row r="2724" spans="1:7">
      <c r="A2724" s="244" t="s">
        <v>1291</v>
      </c>
      <c r="B2724" s="244" t="s">
        <v>56</v>
      </c>
      <c r="C2724" s="23">
        <v>46077</v>
      </c>
      <c r="D2724" s="89">
        <v>1056</v>
      </c>
      <c r="F2724" s="11" t="s">
        <v>2406</v>
      </c>
      <c r="G2724" t="s">
        <v>1386</v>
      </c>
    </row>
    <row r="2725" spans="1:7">
      <c r="A2725" s="240" t="s">
        <v>871</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871</v>
      </c>
      <c r="B2729" s="240" t="s">
        <v>52</v>
      </c>
      <c r="C2729" s="23">
        <v>46078</v>
      </c>
      <c r="D2729" s="11">
        <v>271</v>
      </c>
      <c r="G2729" t="s">
        <v>1386</v>
      </c>
    </row>
    <row r="2730" spans="1:7">
      <c r="A2730" s="244" t="s">
        <v>776</v>
      </c>
      <c r="B2730" s="244" t="s">
        <v>54</v>
      </c>
      <c r="C2730" s="23">
        <v>46078</v>
      </c>
      <c r="D2730" s="89">
        <v>1318</v>
      </c>
      <c r="G2730" t="s">
        <v>1386</v>
      </c>
    </row>
    <row r="2731" spans="1:7">
      <c r="A2731" s="244" t="s">
        <v>639</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636</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639</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88" t="s">
        <v>2411</v>
      </c>
      <c r="G2747" t="s">
        <v>1387</v>
      </c>
    </row>
    <row r="2748" spans="1:7">
      <c r="A2748" s="178" t="s">
        <v>1297</v>
      </c>
      <c r="B2748" s="240" t="s">
        <v>56</v>
      </c>
      <c r="C2748" s="23">
        <v>46085</v>
      </c>
      <c r="F2748" s="11" t="s">
        <v>2412</v>
      </c>
      <c r="G2748" t="s">
        <v>1387</v>
      </c>
    </row>
    <row r="2749" spans="1:7">
      <c r="A2749" s="621" t="s">
        <v>901</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871</v>
      </c>
      <c r="B2751" s="244" t="s">
        <v>52</v>
      </c>
      <c r="C2751" s="23">
        <v>46085</v>
      </c>
      <c r="E2751" s="646"/>
      <c r="F2751" s="50" t="s">
        <v>2413</v>
      </c>
      <c r="G2751" t="s">
        <v>1387</v>
      </c>
    </row>
    <row r="2752" spans="1:7">
      <c r="A2752" s="244" t="s">
        <v>871</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623</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623</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623</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623</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840</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5" t="s">
        <v>1451</v>
      </c>
      <c r="B2790" s="1195" t="s">
        <v>1390</v>
      </c>
      <c r="C2790" s="23">
        <v>46098</v>
      </c>
      <c r="D2790" s="11">
        <v>240</v>
      </c>
      <c r="F2790" s="11" t="s">
        <v>2424</v>
      </c>
      <c r="G2790" t="s">
        <v>1387</v>
      </c>
    </row>
    <row r="2791" spans="1:7">
      <c r="A2791" s="1195" t="s">
        <v>1300</v>
      </c>
      <c r="B2791" s="240" t="s">
        <v>564</v>
      </c>
      <c r="C2791" s="23">
        <v>46098</v>
      </c>
      <c r="D2791" s="11">
        <v>560</v>
      </c>
      <c r="F2791" s="11" t="s">
        <v>2425</v>
      </c>
      <c r="G2791" t="s">
        <v>1387</v>
      </c>
    </row>
    <row r="2792" spans="1:7">
      <c r="A2792" s="1195" t="s">
        <v>1265</v>
      </c>
      <c r="B2792" s="1195" t="s">
        <v>52</v>
      </c>
      <c r="C2792" s="23">
        <v>46098</v>
      </c>
      <c r="D2792" s="89">
        <v>1300</v>
      </c>
      <c r="G2792" t="s">
        <v>1387</v>
      </c>
    </row>
    <row r="2793" spans="1:7">
      <c r="A2793" s="1196" t="s">
        <v>1262</v>
      </c>
      <c r="B2793" s="1196" t="s">
        <v>54</v>
      </c>
      <c r="C2793" s="23">
        <v>46098</v>
      </c>
      <c r="D2793" s="11">
        <v>872</v>
      </c>
      <c r="F2793" s="11" t="s">
        <v>2038</v>
      </c>
      <c r="G2793" t="s">
        <v>1387</v>
      </c>
    </row>
    <row r="2794" spans="1:7">
      <c r="A2794" s="1196" t="s">
        <v>1453</v>
      </c>
      <c r="B2794" s="1196" t="s">
        <v>58</v>
      </c>
      <c r="C2794" s="23">
        <v>46098</v>
      </c>
      <c r="D2794" s="11">
        <v>466</v>
      </c>
      <c r="F2794" s="11" t="s">
        <v>2354</v>
      </c>
      <c r="G2794" t="s">
        <v>1387</v>
      </c>
    </row>
    <row r="2795" spans="1:7">
      <c r="A2795" s="1196" t="s">
        <v>617</v>
      </c>
      <c r="B2795" s="1196" t="s">
        <v>1390</v>
      </c>
      <c r="C2795" s="23">
        <v>46098</v>
      </c>
      <c r="F2795" s="240" t="s">
        <v>1664</v>
      </c>
      <c r="G2795" t="s">
        <v>1387</v>
      </c>
    </row>
    <row r="2796" spans="1:7">
      <c r="A2796" s="1196" t="s">
        <v>1268</v>
      </c>
      <c r="B2796" s="1196" t="s">
        <v>1390</v>
      </c>
      <c r="C2796" s="23">
        <v>46098</v>
      </c>
      <c r="D2796" s="11">
        <v>130</v>
      </c>
      <c r="F2796" s="11" t="s">
        <v>2426</v>
      </c>
      <c r="G2796" t="s">
        <v>1387</v>
      </c>
    </row>
    <row r="2797" spans="1:7">
      <c r="A2797" s="240" t="s">
        <v>1454</v>
      </c>
      <c r="B2797" s="1196" t="s">
        <v>1390</v>
      </c>
      <c r="C2797" s="23">
        <v>46099</v>
      </c>
      <c r="D2797" s="11">
        <v>86</v>
      </c>
      <c r="F2797" s="11" t="s">
        <v>2427</v>
      </c>
      <c r="G2797" t="s">
        <v>1387</v>
      </c>
    </row>
    <row r="2798" spans="1:7">
      <c r="A2798" s="240" t="s">
        <v>1300</v>
      </c>
      <c r="B2798" s="240" t="s">
        <v>564</v>
      </c>
      <c r="C2798" s="23">
        <v>46099</v>
      </c>
      <c r="D2798" s="11">
        <v>367</v>
      </c>
      <c r="F2798" s="11" t="s">
        <v>2428</v>
      </c>
      <c r="G2798" t="s">
        <v>1387</v>
      </c>
    </row>
    <row r="2799" spans="1:7">
      <c r="A2799" s="244" t="s">
        <v>1455</v>
      </c>
      <c r="B2799" s="244" t="s">
        <v>564</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806</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47"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47" t="s">
        <v>1687</v>
      </c>
      <c r="G2806" t="s">
        <v>1387</v>
      </c>
    </row>
    <row r="2807" spans="1:7">
      <c r="A2807" s="244" t="s">
        <v>1297</v>
      </c>
      <c r="B2807" s="244" t="s">
        <v>1390</v>
      </c>
      <c r="C2807" s="23">
        <v>46100</v>
      </c>
      <c r="E2807" s="74">
        <v>679</v>
      </c>
      <c r="F2807" s="240"/>
      <c r="G2807" t="s">
        <v>1387</v>
      </c>
    </row>
    <row r="2808" spans="1:7">
      <c r="A2808" s="1243" t="s">
        <v>779</v>
      </c>
      <c r="B2808" s="1243" t="s">
        <v>58</v>
      </c>
      <c r="C2808" s="23">
        <v>46100</v>
      </c>
      <c r="D2808" s="11">
        <v>646</v>
      </c>
      <c r="G2808" t="s">
        <v>1387</v>
      </c>
    </row>
    <row r="2809" spans="1:7">
      <c r="A2809" s="1244" t="s">
        <v>1265</v>
      </c>
      <c r="B2809" s="1244" t="s">
        <v>52</v>
      </c>
      <c r="C2809" s="23">
        <v>46100</v>
      </c>
      <c r="D2809" s="89">
        <v>1766</v>
      </c>
      <c r="F2809" s="11" t="s">
        <v>1888</v>
      </c>
      <c r="G2809" t="s">
        <v>1387</v>
      </c>
    </row>
    <row r="2810" spans="1:7">
      <c r="A2810" s="1244" t="s">
        <v>1262</v>
      </c>
      <c r="B2810" s="1244" t="s">
        <v>54</v>
      </c>
      <c r="C2810" s="23">
        <v>46100</v>
      </c>
      <c r="D2810" s="11">
        <v>287</v>
      </c>
      <c r="F2810" s="11" t="s">
        <v>2431</v>
      </c>
      <c r="G2810" t="s">
        <v>1387</v>
      </c>
    </row>
    <row r="2811" spans="1:7">
      <c r="A2811" s="1245" t="s">
        <v>806</v>
      </c>
      <c r="B2811" s="1244" t="s">
        <v>52</v>
      </c>
      <c r="C2811" s="23">
        <v>46100</v>
      </c>
      <c r="D2811" s="89">
        <v>1412</v>
      </c>
      <c r="G2811" t="s">
        <v>1387</v>
      </c>
    </row>
    <row r="2812" spans="1:7">
      <c r="A2812" s="1244" t="s">
        <v>840</v>
      </c>
      <c r="B2812" s="1244" t="s">
        <v>2304</v>
      </c>
      <c r="C2812" s="23">
        <v>46100</v>
      </c>
      <c r="E2812" s="250">
        <v>1678</v>
      </c>
      <c r="F2812" s="11" t="s">
        <v>2432</v>
      </c>
      <c r="G2812" t="s">
        <v>1387</v>
      </c>
    </row>
    <row r="2813" spans="1:7">
      <c r="A2813" s="1244" t="s">
        <v>1268</v>
      </c>
      <c r="B2813" s="1244" t="s">
        <v>2304</v>
      </c>
      <c r="C2813" s="23">
        <v>46100</v>
      </c>
      <c r="E2813" s="74">
        <v>318</v>
      </c>
      <c r="F2813" s="1247" t="s">
        <v>2433</v>
      </c>
      <c r="G2813" t="s">
        <v>1387</v>
      </c>
    </row>
    <row r="2814" spans="1:7">
      <c r="A2814" s="1244" t="s">
        <v>840</v>
      </c>
      <c r="B2814" s="1244" t="s">
        <v>52</v>
      </c>
      <c r="C2814" s="23">
        <v>46100</v>
      </c>
      <c r="F2814" s="1248" t="s">
        <v>2434</v>
      </c>
      <c r="G2814" t="s">
        <v>1387</v>
      </c>
    </row>
    <row r="2815" spans="1:7">
      <c r="A2815" s="240" t="s">
        <v>1452</v>
      </c>
      <c r="B2815" s="240" t="s">
        <v>62</v>
      </c>
      <c r="C2815" s="23">
        <v>46100</v>
      </c>
      <c r="F2815" s="240" t="s">
        <v>1664</v>
      </c>
      <c r="G2815" t="s">
        <v>1387</v>
      </c>
    </row>
    <row r="2816" spans="1:7">
      <c r="A2816" s="1244" t="s">
        <v>1265</v>
      </c>
      <c r="B2816" s="1244" t="s">
        <v>52</v>
      </c>
      <c r="C2816" s="23">
        <v>46101</v>
      </c>
      <c r="D2816" s="11">
        <v>41</v>
      </c>
      <c r="F2816" s="11" t="s">
        <v>1831</v>
      </c>
      <c r="G2816" t="s">
        <v>1387</v>
      </c>
    </row>
    <row r="2817" spans="1:7">
      <c r="A2817" s="1243" t="s">
        <v>779</v>
      </c>
      <c r="B2817" s="1243" t="s">
        <v>58</v>
      </c>
      <c r="C2817" s="23">
        <v>46101</v>
      </c>
      <c r="D2817" s="11">
        <v>212</v>
      </c>
      <c r="G2817" t="s">
        <v>1387</v>
      </c>
    </row>
    <row r="2818" spans="1:7">
      <c r="A2818" s="1245" t="s">
        <v>806</v>
      </c>
      <c r="B2818" s="1244"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5" t="s">
        <v>779</v>
      </c>
      <c r="B2820" s="1255" t="s">
        <v>58</v>
      </c>
      <c r="C2820" s="23">
        <v>46104</v>
      </c>
      <c r="D2820" s="11">
        <v>225</v>
      </c>
      <c r="G2820" t="s">
        <v>1387</v>
      </c>
    </row>
    <row r="2821" spans="1:7">
      <c r="A2821" s="1256" t="s">
        <v>1259</v>
      </c>
      <c r="B2821" s="1256" t="s">
        <v>54</v>
      </c>
      <c r="C2821" s="23">
        <v>46104</v>
      </c>
      <c r="F2821" s="1248" t="s">
        <v>1687</v>
      </c>
      <c r="G2821" t="s">
        <v>1387</v>
      </c>
    </row>
    <row r="2822" spans="1:7">
      <c r="A2822" s="1256" t="s">
        <v>1262</v>
      </c>
      <c r="B2822" s="1256" t="s">
        <v>54</v>
      </c>
      <c r="C2822" s="23">
        <v>46104</v>
      </c>
      <c r="F2822" s="1248" t="s">
        <v>1687</v>
      </c>
      <c r="G2822" t="s">
        <v>1387</v>
      </c>
    </row>
    <row r="2823" spans="1:7">
      <c r="A2823" s="178" t="s">
        <v>763</v>
      </c>
      <c r="B2823" s="1256" t="s">
        <v>54</v>
      </c>
      <c r="C2823" s="23">
        <v>46104</v>
      </c>
      <c r="D2823" s="11">
        <v>735</v>
      </c>
      <c r="G2823" t="s">
        <v>1387</v>
      </c>
    </row>
    <row r="2824" spans="1:7">
      <c r="A2824" s="1243" t="s">
        <v>779</v>
      </c>
      <c r="B2824" s="1243" t="s">
        <v>58</v>
      </c>
      <c r="C2824" s="23">
        <v>46105</v>
      </c>
      <c r="D2824" s="11">
        <v>135</v>
      </c>
      <c r="G2824" t="s">
        <v>1387</v>
      </c>
    </row>
    <row r="2825" spans="1:7">
      <c r="A2825" s="1244" t="s">
        <v>1456</v>
      </c>
      <c r="B2825" s="1244" t="s">
        <v>1390</v>
      </c>
      <c r="C2825" s="23">
        <v>46105</v>
      </c>
      <c r="D2825" s="11">
        <v>513</v>
      </c>
      <c r="G2825" t="s">
        <v>1387</v>
      </c>
    </row>
    <row r="2826" spans="1:7">
      <c r="A2826" s="1244" t="s">
        <v>633</v>
      </c>
      <c r="B2826" s="1244" t="s">
        <v>2436</v>
      </c>
      <c r="C2826" s="23">
        <v>46105</v>
      </c>
      <c r="F2826" s="1248" t="s">
        <v>1664</v>
      </c>
      <c r="G2826" t="s">
        <v>1387</v>
      </c>
    </row>
    <row r="2827" spans="1:7">
      <c r="A2827" s="1244" t="s">
        <v>763</v>
      </c>
      <c r="B2827" s="1244"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3" t="s">
        <v>779</v>
      </c>
      <c r="B2830" s="1243" t="s">
        <v>58</v>
      </c>
      <c r="C2830" s="23">
        <v>46106</v>
      </c>
      <c r="D2830" s="11">
        <v>278</v>
      </c>
      <c r="F2830" s="11" t="s">
        <v>2438</v>
      </c>
      <c r="G2830" t="s">
        <v>1387</v>
      </c>
    </row>
    <row r="2831" spans="1:7">
      <c r="A2831" s="1244" t="s">
        <v>763</v>
      </c>
      <c r="B2831" s="1244" t="s">
        <v>54</v>
      </c>
      <c r="C2831" s="23">
        <v>46106</v>
      </c>
      <c r="D2831" s="11">
        <v>897</v>
      </c>
      <c r="F2831" s="11" t="s">
        <v>2038</v>
      </c>
      <c r="G2831" t="s">
        <v>1387</v>
      </c>
    </row>
    <row r="2832" spans="1:7">
      <c r="A2832" s="1244" t="s">
        <v>1265</v>
      </c>
      <c r="B2832" s="1244" t="s">
        <v>2304</v>
      </c>
      <c r="C2832" s="23">
        <v>46106</v>
      </c>
      <c r="E2832" s="250">
        <v>8226</v>
      </c>
      <c r="F2832" s="11" t="s">
        <v>2439</v>
      </c>
      <c r="G2832" t="s">
        <v>1387</v>
      </c>
    </row>
    <row r="2833" spans="1:7">
      <c r="A2833" s="1244" t="s">
        <v>779</v>
      </c>
      <c r="B2833" s="1244" t="s">
        <v>1390</v>
      </c>
      <c r="C2833" s="23">
        <v>46106</v>
      </c>
      <c r="D2833" s="11">
        <v>216</v>
      </c>
      <c r="G2833" t="s">
        <v>1387</v>
      </c>
    </row>
    <row r="2834" spans="1:7">
      <c r="A2834" s="1244" t="s">
        <v>806</v>
      </c>
      <c r="B2834" s="1244" t="s">
        <v>52</v>
      </c>
      <c r="C2834" s="23">
        <v>46106</v>
      </c>
      <c r="D2834" s="89">
        <v>2020</v>
      </c>
      <c r="G2834" t="s">
        <v>1387</v>
      </c>
    </row>
    <row r="2835" spans="1:7">
      <c r="A2835" s="1244" t="s">
        <v>1327</v>
      </c>
      <c r="B2835" s="1244" t="s">
        <v>1390</v>
      </c>
      <c r="C2835" s="23">
        <v>46106</v>
      </c>
      <c r="F2835" s="11" t="s">
        <v>1664</v>
      </c>
      <c r="G2835" t="s">
        <v>1387</v>
      </c>
    </row>
    <row r="2836" spans="1:7">
      <c r="A2836" s="1244" t="s">
        <v>1325</v>
      </c>
      <c r="B2836" s="1244" t="s">
        <v>1390</v>
      </c>
      <c r="C2836" s="23">
        <v>46106</v>
      </c>
      <c r="D2836" s="11">
        <v>7</v>
      </c>
      <c r="F2836" s="11" t="s">
        <v>1516</v>
      </c>
      <c r="G2836" t="s">
        <v>1387</v>
      </c>
    </row>
    <row r="2837" spans="1:7">
      <c r="A2837" s="1244" t="s">
        <v>633</v>
      </c>
      <c r="B2837" s="1244" t="s">
        <v>2440</v>
      </c>
      <c r="C2837" s="23">
        <v>46106</v>
      </c>
      <c r="D2837" s="11">
        <v>172</v>
      </c>
      <c r="G2837" t="s">
        <v>1387</v>
      </c>
    </row>
    <row r="2838" spans="1:7">
      <c r="A2838" s="240" t="s">
        <v>509</v>
      </c>
      <c r="B2838" s="1244" t="s">
        <v>1390</v>
      </c>
      <c r="C2838" s="23">
        <v>46107</v>
      </c>
      <c r="E2838" s="250">
        <v>2676</v>
      </c>
      <c r="G2838" t="s">
        <v>1387</v>
      </c>
    </row>
    <row r="2839" spans="1:7">
      <c r="A2839" s="1243" t="s">
        <v>779</v>
      </c>
      <c r="B2839" s="1243" t="s">
        <v>58</v>
      </c>
      <c r="C2839" s="23">
        <v>46107</v>
      </c>
      <c r="D2839" s="11">
        <v>333</v>
      </c>
      <c r="G2839" t="s">
        <v>1387</v>
      </c>
    </row>
    <row r="2840" spans="1:7">
      <c r="A2840" s="1244" t="s">
        <v>757</v>
      </c>
      <c r="B2840" s="1244" t="s">
        <v>54</v>
      </c>
      <c r="C2840" s="23">
        <v>46107</v>
      </c>
      <c r="D2840" s="11">
        <v>438</v>
      </c>
      <c r="G2840" t="s">
        <v>1387</v>
      </c>
    </row>
    <row r="2841" spans="1:7">
      <c r="A2841" s="1244" t="s">
        <v>763</v>
      </c>
      <c r="B2841" s="1244" t="s">
        <v>54</v>
      </c>
      <c r="C2841" s="23">
        <v>46107</v>
      </c>
      <c r="D2841" s="11">
        <v>583</v>
      </c>
      <c r="F2841" s="11" t="s">
        <v>2441</v>
      </c>
      <c r="G2841" t="s">
        <v>1387</v>
      </c>
    </row>
    <row r="2842" spans="1:7">
      <c r="A2842" s="1244" t="s">
        <v>806</v>
      </c>
      <c r="B2842" s="1244" t="s">
        <v>52</v>
      </c>
      <c r="C2842" s="23">
        <v>46107</v>
      </c>
      <c r="D2842" s="89">
        <v>1855</v>
      </c>
      <c r="G2842" t="s">
        <v>1387</v>
      </c>
    </row>
    <row r="2843" spans="1:7">
      <c r="A2843" s="178" t="s">
        <v>1083</v>
      </c>
      <c r="B2843" s="1256" t="s">
        <v>1390</v>
      </c>
      <c r="C2843" s="23">
        <v>46107</v>
      </c>
      <c r="D2843" s="11">
        <v>265</v>
      </c>
      <c r="G2843" t="s">
        <v>1387</v>
      </c>
    </row>
    <row r="2844" spans="1:7">
      <c r="A2844" s="1243" t="s">
        <v>779</v>
      </c>
      <c r="B2844" s="1243" t="s">
        <v>58</v>
      </c>
      <c r="C2844" s="23">
        <v>46108</v>
      </c>
      <c r="D2844" s="11">
        <v>377</v>
      </c>
      <c r="G2844" t="s">
        <v>1387</v>
      </c>
    </row>
    <row r="2845" spans="1:7">
      <c r="A2845" s="1244" t="s">
        <v>806</v>
      </c>
      <c r="B2845" s="1244" t="s">
        <v>52</v>
      </c>
      <c r="C2845" s="23">
        <v>46108</v>
      </c>
      <c r="D2845" s="89">
        <v>1609</v>
      </c>
      <c r="G2845" t="s">
        <v>1387</v>
      </c>
    </row>
    <row r="2846" spans="1:7">
      <c r="A2846" s="178" t="s">
        <v>1083</v>
      </c>
      <c r="B2846" s="1256" t="s">
        <v>1390</v>
      </c>
      <c r="C2846" s="23">
        <v>46108</v>
      </c>
      <c r="D2846" s="11">
        <v>372</v>
      </c>
      <c r="G2846" t="s">
        <v>1387</v>
      </c>
    </row>
    <row r="2847" spans="1:7">
      <c r="A2847" s="1255" t="s">
        <v>779</v>
      </c>
      <c r="B2847" s="1255" t="s">
        <v>58</v>
      </c>
      <c r="C2847" s="23">
        <v>46111</v>
      </c>
      <c r="D2847" s="11">
        <v>526</v>
      </c>
      <c r="G2847" t="s">
        <v>1387</v>
      </c>
    </row>
    <row r="2848" spans="1:7">
      <c r="A2848" s="1256" t="s">
        <v>766</v>
      </c>
      <c r="B2848" s="1256" t="s">
        <v>54</v>
      </c>
      <c r="C2848" s="23">
        <v>46111</v>
      </c>
      <c r="D2848" s="11">
        <v>978</v>
      </c>
      <c r="G2848" t="s">
        <v>1387</v>
      </c>
    </row>
    <row r="2849" spans="1:7">
      <c r="A2849" s="1256" t="s">
        <v>1329</v>
      </c>
      <c r="B2849" s="1256" t="s">
        <v>1390</v>
      </c>
      <c r="C2849" s="23">
        <v>46111</v>
      </c>
      <c r="D2849" s="11">
        <v>195</v>
      </c>
      <c r="G2849" t="s">
        <v>1387</v>
      </c>
    </row>
    <row r="2850" spans="1:7">
      <c r="A2850" s="1256" t="s">
        <v>1083</v>
      </c>
      <c r="B2850" s="1256" t="s">
        <v>1390</v>
      </c>
      <c r="C2850" s="23">
        <v>46111</v>
      </c>
      <c r="D2850" s="11">
        <v>396</v>
      </c>
      <c r="G2850" t="s">
        <v>1387</v>
      </c>
    </row>
    <row r="2851" spans="1:7">
      <c r="A2851" s="1256" t="s">
        <v>809</v>
      </c>
      <c r="B2851" s="1256" t="s">
        <v>52</v>
      </c>
      <c r="C2851" s="23">
        <v>46111</v>
      </c>
      <c r="D2851" s="11">
        <v>788</v>
      </c>
      <c r="G2851" t="s">
        <v>1387</v>
      </c>
    </row>
    <row r="2852" spans="1:7">
      <c r="A2852" s="1256" t="s">
        <v>806</v>
      </c>
      <c r="B2852" s="1256" t="s">
        <v>52</v>
      </c>
      <c r="C2852" s="23">
        <v>46111</v>
      </c>
      <c r="F2852" s="11" t="s">
        <v>1664</v>
      </c>
      <c r="G2852" t="s">
        <v>1387</v>
      </c>
    </row>
    <row r="2853" spans="1:7">
      <c r="A2853" s="240" t="s">
        <v>1457</v>
      </c>
      <c r="B2853" s="1256" t="s">
        <v>1390</v>
      </c>
      <c r="C2853" s="23">
        <v>46112</v>
      </c>
      <c r="D2853" s="11">
        <v>55</v>
      </c>
      <c r="G2853" t="s">
        <v>1387</v>
      </c>
    </row>
    <row r="2854" spans="1:7">
      <c r="A2854" s="1243" t="s">
        <v>779</v>
      </c>
      <c r="B2854" s="1243" t="s">
        <v>58</v>
      </c>
      <c r="C2854" s="23">
        <v>46112</v>
      </c>
      <c r="D2854" s="11">
        <v>36</v>
      </c>
      <c r="F2854" s="11" t="s">
        <v>2442</v>
      </c>
      <c r="G2854" t="s">
        <v>1387</v>
      </c>
    </row>
    <row r="2855" spans="1:7">
      <c r="A2855" s="1244" t="s">
        <v>766</v>
      </c>
      <c r="B2855" s="1244" t="s">
        <v>54</v>
      </c>
      <c r="C2855" s="23">
        <v>46112</v>
      </c>
      <c r="D2855" s="89">
        <v>1555</v>
      </c>
      <c r="G2855" t="s">
        <v>1387</v>
      </c>
    </row>
    <row r="2856" spans="1:7">
      <c r="A2856" s="1244" t="s">
        <v>809</v>
      </c>
      <c r="B2856" s="1244" t="s">
        <v>52</v>
      </c>
      <c r="C2856" s="23">
        <v>46112</v>
      </c>
      <c r="D2856" s="89">
        <v>1083</v>
      </c>
      <c r="F2856" s="11" t="s">
        <v>1845</v>
      </c>
      <c r="G2856" t="s">
        <v>1387</v>
      </c>
    </row>
    <row r="2857" spans="1:7">
      <c r="A2857" s="1244" t="s">
        <v>806</v>
      </c>
      <c r="B2857" s="1244" t="s">
        <v>52</v>
      </c>
      <c r="C2857" s="23">
        <v>46112</v>
      </c>
      <c r="D2857" s="89">
        <v>1420</v>
      </c>
      <c r="G2857" t="s">
        <v>1387</v>
      </c>
    </row>
    <row r="2858" spans="1:7">
      <c r="A2858" s="1244" t="s">
        <v>812</v>
      </c>
      <c r="B2858" s="1244" t="s">
        <v>52</v>
      </c>
      <c r="C2858" s="23">
        <v>46112</v>
      </c>
      <c r="D2858" s="11">
        <v>551</v>
      </c>
      <c r="F2858" s="11" t="s">
        <v>1528</v>
      </c>
      <c r="G2858" t="s">
        <v>1387</v>
      </c>
    </row>
    <row r="2859" spans="1:7">
      <c r="A2859" s="1243" t="s">
        <v>779</v>
      </c>
      <c r="B2859" s="1243" t="s">
        <v>58</v>
      </c>
      <c r="C2859" s="23">
        <v>46113</v>
      </c>
      <c r="D2859" s="11">
        <v>12</v>
      </c>
      <c r="F2859" s="11" t="s">
        <v>2443</v>
      </c>
      <c r="G2859" t="s">
        <v>1388</v>
      </c>
    </row>
    <row r="2860" spans="1:7">
      <c r="A2860" s="1244" t="s">
        <v>766</v>
      </c>
      <c r="B2860" s="1244" t="s">
        <v>54</v>
      </c>
      <c r="C2860" s="23">
        <v>46113</v>
      </c>
      <c r="D2860" s="89">
        <v>1095</v>
      </c>
      <c r="G2860" t="s">
        <v>1388</v>
      </c>
    </row>
    <row r="2861" spans="1:7">
      <c r="A2861" s="1244" t="s">
        <v>1329</v>
      </c>
      <c r="B2861" s="1244" t="s">
        <v>1390</v>
      </c>
      <c r="C2861" s="23">
        <v>46113</v>
      </c>
      <c r="D2861" s="11">
        <v>349</v>
      </c>
      <c r="G2861" t="s">
        <v>1388</v>
      </c>
    </row>
    <row r="2862" spans="1:7">
      <c r="A2862" s="1244" t="s">
        <v>806</v>
      </c>
      <c r="B2862" s="1244" t="s">
        <v>52</v>
      </c>
      <c r="C2862" s="23">
        <v>46113</v>
      </c>
      <c r="D2862" s="89">
        <v>1208</v>
      </c>
      <c r="G2862" t="s">
        <v>1388</v>
      </c>
    </row>
    <row r="2863" spans="1:7">
      <c r="A2863" s="1244" t="s">
        <v>812</v>
      </c>
      <c r="B2863" s="1244" t="s">
        <v>52</v>
      </c>
      <c r="C2863" s="23">
        <v>46113</v>
      </c>
      <c r="D2863" s="89">
        <v>1606</v>
      </c>
      <c r="G2863" t="s">
        <v>1388</v>
      </c>
    </row>
    <row r="2864" spans="1:7">
      <c r="A2864" s="1243" t="s">
        <v>779</v>
      </c>
      <c r="B2864" s="1243" t="s">
        <v>58</v>
      </c>
      <c r="C2864" s="23">
        <v>46114</v>
      </c>
      <c r="F2864" s="11" t="s">
        <v>2444</v>
      </c>
      <c r="G2864" t="s">
        <v>1388</v>
      </c>
    </row>
    <row r="2865" spans="1:7">
      <c r="A2865" s="1244" t="s">
        <v>779</v>
      </c>
      <c r="B2865" s="1244" t="s">
        <v>1390</v>
      </c>
      <c r="C2865" s="23">
        <v>46114</v>
      </c>
      <c r="E2865" s="74">
        <v>106</v>
      </c>
      <c r="F2865" s="11" t="s">
        <v>1516</v>
      </c>
      <c r="G2865" t="s">
        <v>1388</v>
      </c>
    </row>
    <row r="2866" spans="1:7">
      <c r="A2866" s="1244" t="s">
        <v>766</v>
      </c>
      <c r="B2866" s="1244" t="s">
        <v>54</v>
      </c>
      <c r="C2866" s="23">
        <v>46114</v>
      </c>
      <c r="F2866" s="11" t="s">
        <v>1516</v>
      </c>
      <c r="G2866" t="s">
        <v>1388</v>
      </c>
    </row>
    <row r="2867" spans="1:7">
      <c r="A2867" s="1244" t="s">
        <v>1083</v>
      </c>
      <c r="B2867" s="1244" t="s">
        <v>1390</v>
      </c>
      <c r="C2867" s="23">
        <v>46114</v>
      </c>
      <c r="D2867" s="11">
        <v>145</v>
      </c>
      <c r="G2867" t="s">
        <v>1388</v>
      </c>
    </row>
    <row r="2868" spans="1:7">
      <c r="A2868" s="1244" t="s">
        <v>1329</v>
      </c>
      <c r="B2868" s="1244" t="s">
        <v>52</v>
      </c>
      <c r="C2868" s="23">
        <v>46114</v>
      </c>
      <c r="D2868" s="11">
        <v>790</v>
      </c>
      <c r="G2868" t="s">
        <v>1388</v>
      </c>
    </row>
    <row r="2869" spans="1:7">
      <c r="A2869" s="1244" t="s">
        <v>806</v>
      </c>
      <c r="B2869" s="1244" t="s">
        <v>52</v>
      </c>
      <c r="C2869" s="23">
        <v>46114</v>
      </c>
      <c r="D2869" s="11">
        <v>596</v>
      </c>
      <c r="G2869" t="s">
        <v>1388</v>
      </c>
    </row>
    <row r="2870" spans="1:7">
      <c r="A2870" s="178" t="s">
        <v>1438</v>
      </c>
      <c r="B2870" s="1244" t="s">
        <v>1390</v>
      </c>
      <c r="C2870" s="23">
        <v>46115</v>
      </c>
      <c r="F2870" s="11" t="s">
        <v>104</v>
      </c>
      <c r="G2870" t="s">
        <v>1388</v>
      </c>
    </row>
    <row r="2871" spans="1:7">
      <c r="A2871" s="178" t="s">
        <v>820</v>
      </c>
      <c r="B2871" s="1244" t="s">
        <v>52</v>
      </c>
      <c r="C2871" s="23">
        <v>46115</v>
      </c>
      <c r="D2871" s="11">
        <v>752</v>
      </c>
      <c r="F2871" s="11" t="s">
        <v>1828</v>
      </c>
      <c r="G2871" t="s">
        <v>1388</v>
      </c>
    </row>
    <row r="2872" spans="1:7">
      <c r="A2872" s="178" t="s">
        <v>1329</v>
      </c>
      <c r="B2872" s="1244" t="s">
        <v>52</v>
      </c>
      <c r="C2872" s="23">
        <v>46115</v>
      </c>
      <c r="D2872" s="11">
        <v>15</v>
      </c>
      <c r="G2872" t="s">
        <v>1388</v>
      </c>
    </row>
    <row r="2873" spans="1:7">
      <c r="A2873" s="178" t="s">
        <v>1083</v>
      </c>
      <c r="B2873" s="1244" t="s">
        <v>52</v>
      </c>
      <c r="C2873" s="23">
        <v>46115</v>
      </c>
      <c r="F2873" s="11" t="s">
        <v>1828</v>
      </c>
      <c r="G2873" t="s">
        <v>1388</v>
      </c>
    </row>
    <row r="2874" spans="1:7">
      <c r="A2874" s="178" t="s">
        <v>1438</v>
      </c>
      <c r="B2874" s="1244" t="s">
        <v>1390</v>
      </c>
      <c r="C2874" s="23">
        <v>46118</v>
      </c>
      <c r="F2874" s="11" t="s">
        <v>104</v>
      </c>
      <c r="G2874" t="s">
        <v>1388</v>
      </c>
    </row>
    <row r="2875" spans="1:7">
      <c r="A2875" s="1243" t="s">
        <v>768</v>
      </c>
      <c r="B2875" s="1243" t="s">
        <v>54</v>
      </c>
      <c r="C2875" s="23">
        <v>46118</v>
      </c>
      <c r="D2875" s="89">
        <v>1360</v>
      </c>
      <c r="G2875" t="s">
        <v>1388</v>
      </c>
    </row>
    <row r="2876" spans="1:7">
      <c r="A2876" s="1243" t="s">
        <v>386</v>
      </c>
      <c r="B2876" s="1243" t="s">
        <v>1390</v>
      </c>
      <c r="C2876" s="23">
        <v>46119</v>
      </c>
      <c r="F2876" s="11" t="s">
        <v>104</v>
      </c>
      <c r="G2876" t="s">
        <v>1388</v>
      </c>
    </row>
    <row r="2877" spans="1:7">
      <c r="A2877" s="1243" t="s">
        <v>815</v>
      </c>
      <c r="B2877" s="1243" t="s">
        <v>2031</v>
      </c>
      <c r="C2877" s="23">
        <v>46119</v>
      </c>
      <c r="D2877" s="11">
        <v>102</v>
      </c>
      <c r="F2877" s="11" t="s">
        <v>1823</v>
      </c>
      <c r="G2877" t="s">
        <v>1388</v>
      </c>
    </row>
    <row r="2878" spans="1:7">
      <c r="A2878" s="1244" t="s">
        <v>817</v>
      </c>
      <c r="B2878" s="1244" t="s">
        <v>2031</v>
      </c>
      <c r="C2878" s="23">
        <v>46119</v>
      </c>
      <c r="D2878" s="11">
        <v>417</v>
      </c>
      <c r="F2878" s="11" t="s">
        <v>1528</v>
      </c>
      <c r="G2878" t="s">
        <v>1388</v>
      </c>
    </row>
    <row r="2879" spans="1:7">
      <c r="A2879" s="1244" t="s">
        <v>806</v>
      </c>
      <c r="B2879" s="1244" t="s">
        <v>52</v>
      </c>
      <c r="C2879" s="23">
        <v>46119</v>
      </c>
      <c r="F2879" s="11" t="s">
        <v>2445</v>
      </c>
      <c r="G2879" t="s">
        <v>1388</v>
      </c>
    </row>
    <row r="2880" spans="1:7">
      <c r="A2880" s="1244" t="s">
        <v>768</v>
      </c>
      <c r="B2880" s="1244" t="s">
        <v>54</v>
      </c>
      <c r="C2880" s="23">
        <v>46119</v>
      </c>
      <c r="F2880" s="11" t="s">
        <v>1549</v>
      </c>
      <c r="G2880" t="s">
        <v>1388</v>
      </c>
    </row>
    <row r="2881" spans="1:7">
      <c r="A2881" s="1244" t="s">
        <v>766</v>
      </c>
      <c r="B2881" s="1244"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809</v>
      </c>
      <c r="B2883" s="91" t="s">
        <v>2304</v>
      </c>
      <c r="C2883" s="23">
        <v>46119</v>
      </c>
      <c r="E2883" s="250">
        <v>2366</v>
      </c>
      <c r="F2883" s="11" t="s">
        <v>2448</v>
      </c>
      <c r="G2883" t="s">
        <v>1388</v>
      </c>
    </row>
    <row r="2884" spans="1:7">
      <c r="A2884" s="178" t="s">
        <v>812</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820</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3" t="s">
        <v>774</v>
      </c>
      <c r="B2889" s="1244" t="s">
        <v>52</v>
      </c>
      <c r="C2889" s="23">
        <v>46120</v>
      </c>
      <c r="D2889" s="89">
        <v>1036</v>
      </c>
      <c r="G2889" t="s">
        <v>1388</v>
      </c>
    </row>
    <row r="2890" spans="1:7">
      <c r="A2890" s="1243" t="s">
        <v>774</v>
      </c>
      <c r="B2890" s="1244" t="s">
        <v>52</v>
      </c>
      <c r="C2890" s="23">
        <v>46121</v>
      </c>
      <c r="D2890" s="89"/>
      <c r="F2890" s="11" t="s">
        <v>1828</v>
      </c>
      <c r="G2890" t="s">
        <v>1388</v>
      </c>
    </row>
    <row r="2891" spans="1:7">
      <c r="A2891" s="178" t="s">
        <v>625</v>
      </c>
      <c r="B2891" s="1244" t="s">
        <v>54</v>
      </c>
      <c r="C2891" s="23">
        <v>46122</v>
      </c>
      <c r="D2891" s="11">
        <v>891</v>
      </c>
      <c r="G2891" t="s">
        <v>1388</v>
      </c>
    </row>
    <row r="2892" spans="1:7">
      <c r="A2892" s="178" t="s">
        <v>625</v>
      </c>
      <c r="B2892" s="1244" t="s">
        <v>54</v>
      </c>
      <c r="C2892" s="23">
        <v>46125</v>
      </c>
      <c r="D2892" s="89">
        <v>2719</v>
      </c>
      <c r="G2892" t="s">
        <v>1388</v>
      </c>
    </row>
    <row r="2893" spans="1:7">
      <c r="A2893" s="1243" t="s">
        <v>625</v>
      </c>
      <c r="B2893" s="1243" t="s">
        <v>54</v>
      </c>
      <c r="C2893" s="23">
        <v>46126</v>
      </c>
      <c r="D2893" s="89">
        <v>2206</v>
      </c>
      <c r="G2893" t="s">
        <v>1388</v>
      </c>
    </row>
    <row r="2894" spans="1:7">
      <c r="A2894" s="1244" t="s">
        <v>766</v>
      </c>
      <c r="B2894" s="1244" t="s">
        <v>2108</v>
      </c>
      <c r="C2894" s="23">
        <v>46126</v>
      </c>
      <c r="E2894" s="250">
        <v>4672</v>
      </c>
      <c r="F2894" s="11" t="s">
        <v>2454</v>
      </c>
      <c r="G2894" t="s">
        <v>1388</v>
      </c>
    </row>
    <row r="2895" spans="1:7">
      <c r="A2895" s="1244" t="s">
        <v>768</v>
      </c>
      <c r="B2895" s="1244" t="s">
        <v>2108</v>
      </c>
      <c r="C2895" s="23">
        <v>46126</v>
      </c>
      <c r="E2895" s="250">
        <v>1850</v>
      </c>
      <c r="F2895" s="11" t="s">
        <v>2455</v>
      </c>
      <c r="G2895" t="s">
        <v>1388</v>
      </c>
    </row>
    <row r="2896" spans="1:7">
      <c r="A2896" s="1244" t="s">
        <v>806</v>
      </c>
      <c r="B2896" s="1244" t="s">
        <v>2304</v>
      </c>
      <c r="C2896" s="23">
        <v>46126</v>
      </c>
      <c r="E2896" s="250">
        <v>14650</v>
      </c>
      <c r="F2896" s="11" t="s">
        <v>2456</v>
      </c>
      <c r="G2896" t="s">
        <v>1388</v>
      </c>
    </row>
    <row r="2897" spans="1:7">
      <c r="A2897" s="1243" t="s">
        <v>625</v>
      </c>
      <c r="B2897" s="1243" t="s">
        <v>54</v>
      </c>
      <c r="C2897" s="23">
        <v>46127</v>
      </c>
      <c r="D2897" s="89">
        <v>2612</v>
      </c>
      <c r="G2897" t="s">
        <v>1388</v>
      </c>
    </row>
    <row r="2898" spans="1:7">
      <c r="A2898" s="178" t="s">
        <v>815</v>
      </c>
      <c r="B2898" s="1244" t="s">
        <v>1390</v>
      </c>
      <c r="C2898" s="23">
        <v>46127</v>
      </c>
      <c r="E2898" s="74">
        <v>300</v>
      </c>
      <c r="F2898" s="11" t="s">
        <v>2457</v>
      </c>
      <c r="G2898" t="s">
        <v>1388</v>
      </c>
    </row>
    <row r="2899" spans="1:7">
      <c r="A2899" s="178" t="s">
        <v>817</v>
      </c>
      <c r="B2899" s="1244" t="s">
        <v>1390</v>
      </c>
      <c r="C2899" s="23">
        <v>46127</v>
      </c>
      <c r="E2899" s="74">
        <v>688</v>
      </c>
      <c r="F2899" s="11" t="s">
        <v>2458</v>
      </c>
      <c r="G2899" t="s">
        <v>1388</v>
      </c>
    </row>
    <row r="2900" spans="1:7">
      <c r="A2900" s="1243" t="s">
        <v>625</v>
      </c>
      <c r="B2900" s="1243" t="s">
        <v>54</v>
      </c>
      <c r="C2900" s="23">
        <v>46128</v>
      </c>
      <c r="D2900" s="89">
        <v>1765</v>
      </c>
      <c r="G2900" t="s">
        <v>1388</v>
      </c>
    </row>
    <row r="2901" spans="1:7">
      <c r="A2901" s="1244" t="s">
        <v>766</v>
      </c>
      <c r="B2901" s="1244" t="s">
        <v>1390</v>
      </c>
      <c r="C2901" s="23">
        <v>46128</v>
      </c>
      <c r="F2901" s="11" t="s">
        <v>2459</v>
      </c>
      <c r="G2901" t="s">
        <v>1388</v>
      </c>
    </row>
    <row r="2902" spans="1:7">
      <c r="A2902" s="1244" t="s">
        <v>1458</v>
      </c>
      <c r="B2902" s="1244" t="s">
        <v>1390</v>
      </c>
      <c r="C2902" s="23">
        <v>46128</v>
      </c>
      <c r="F2902" s="11" t="s">
        <v>2459</v>
      </c>
      <c r="G2902" t="s">
        <v>1388</v>
      </c>
    </row>
    <row r="2903" spans="1:7">
      <c r="A2903" s="1244" t="s">
        <v>582</v>
      </c>
      <c r="B2903" s="1244" t="s">
        <v>52</v>
      </c>
      <c r="C2903" s="23">
        <v>46128</v>
      </c>
      <c r="D2903" s="11">
        <v>407</v>
      </c>
      <c r="G2903" t="s">
        <v>1388</v>
      </c>
    </row>
    <row r="2904" spans="1:7">
      <c r="A2904" s="1243" t="s">
        <v>625</v>
      </c>
      <c r="B2904" s="1243" t="s">
        <v>54</v>
      </c>
      <c r="C2904" s="23">
        <v>46129</v>
      </c>
      <c r="D2904" s="89">
        <v>1356</v>
      </c>
      <c r="G2904" t="s">
        <v>1388</v>
      </c>
    </row>
    <row r="2905" spans="1:7">
      <c r="A2905" s="1243" t="s">
        <v>617</v>
      </c>
      <c r="B2905" s="1243" t="s">
        <v>1390</v>
      </c>
      <c r="C2905" s="23">
        <v>46129</v>
      </c>
      <c r="D2905" s="11">
        <v>67</v>
      </c>
      <c r="G2905" t="s">
        <v>1388</v>
      </c>
    </row>
    <row r="2906" spans="1:7">
      <c r="A2906" s="1244" t="s">
        <v>582</v>
      </c>
      <c r="B2906" s="1244" t="s">
        <v>52</v>
      </c>
      <c r="C2906" s="23">
        <v>46129</v>
      </c>
      <c r="F2906" s="11" t="s">
        <v>2460</v>
      </c>
      <c r="G2906" t="s">
        <v>1388</v>
      </c>
    </row>
    <row r="2907" spans="1:7">
      <c r="A2907" s="1243" t="s">
        <v>582</v>
      </c>
      <c r="B2907" s="1243" t="s">
        <v>52</v>
      </c>
      <c r="C2907" s="23">
        <v>46132</v>
      </c>
      <c r="D2907" s="11">
        <v>940</v>
      </c>
      <c r="G2907" t="s">
        <v>1388</v>
      </c>
    </row>
    <row r="2908" spans="1:7">
      <c r="A2908" s="1244" t="s">
        <v>625</v>
      </c>
      <c r="B2908" s="1244" t="s">
        <v>54</v>
      </c>
      <c r="C2908" s="23">
        <v>46132</v>
      </c>
      <c r="D2908" s="89">
        <v>1212</v>
      </c>
      <c r="G2908" t="s">
        <v>1388</v>
      </c>
    </row>
    <row r="2909" spans="1:7">
      <c r="A2909" s="1244" t="s">
        <v>774</v>
      </c>
      <c r="B2909" s="1244" t="s">
        <v>2461</v>
      </c>
      <c r="C2909" s="23">
        <v>46132</v>
      </c>
      <c r="E2909" s="250">
        <v>1268</v>
      </c>
      <c r="F2909" s="11" t="s">
        <v>2462</v>
      </c>
      <c r="G2909" t="s">
        <v>1388</v>
      </c>
    </row>
    <row r="2910" spans="1:7">
      <c r="A2910" s="1244" t="s">
        <v>576</v>
      </c>
      <c r="B2910" s="1244" t="s">
        <v>1390</v>
      </c>
      <c r="C2910" s="23">
        <v>46132</v>
      </c>
      <c r="F2910" s="11" t="s">
        <v>2463</v>
      </c>
      <c r="G2910" t="s">
        <v>1388</v>
      </c>
    </row>
    <row r="2911" spans="1:7">
      <c r="A2911" s="1244" t="s">
        <v>633</v>
      </c>
      <c r="B2911" s="1244" t="s">
        <v>2464</v>
      </c>
      <c r="C2911" s="23">
        <v>46132</v>
      </c>
      <c r="D2911" s="11">
        <v>572</v>
      </c>
      <c r="G2911" t="s">
        <v>1388</v>
      </c>
    </row>
    <row r="2912" spans="1:7">
      <c r="A2912" s="1244" t="s">
        <v>666</v>
      </c>
      <c r="B2912" s="1244" t="s">
        <v>1390</v>
      </c>
      <c r="C2912" s="23">
        <v>46132</v>
      </c>
      <c r="D2912" s="11">
        <v>288</v>
      </c>
      <c r="G2912" t="s">
        <v>1388</v>
      </c>
    </row>
    <row r="2913" spans="1:7">
      <c r="A2913" s="1243" t="s">
        <v>582</v>
      </c>
      <c r="B2913" s="1243" t="s">
        <v>52</v>
      </c>
      <c r="C2913" s="23">
        <v>46133</v>
      </c>
      <c r="D2913" s="89">
        <v>1575</v>
      </c>
      <c r="G2913" t="s">
        <v>1388</v>
      </c>
    </row>
    <row r="2914" spans="1:7">
      <c r="A2914" s="1244" t="s">
        <v>625</v>
      </c>
      <c r="B2914" s="1244" t="s">
        <v>54</v>
      </c>
      <c r="C2914" s="23">
        <v>46133</v>
      </c>
      <c r="D2914" s="11">
        <v>866</v>
      </c>
      <c r="G2914" t="s">
        <v>1388</v>
      </c>
    </row>
    <row r="2915" spans="1:7">
      <c r="A2915" s="1244" t="s">
        <v>576</v>
      </c>
      <c r="B2915" s="1244" t="s">
        <v>1390</v>
      </c>
      <c r="C2915" s="23">
        <v>46133</v>
      </c>
      <c r="D2915" s="11">
        <v>290</v>
      </c>
      <c r="G2915" t="s">
        <v>1388</v>
      </c>
    </row>
    <row r="2916" spans="1:7">
      <c r="A2916" s="1244" t="s">
        <v>576</v>
      </c>
      <c r="B2916" s="1244" t="s">
        <v>1390</v>
      </c>
      <c r="C2916" s="23">
        <v>46133</v>
      </c>
      <c r="D2916" s="11">
        <v>477</v>
      </c>
      <c r="G2916" t="s">
        <v>1388</v>
      </c>
    </row>
    <row r="2917" spans="1:7">
      <c r="A2917" s="1244" t="s">
        <v>633</v>
      </c>
      <c r="B2917" s="1244" t="s">
        <v>2464</v>
      </c>
      <c r="C2917" s="23">
        <v>46133</v>
      </c>
      <c r="D2917" s="11">
        <v>776</v>
      </c>
      <c r="G2917" t="s">
        <v>1388</v>
      </c>
    </row>
    <row r="2918" spans="1:7">
      <c r="A2918" s="1244" t="s">
        <v>666</v>
      </c>
      <c r="B2918" s="1244" t="s">
        <v>1390</v>
      </c>
      <c r="C2918" s="23">
        <v>46133</v>
      </c>
      <c r="F2918" s="11" t="s">
        <v>1516</v>
      </c>
      <c r="G2918" t="s">
        <v>1388</v>
      </c>
    </row>
    <row r="2919" spans="1:7">
      <c r="A2919" s="1244" t="s">
        <v>668</v>
      </c>
      <c r="B2919" s="1244" t="s">
        <v>1390</v>
      </c>
      <c r="C2919" s="23">
        <v>46133</v>
      </c>
      <c r="D2919" s="11">
        <v>290</v>
      </c>
      <c r="G2919" t="s">
        <v>1388</v>
      </c>
    </row>
    <row r="2920" spans="1:7">
      <c r="A2920" s="240" t="s">
        <v>734</v>
      </c>
      <c r="B2920" s="240" t="s">
        <v>2465</v>
      </c>
      <c r="C2920" s="23">
        <v>46133</v>
      </c>
      <c r="D2920" s="89">
        <v>3749</v>
      </c>
      <c r="G2920" t="s">
        <v>1388</v>
      </c>
    </row>
    <row r="2921" spans="1:7">
      <c r="A2921" s="240" t="s">
        <v>563</v>
      </c>
      <c r="B2921" s="240" t="s">
        <v>564</v>
      </c>
      <c r="C2921" s="23">
        <v>46134</v>
      </c>
      <c r="D2921" s="11">
        <v>390</v>
      </c>
      <c r="G2921" t="s">
        <v>1388</v>
      </c>
    </row>
    <row r="2922" spans="1:7">
      <c r="A2922" s="244" t="s">
        <v>570</v>
      </c>
      <c r="B2922" s="244" t="s">
        <v>564</v>
      </c>
      <c r="C2922" s="23">
        <v>46134</v>
      </c>
      <c r="D2922" s="11">
        <v>454</v>
      </c>
      <c r="G2922" t="s">
        <v>1388</v>
      </c>
    </row>
    <row r="2923" spans="1:7">
      <c r="A2923" s="1243" t="s">
        <v>582</v>
      </c>
      <c r="B2923" s="1243" t="s">
        <v>52</v>
      </c>
      <c r="C2923" s="23">
        <v>46134</v>
      </c>
      <c r="D2923" s="11">
        <v>507</v>
      </c>
      <c r="G2923" t="s">
        <v>1388</v>
      </c>
    </row>
    <row r="2924" spans="1:7">
      <c r="A2924" s="1244" t="s">
        <v>625</v>
      </c>
      <c r="B2924" s="1244" t="s">
        <v>54</v>
      </c>
      <c r="C2924" s="23">
        <v>46134</v>
      </c>
      <c r="D2924" s="11">
        <v>969</v>
      </c>
      <c r="G2924" t="s">
        <v>1388</v>
      </c>
    </row>
    <row r="2925" spans="1:7">
      <c r="A2925" s="1244" t="s">
        <v>576</v>
      </c>
      <c r="B2925" s="1244" t="s">
        <v>1390</v>
      </c>
      <c r="C2925" s="23">
        <v>46134</v>
      </c>
      <c r="D2925" s="11">
        <v>183</v>
      </c>
      <c r="G2925" t="s">
        <v>1388</v>
      </c>
    </row>
    <row r="2926" spans="1:7">
      <c r="A2926" s="1244" t="s">
        <v>576</v>
      </c>
      <c r="B2926" s="1244" t="s">
        <v>1390</v>
      </c>
      <c r="C2926" s="23">
        <v>46134</v>
      </c>
      <c r="D2926" s="11">
        <v>596</v>
      </c>
      <c r="G2926" t="s">
        <v>1388</v>
      </c>
    </row>
    <row r="2927" spans="1:7">
      <c r="A2927" s="477" t="s">
        <v>633</v>
      </c>
      <c r="B2927" s="477" t="s">
        <v>54</v>
      </c>
      <c r="C2927" s="23">
        <v>46134</v>
      </c>
      <c r="D2927" s="89">
        <v>1009</v>
      </c>
      <c r="G2927" t="s">
        <v>1388</v>
      </c>
    </row>
    <row r="2928" spans="1:7">
      <c r="A2928" s="240" t="s">
        <v>737</v>
      </c>
      <c r="B2928" s="240" t="s">
        <v>2465</v>
      </c>
      <c r="C2928" s="23">
        <v>46134</v>
      </c>
      <c r="D2928" s="11">
        <v>544</v>
      </c>
      <c r="G2928" t="s">
        <v>1388</v>
      </c>
    </row>
    <row r="2929" spans="1:7">
      <c r="A2929" s="240" t="s">
        <v>563</v>
      </c>
      <c r="B2929" s="240" t="s">
        <v>564</v>
      </c>
      <c r="C2929" s="23">
        <v>46135</v>
      </c>
      <c r="F2929" s="1247" t="s">
        <v>2466</v>
      </c>
      <c r="G2929" t="s">
        <v>1388</v>
      </c>
    </row>
    <row r="2930" spans="1:7">
      <c r="A2930" s="244" t="s">
        <v>570</v>
      </c>
      <c r="B2930" s="244" t="s">
        <v>564</v>
      </c>
      <c r="C2930" s="23">
        <v>46135</v>
      </c>
      <c r="D2930" s="11">
        <v>285</v>
      </c>
      <c r="G2930" t="s">
        <v>1388</v>
      </c>
    </row>
    <row r="2931" spans="1:7">
      <c r="A2931" s="1243" t="s">
        <v>582</v>
      </c>
      <c r="B2931" s="1243" t="s">
        <v>52</v>
      </c>
      <c r="C2931" s="23">
        <v>46135</v>
      </c>
      <c r="F2931" s="1248" t="s">
        <v>1878</v>
      </c>
      <c r="G2931" t="s">
        <v>1388</v>
      </c>
    </row>
    <row r="2932" spans="1:7">
      <c r="A2932" s="1244" t="s">
        <v>608</v>
      </c>
      <c r="B2932" s="1244" t="s">
        <v>52</v>
      </c>
      <c r="C2932" s="23">
        <v>46135</v>
      </c>
      <c r="D2932" s="89">
        <v>2434</v>
      </c>
      <c r="G2932" t="s">
        <v>1388</v>
      </c>
    </row>
    <row r="2933" spans="1:7">
      <c r="A2933" s="1244" t="s">
        <v>625</v>
      </c>
      <c r="B2933" s="1244" t="s">
        <v>54</v>
      </c>
      <c r="C2933" s="23">
        <v>46135</v>
      </c>
      <c r="D2933" s="11">
        <v>262</v>
      </c>
      <c r="G2933" t="s">
        <v>1388</v>
      </c>
    </row>
    <row r="2934" spans="1:7">
      <c r="A2934" s="1244" t="s">
        <v>576</v>
      </c>
      <c r="B2934" s="1244" t="s">
        <v>1390</v>
      </c>
      <c r="C2934" s="23">
        <v>46135</v>
      </c>
      <c r="D2934" s="11">
        <v>130</v>
      </c>
      <c r="F2934" s="11" t="s">
        <v>1528</v>
      </c>
      <c r="G2934" t="s">
        <v>1388</v>
      </c>
    </row>
    <row r="2935" spans="1:7">
      <c r="A2935" s="477" t="s">
        <v>633</v>
      </c>
      <c r="B2935" s="477" t="s">
        <v>54</v>
      </c>
      <c r="C2935" s="23">
        <v>46135</v>
      </c>
      <c r="D2935" s="11">
        <v>770</v>
      </c>
      <c r="G2935" t="s">
        <v>1388</v>
      </c>
    </row>
    <row r="2936" spans="1:7">
      <c r="A2936" s="240" t="s">
        <v>737</v>
      </c>
      <c r="B2936" s="240" t="s">
        <v>2465</v>
      </c>
      <c r="C2936" s="23">
        <v>46135</v>
      </c>
      <c r="D2936" s="11">
        <v>723</v>
      </c>
      <c r="G2936" t="s">
        <v>1388</v>
      </c>
    </row>
    <row r="2937" spans="1:7">
      <c r="A2937" s="1243" t="s">
        <v>435</v>
      </c>
      <c r="B2937" s="1244" t="s">
        <v>1390</v>
      </c>
      <c r="C2937" s="23">
        <v>46136</v>
      </c>
      <c r="G2937" t="s">
        <v>1388</v>
      </c>
    </row>
    <row r="2938" spans="1:7">
      <c r="A2938" s="240" t="s">
        <v>563</v>
      </c>
      <c r="B2938" s="240" t="s">
        <v>564</v>
      </c>
      <c r="C2938" s="23">
        <v>46136</v>
      </c>
      <c r="D2938" s="11">
        <v>8</v>
      </c>
      <c r="F2938" s="11" t="s">
        <v>2368</v>
      </c>
      <c r="G2938" t="s">
        <v>1388</v>
      </c>
    </row>
    <row r="2939" spans="1:7">
      <c r="A2939" s="244" t="s">
        <v>570</v>
      </c>
      <c r="B2939" s="244" t="s">
        <v>564</v>
      </c>
      <c r="C2939" s="23">
        <v>46136</v>
      </c>
      <c r="G2939" t="s">
        <v>1388</v>
      </c>
    </row>
    <row r="2940" spans="1:7">
      <c r="A2940" s="1243" t="s">
        <v>597</v>
      </c>
      <c r="B2940" s="1243" t="s">
        <v>54</v>
      </c>
      <c r="C2940" s="23">
        <v>46136</v>
      </c>
      <c r="G2940" t="s">
        <v>1388</v>
      </c>
    </row>
    <row r="2941" spans="1:7">
      <c r="A2941" s="1244" t="s">
        <v>582</v>
      </c>
      <c r="B2941" s="1244" t="s">
        <v>52</v>
      </c>
      <c r="C2941" s="23">
        <v>46136</v>
      </c>
      <c r="G2941" t="s">
        <v>1388</v>
      </c>
    </row>
    <row r="2942" spans="1:7">
      <c r="A2942" s="1244" t="s">
        <v>663</v>
      </c>
      <c r="B2942" s="1244" t="s">
        <v>1390</v>
      </c>
      <c r="C2942" s="23">
        <v>46136</v>
      </c>
      <c r="G2942" t="s">
        <v>1388</v>
      </c>
    </row>
    <row r="2943" spans="1:7">
      <c r="A2943" s="1244" t="s">
        <v>666</v>
      </c>
      <c r="B2943" s="1244" t="s">
        <v>2304</v>
      </c>
      <c r="C2943" s="23">
        <v>46136</v>
      </c>
      <c r="G2943" t="s">
        <v>1388</v>
      </c>
    </row>
    <row r="2944" spans="1:7">
      <c r="A2944" s="1244" t="s">
        <v>668</v>
      </c>
      <c r="B2944" s="1244" t="s">
        <v>2304</v>
      </c>
      <c r="C2944" s="23">
        <v>46136</v>
      </c>
      <c r="G2944" t="s">
        <v>1388</v>
      </c>
    </row>
    <row r="2945" spans="1:7">
      <c r="A2945" s="1244" t="s">
        <v>633</v>
      </c>
      <c r="B2945" s="1244" t="s">
        <v>54</v>
      </c>
      <c r="C2945" s="23">
        <v>46136</v>
      </c>
      <c r="G2945" t="s">
        <v>1388</v>
      </c>
    </row>
    <row r="2946" spans="1:7">
      <c r="A2946" s="1245" t="s">
        <v>645</v>
      </c>
      <c r="B2946" s="1244"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DC3232-C50D-4635-87B8-665C038E548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2026-04-24T19:31:07Z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