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28" documentId="8_{DCF85A03-1EEC-410A-B6A1-333228F65FDB}" xr6:coauthVersionLast="47" xr6:coauthVersionMax="47" xr10:uidLastSave="{B22AD01C-D9A5-4A59-B3C7-E09914A1BE95}"/>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0" r:id="rId12"/>
    <pivotCache cacheId="131" r:id="rId13"/>
    <pivotCache cacheId="132" r:id="rId14"/>
    <pivotCache cacheId="133" r:id="rId15"/>
    <pivotCache cacheId="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80" i="30"/>
  <c r="V34" i="30"/>
  <c r="V29" i="30"/>
  <c r="V325" i="30"/>
  <c r="V189" i="30"/>
  <c r="V11" i="30"/>
  <c r="V154" i="30"/>
  <c r="V348" i="30"/>
  <c r="V155" i="30"/>
  <c r="V313" i="30"/>
  <c r="V310" i="30"/>
  <c r="V186" i="30"/>
  <c r="V335" i="30"/>
  <c r="V6" i="30"/>
  <c r="V32" i="30"/>
  <c r="V323" i="30"/>
  <c r="V334" i="30"/>
  <c r="V33" i="30"/>
  <c r="V30" i="30"/>
  <c r="V321" i="30"/>
  <c r="V188" i="30"/>
  <c r="V181" i="30"/>
  <c r="V179" i="30"/>
  <c r="V35" i="30"/>
  <c r="V183" i="30"/>
  <c r="V185" i="30"/>
  <c r="V10" i="30"/>
  <c r="V23" i="30"/>
  <c r="V333" i="30"/>
  <c r="V24" i="30"/>
  <c r="V5" i="30"/>
  <c r="V26" i="30"/>
  <c r="V307" i="30"/>
  <c r="V18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<sst xmlns="http://schemas.openxmlformats.org/spreadsheetml/2006/main" count="22831" uniqueCount="2774">
  <si>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</si>
  <si>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</si>
  <si>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</si>
  <si>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</si>
  <si>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</si>
  <si>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</si>
  <si>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</si>
  <si>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</si>
  <si>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</si>
  <si>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</si>
  <si>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</si>
  <si>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</si>
  <si>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</si>
  <si>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</si>
  <si>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</si>
  <si>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</si>
  <si>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</si>
  <si>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</si>
  <si>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</si>
  <si>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</si>
  <si>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</si>
  <si>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</si>
  <si>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</si>
  <si>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</si>
  <si>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</si>
  <si>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</si>
  <si>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</si>
  <si>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</si>
  <si>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</si>
  <si>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</si>
  <si>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</si>
  <si>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</si>
  <si>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</si>
  <si>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</si>
  <si>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</si>
  <si>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</si>
  <si>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</si>
  <si>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</si>
  <si>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</si>
  <si>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</si>
  <si>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</si>
  <si>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</si>
  <si>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</si>
  <si>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</si>
  <si>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</si>
  <si>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</si>
  <si>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</si>
  <si>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</si>
  <si>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</si>
  <si>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</si>
  <si>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</si>
  <si>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</si>
  <si>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</si>
  <si>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</si>
  <si>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</si>
  <si>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</si>
  <si>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</si>
  <si>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</si>
  <si>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</si>
  <si>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</si>
  <si>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</si>
  <si>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</si>
  <si>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</si>
  <si>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</si>
  <si>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</si>
  <si>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</si>
  <si>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</si>
  <si>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</si>
  <si>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</si>
  <si>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</si>
  <si>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</si>
  <si>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</si>
  <si>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</si>
  <si>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</si>
  <si>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</si>
  <si>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</si>
  <si>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</si>
  <si>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</si>
  <si>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</si>
  <si>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</si>
  <si>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</si>
  <si>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</si>
  <si>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</si>
  <si>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</si>
  <si>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</si>
  <si>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</si>
  <si>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</si>
  <si>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</si>
  <si>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</si>
  <si>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</si>
  <si>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</si>
  <si>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</si>
  <si>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</si>
  <si>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</si>
  <si>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</si>
  <si>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</si>
  <si>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</si>
  <si>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</si>
  <si>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</si>
  <si>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</si>
  <si>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</si>
  <si>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</si>
  <si>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</si>
  <si>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</si>
  <si>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</si>
  <si>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</si>
  <si>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</si>
  <si>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</si>
  <si>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</si>
  <si>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</si>
  <si>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</si>
  <si>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</si>
  <si>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</si>
  <si>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</si>
  <si>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</si>
  <si>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</si>
  <si>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</si>
  <si>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</si>
  <si>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</si>
  <si>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</si>
  <si>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</si>
  <si>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</si>
  <si>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</si>
  <si>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</si>
  <si>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</si>
  <si>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</si>
  <si>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</si>
  <si>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</si>
  <si>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</si>
  <si>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</si>
  <si>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</si>
  <si>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</si>
  <si>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</si>
  <si>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</si>
  <si>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</si>
  <si>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</si>
  <si>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</si>
  <si>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</si>
  <si>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</si>
  <si>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</si>
  <si>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</si>
  <si>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</si>
  <si>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</si>
  <si>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</si>
  <si>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</si>
  <si>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</si>
  <si>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</si>
  <si>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</si>
  <si>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</si>
  <si>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</si>
  <si>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</si>
  <si>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</si>
  <si>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</si>
  <si>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</si>
  <si>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</si>
  <si>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</si>
  <si>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</si>
  <si>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</si>
  <si>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</si>
  <si>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</si>
  <si>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</si>
  <si>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</si>
  <si>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</si>
  <si>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</si>
  <si>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</si>
  <si>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</si>
  <si>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</si>
  <si>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</si>
  <si>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</si>
  <si>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</si>
  <si>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</si>
  <si>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</si>
  <si>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</si>
  <si>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</si>
  <si>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</si>
  <si>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</si>
  <si>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</si>
  <si>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</si>
  <si>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</si>
  <si>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</si>
  <si>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</si>
  <si>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</si>
  <si>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</si>
  <si>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</si>
  <si>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</si>
  <si>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</si>
  <si>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</si>
  <si>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</si>
  <si>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</si>
  <si>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</si>
  <si>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</si>
  <si>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</si>
  <si>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</si>
  <si>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</si>
  <si>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</si>
  <si>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</si>
  <si>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</si>
  <si>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</si>
  <si>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</si>
  <si>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</si>
  <si>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</si>
  <si>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</si>
  <si>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</si>
  <si>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</si>
  <si>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</si>
  <si>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</si>
  <si>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</si>
  <si>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</si>
  <si>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</si>
  <si>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</si>
  <si>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</si>
  <si>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</si>
  <si>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</si>
  <si>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</si>
  <si>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</si>
  <si>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</si>
  <si>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</si>
  <si>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</si>
  <si>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</si>
  <si>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</si>
  <si>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</si>
  <si>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</si>
  <si>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</si>
  <si>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</si>
  <si>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</si>
  <si>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</si>
  <si>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</si>
  <si>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</si>
  <si>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</si>
  <si>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</si>
  <si>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</si>
  <si>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</si>
  <si>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</si>
  <si>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</si>
  <si>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</si>
  <si>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</si>
  <si>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</si>
  <si>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</si>
  <si>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</si>
  <si>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</si>
  <si>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</si>
  <si>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</si>
  <si>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</si>
  <si>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</si>
  <si>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</si>
  <si>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</si>
  <si>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</si>
  <si>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</si>
  <si>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</si>
  <si>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</si>
  <si>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</si>
  <si>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</si>
  <si>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</si>
  <si>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</si>
  <si>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</si>
  <si>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</si>
  <si>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</si>
  <si>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</si>
  <si>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</si>
  <si>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</si>
  <si>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</si>
  <si>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</si>
  <si>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</si>
  <si>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</si>
  <si>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</si>
  <si>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</si>
  <si>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</si>
  <si>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</si>
  <si>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</si>
  <si>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</si>
  <si>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</si>
  <si>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</si>
  <si>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</si>
  <si>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</si>
  <si>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</si>
  <si>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</si>
  <si>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</si>
  <si>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</si>
  <si>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</si>
  <si>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</si>
  <si>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</si>
  <si>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</si>
  <si>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</si>
  <si>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</si>
  <si>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</si>
  <si>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</si>
  <si>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</si>
  <si>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</si>
  <si>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</si>
  <si>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</si>
  <si>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</si>
  <si>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</si>
  <si>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</si>
  <si>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</si>
  <si>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</si>
  <si>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</si>
  <si>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</si>
  <si>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</si>
  <si>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</si>
  <si>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</si>
  <si>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</si>
  <si>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</si>
  <si>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</si>
  <si>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</si>
  <si>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</si>
  <si>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</si>
  <si>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</si>
  <si>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</si>
  <si>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</si>
  <si>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</si>
  <si>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</si>
  <si>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</si>
  <si>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</si>
  <si>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</si>
  <si>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</si>
  <si>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</si>
  <si>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</si>
  <si>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</si>
  <si>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</si>
  <si>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</si>
  <si>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</si>
  <si>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</si>
  <si>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</si>
  <si>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</si>
  <si>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</si>
  <si>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</si>
  <si>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</si>
  <si>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</si>
  <si>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</si>
  <si>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</si>
  <si>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</si>
  <si>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</si>
  <si>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</si>
  <si>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</si>
  <si>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</si>
  <si>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</si>
  <si>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</si>
  <si>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</si>
  <si>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</si>
  <si>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</si>
  <si>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</si>
  <si>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</si>
  <si>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</si>
  <si>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</si>
  <si>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</si>
  <si>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</si>
  <si>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</si>
  <si>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</si>
  <si>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</si>
  <si>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</si>
  <si>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</si>
  <si>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</si>
  <si>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</si>
  <si>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</si>
  <si>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</si>
  <si>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</si>
  <si>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</si>
  <si>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</si>
  <si>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</si>
  <si>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</si>
  <si>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</si>
  <si>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</si>
  <si>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</si>
  <si>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</si>
  <si>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</si>
  <si>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</si>
  <si>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</si>
  <si>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</si>
  <si>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</si>
  <si>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</si>
  <si>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</si>
  <si>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</si>
  <si>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</si>
  <si>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</si>
  <si>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</si>
  <si>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</si>
  <si>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</si>
  <si>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</si>
  <si>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</si>
  <si>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</si>
  <si>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</si>
  <si>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</si>
  <si>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</si>
  <si>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</si>
  <si>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</si>
  <si>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</si>
  <si>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</si>
  <si>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</si>
  <si>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</si>
  <si>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</si>
  <si>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</si>
  <si>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</si>
  <si>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</si>
  <si>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</si>
  <si>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</si>
  <si>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</si>
  <si>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</si>
  <si>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</si>
  <si>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</si>
  <si>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</si>
  <si>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</si>
  <si>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</si>
  <si>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</si>
  <si>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</si>
  <si>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</si>
  <si>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</si>
  <si>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</si>
  <si>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</si>
  <si>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</si>
  <si>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</si>
  <si>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</si>
  <si>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</si>
  <si>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</si>
  <si>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</si>
  <si>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</si>
  <si>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</si>
  <si>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</si>
  <si>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</si>
  <si>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</si>
  <si>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</si>
  <si>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</si>
  <si>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</si>
  <si>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</si>
  <si>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</si>
  <si>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</si>
  <si>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</si>
  <si>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</si>
  <si>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</si>
  <si>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</si>
  <si>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</si>
  <si>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</si>
  <si>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</si>
  <si>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</si>
  <si>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</si>
  <si>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</si>
  <si>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</si>
  <si>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</si>
  <si>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</si>
  <si>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</si>
  <si>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</si>
  <si>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</si>
  <si>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</si>
  <si>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</si>
  <si>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</si>
  <si>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</si>
  <si>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</si>
  <si>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</si>
  <si>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</si>
  <si>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</si>
  <si>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</si>
  <si>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</si>
  <si>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</si>
  <si>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</si>
  <si>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</si>
  <si>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</si>
  <si>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</si>
  <si>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</si>
  <si>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</si>
  <si>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</si>
  <si>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</si>
  <si>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</si>
  <si>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</si>
  <si>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</si>
  <si>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</si>
  <si>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</si>
  <si>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</si>
  <si>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</si>
  <si>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</si>
  <si>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</si>
  <si>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</si>
  <si>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</si>
  <si>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</si>
  <si>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</si>
  <si>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</si>
  <si>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</si>
  <si>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</si>
  <si>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</si>
  <si>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</si>
  <si>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</si>
  <si>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</si>
  <si>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</si>
  <si>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</si>
  <si>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</si>
  <si>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</si>
  <si>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</si>
  <si>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</si>
  <si>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</si>
  <si>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</si>
  <si>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</si>
  <si>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</si>
  <si>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</si>
  <si>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</si>
  <si>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</si>
  <si>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</si>
  <si>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</si>
  <si>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</si>
  <si>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</si>
  <si>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</si>
  <si>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</si>
  <si>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</si>
  <si>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</si>
  <si>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</si>
  <si>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</si>
  <si>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</si>
  <si>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</si>
  <si>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</si>
  <si>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</si>
  <si>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</si>
  <si>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</si>
  <si>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</si>
  <si>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</si>
  <si>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</si>
  <si>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</si>
  <si>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</si>
  <si>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</si>
  <si>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</si>
  <si>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</si>
  <si>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</si>
  <si>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</si>
  <si>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</si>
  <si>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</si>
  <si>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</si>
  <si>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</si>
  <si>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</si>
  <si>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</si>
  <si>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</si>
  <si>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</si>
  <si>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</si>
  <si>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</si>
  <si>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</si>
  <si>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</si>
  <si>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</si>
  <si>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</si>
  <si>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</si>
  <si>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</si>
  <si>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</si>
  <si>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</si>
  <si>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</si>
  <si>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</si>
  <si>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</si>
  <si>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</si>
  <si>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</si>
  <si>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</si>
  <si>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</si>
  <si>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</si>
  <si>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</si>
  <si>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</si>
  <si>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</si>
  <si>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</si>
  <si>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</si>
  <si>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</si>
  <si>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</si>
  <si>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</si>
  <si>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</si>
  <si>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</si>
  <si>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</si>
  <si>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</si>
  <si>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</si>
  <si>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</si>
  <si>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</si>
  <si>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</si>
  <si>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</si>
  <si>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</si>
  <si>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</si>
  <si>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</si>
  <si>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</si>
  <si>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</si>
  <si>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</si>
  <si>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</si>
  <si>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</si>
  <si>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</si>
  <si>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</si>
  <si>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</si>
  <si>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</si>
  <si>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</si>
  <si>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</si>
  <si>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</si>
  <si>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</si>
  <si>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</si>
  <si>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</si>
  <si>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</si>
  <si>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</si>
  <si>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</si>
  <si>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</si>
  <si>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</si>
  <si>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</si>
  <si>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</si>
  <si>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</si>
  <si>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</si>
  <si>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</si>
  <si>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</si>
  <si>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</si>
  <si>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</si>
  <si>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</si>
  <si>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</si>
  <si>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</si>
  <si>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</si>
  <si>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</si>
  <si>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</si>
  <si>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</si>
  <si>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</si>
  <si>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</si>
  <si>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</si>
  <si>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</si>
  <si>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</si>
  <si>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</si>
  <si>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</si>
  <si>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</si>
  <si>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</si>
  <si>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</si>
  <si>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</si>
  <si>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</si>
  <si>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</si>
  <si>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</si>
  <si>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</si>
  <si>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</si>
  <si>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</si>
  <si>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</si>
  <si>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</si>
  <si>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</si>
  <si>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</si>
  <si>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</si>
  <si>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</si>
  <si>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</si>
  <si>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</si>
  <si>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</si>
  <si>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</si>
  <si>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</si>
  <si>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</si>
  <si>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</si>
  <si>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</si>
  <si>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</si>
  <si>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</si>
  <si>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</si>
  <si>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</si>
  <si>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</si>
  <si>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</si>
  <si>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</si>
  <si>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</si>
  <si>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</si>
  <si>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</si>
  <si>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</si>
  <si>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</si>
  <si>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</si>
  <si>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</si>
  <si>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</si>
  <si>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</si>
  <si>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</si>
  <si>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</si>
  <si>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</si>
  <si>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</si>
  <si>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</si>
  <si>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</si>
  <si>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</si>
  <si>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</si>
  <si>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</si>
  <si>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</si>
  <si>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</si>
  <si>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</si>
  <si>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</si>
  <si>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</si>
  <si>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</si>
  <si>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</si>
  <si>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</si>
  <si>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</si>
  <si>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</si>
  <si>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</si>
  <si>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</si>
  <si>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</si>
  <si>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</si>
  <si>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</si>
  <si>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</si>
  <si>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</si>
  <si>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</si>
  <si>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</si>
  <si>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</si>
  <si>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</si>
  <si>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</si>
  <si>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</si>
  <si>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</si>
  <si>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</si>
  <si>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</si>
  <si>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</si>
  <si>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</si>
  <si>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</si>
  <si>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</si>
  <si>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</si>
  <si>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</si>
  <si>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</si>
  <si>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</si>
  <si>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</si>
  <si>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</si>
  <si>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</si>
  <si>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</si>
  <si>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</si>
  <si>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</si>
  <si>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</si>
  <si>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</si>
  <si>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</si>
  <si>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</si>
  <si>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</si>
  <si>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</si>
  <si>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</si>
  <si>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</si>
  <si>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</si>
  <si>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</si>
  <si>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</si>
  <si>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</si>
  <si>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</si>
  <si>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</si>
  <si>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</si>
  <si>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</si>
  <si>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</si>
  <si>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</si>
  <si>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</si>
  <si>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</si>
  <si>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</si>
  <si>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</si>
  <si>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</si>
  <si>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</si>
  <si>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</si>
  <si>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</si>
  <si>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</si>
  <si>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</si>
  <si>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</si>
  <si>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</si>
  <si>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</si>
  <si>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</si>
  <si>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</si>
  <si>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</si>
  <si>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</si>
  <si>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</si>
  <si>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</si>
  <si>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</si>
  <si>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</si>
  <si>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</si>
  <si>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</si>
  <si>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</si>
  <si>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</si>
  <si>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</si>
  <si>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</si>
  <si>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</si>
  <si>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</si>
  <si>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</si>
  <si>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</si>
  <si>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</si>
  <si>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</si>
  <si>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</si>
  <si>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</si>
  <si>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</si>
  <si>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</si>
  <si>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</si>
  <si>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</si>
  <si>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</si>
  <si>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</si>
  <si>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</si>
  <si>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</si>
  <si>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</si>
  <si>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</si>
  <si>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</si>
  <si>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</si>
  <si>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</si>
  <si>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</si>
  <si>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</si>
  <si>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</si>
  <si>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</si>
  <si>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</si>
  <si>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</si>
  <si>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</si>
  <si>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</si>
  <si>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</si>
  <si>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</si>
  <si>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</si>
  <si>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</si>
  <si>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</si>
  <si>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</si>
  <si>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</si>
  <si>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</si>
  <si>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</si>
  <si>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</si>
  <si>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</si>
  <si>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</si>
  <si>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</si>
  <si>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</si>
  <si>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</si>
  <si>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</si>
  <si>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</si>
  <si>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</si>
  <si>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</si>
  <si>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</si>
  <si>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</si>
  <si>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</si>
  <si>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</si>
  <si>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</si>
  <si>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</si>
  <si>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</si>
  <si>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</si>
  <si>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</si>
  <si>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</si>
  <si>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</si>
  <si>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</si>
  <si>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</si>
  <si>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</si>
  <si>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</si>
  <si>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</si>
  <si>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</si>
  <si>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</si>
  <si>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</si>
  <si>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</si>
  <si>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</si>
  <si>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</si>
  <si>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</si>
  <si>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</si>
  <si>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</si>
  <si>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</si>
  <si>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</si>
  <si>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</si>
  <si>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</si>
  <si>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</si>
  <si>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</si>
  <si>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</si>
  <si>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</si>
  <si>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</si>
  <si>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</si>
  <si>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</si>
  <si>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</si>
  <si>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</si>
  <si>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</si>
  <si>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</si>
  <si>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</si>
  <si>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</si>
  <si>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</si>
  <si>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</si>
  <si>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</si>
  <si>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</si>
  <si>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</si>
  <si>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</si>
  <si>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</si>
  <si>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</si>
  <si>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</si>
  <si>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</si>
  <si>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</si>
  <si>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</si>
  <si>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</si>
  <si>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</si>
  <si>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</si>
  <si>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</si>
  <si>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</si>
  <si>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</si>
  <si>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</si>
  <si>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</si>
  <si>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</si>
  <si>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</si>
  <si>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</si>
  <si>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</si>
  <si>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</si>
  <si>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</si>
  <si>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</si>
  <si>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</si>
  <si>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</si>
  <si>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</si>
  <si>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</si>
  <si>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</si>
  <si>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</si>
  <si>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</si>
  <si>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</si>
  <si>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</si>
  <si>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</si>
  <si>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</si>
  <si>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</si>
  <si>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</si>
  <si>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</si>
  <si>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</si>
  <si>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</si>
  <si>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</si>
  <si>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</si>
  <si>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</si>
  <si>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</si>
  <si>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</si>
  <si>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</si>
  <si>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</si>
  <si>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</si>
  <si>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</si>
  <si>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</si>
  <si>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</si>
  <si>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</si>
  <si>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</si>
  <si>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</si>
  <si>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</si>
  <si>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</si>
  <si>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</si>
  <si>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</si>
  <si>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</si>
  <si>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</si>
  <si>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</si>
  <si>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</si>
  <si>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</si>
  <si>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</si>
  <si>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</si>
  <si>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</si>
  <si>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</si>
  <si>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</si>
  <si>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</si>
  <si>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</si>
  <si>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</si>
  <si>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</si>
  <si>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</si>
  <si>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</si>
  <si>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</si>
  <si>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</si>
  <si>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</si>
  <si>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</si>
  <si>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</si>
  <si>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</si>
  <si>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</si>
  <si>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</si>
  <si>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</si>
  <si>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</si>
  <si>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</si>
  <si>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</si>
  <si>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</si>
  <si>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</si>
  <si>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</si>
  <si>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</si>
  <si>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</si>
  <si>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</si>
  <si>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</si>
  <si>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</si>
  <si>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</si>
  <si>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</si>
  <si>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</si>
  <si>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</si>
  <si>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</si>
  <si>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</si>
  <si>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</si>
  <si>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</si>
  <si>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</si>
  <si>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</si>
  <si>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</si>
  <si>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</si>
  <si>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</si>
  <si>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</si>
  <si>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</si>
  <si>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</si>
  <si>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</si>
  <si>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</si>
  <si>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</si>
  <si>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</si>
  <si>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</si>
  <si>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</si>
  <si>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</si>
  <si>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</si>
  <si>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</si>
  <si>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</si>
  <si>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</si>
  <si>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</si>
  <si>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</si>
  <si>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</si>
  <si>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</si>
  <si>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</si>
  <si>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</si>
  <si>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</si>
  <si>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</si>
  <si>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</si>
  <si>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</si>
  <si>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</si>
  <si>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</si>
  <si>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</si>
  <si>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</si>
  <si>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</si>
  <si>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</si>
  <si>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</si>
  <si>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</si>
  <si>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</si>
  <si>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</si>
  <si>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</si>
  <si>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</si>
  <si>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</si>
  <si>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</si>
  <si>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</si>
  <si>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</si>
  <si>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</si>
  <si>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</si>
  <si>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</si>
  <si>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</si>
  <si>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</si>
  <si>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</si>
  <si>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</si>
  <si>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</si>
  <si>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</si>
  <si>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</si>
  <si>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</si>
  <si>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</si>
  <si>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</si>
  <si>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</si>
  <si>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</si>
  <si>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</si>
  <si>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</si>
  <si>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</si>
  <si>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</si>
  <si>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</si>
  <si>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</si>
  <si>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</si>
  <si>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</si>
  <si>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</si>
  <si>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</si>
  <si>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</si>
  <si>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</si>
  <si>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</si>
  <si>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</si>
  <si>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</si>
  <si>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</si>
  <si>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</si>
  <si>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</si>
  <si>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</si>
  <si>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</si>
  <si>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</si>
  <si>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</si>
  <si>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</si>
  <si>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</si>
  <si>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</si>
  <si>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</si>
  <si>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</si>
  <si>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</si>
  <si>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</si>
  <si>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</si>
  <si>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</si>
  <si>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</si>
  <si>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</si>
  <si>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</si>
  <si>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</si>
  <si>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</si>
  <si>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</si>
  <si>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</si>
  <si>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</si>
  <si>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</si>
  <si>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</si>
  <si>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</si>
  <si>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</si>
  <si>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</si>
  <si>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</si>
  <si>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</si>
  <si>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</si>
  <si>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</si>
  <si>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</si>
  <si>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</si>
  <si>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</si>
  <si>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</si>
  <si>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</si>
  <si>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</si>
  <si>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</si>
  <si>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</si>
  <si>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</si>
  <si>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</si>
  <si>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</si>
  <si>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</si>
  <si>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</si>
  <si>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</si>
  <si>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</si>
  <si>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</si>
  <si>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</si>
  <si>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</si>
  <si>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</si>
  <si>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</si>
  <si>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</si>
  <si>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</si>
  <si>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</si>
  <si>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</si>
  <si>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</si>
  <si>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</si>
  <si>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</si>
  <si>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</si>
  <si>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</si>
  <si>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</si>
  <si>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</si>
  <si>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</si>
  <si>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</si>
  <si>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</si>
  <si>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</si>
  <si>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</si>
  <si>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</si>
  <si>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</si>
  <si>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</si>
  <si>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</si>
  <si>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</si>
  <si>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</si>
  <si>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</si>
  <si>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</si>
  <si>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</si>
  <si>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</si>
  <si>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</si>
  <si>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</si>
  <si>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</si>
  <si>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</si>
  <si>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</si>
  <si>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</si>
  <si>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</si>
  <si>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</si>
  <si>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</si>
  <si>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</si>
  <si>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</si>
  <si>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</si>
  <si>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</si>
  <si>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</si>
  <si>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</si>
  <si>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</si>
  <si>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</si>
  <si>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</si>
  <si>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</si>
  <si>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</si>
  <si>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</si>
  <si>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</si>
  <si>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</si>
  <si>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</si>
  <si>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</si>
  <si>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</si>
  <si>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</si>
  <si>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</si>
  <si>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</si>
  <si>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</si>
  <si>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</si>
  <si>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</si>
  <si>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</si>
  <si>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</si>
  <si>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</si>
  <si>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</si>
  <si>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</si>
  <si>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</si>
  <si>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</si>
  <si>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</si>
  <si>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</si>
  <si>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</si>
  <si>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</si>
  <si>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</si>
  <si>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</si>
  <si>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</si>
  <si>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</si>
  <si>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</si>
  <si>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</si>
  <si>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</si>
  <si>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</si>
  <si>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</si>
  <si>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</si>
  <si>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</si>
  <si>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</si>
  <si>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</si>
  <si>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</si>
  <si>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</si>
  <si>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</si>
  <si>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</si>
  <si>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</si>
  <si>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</si>
  <si>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</si>
  <si>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</si>
  <si>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</si>
  <si>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</si>
  <si>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</si>
  <si>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</si>
  <si>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</si>
  <si>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</si>
  <si>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</si>
  <si>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</si>
  <si>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</si>
  <si>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</si>
  <si>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</si>
  <si>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</si>
  <si>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</si>
  <si>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</si>
  <si>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</si>
  <si>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</si>
  <si>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</si>
  <si>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</si>
  <si>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</si>
  <si>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</si>
  <si>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</si>
  <si>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</si>
  <si>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</si>
  <si>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</si>
  <si>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</si>
  <si>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</si>
  <si>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</si>
  <si>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</si>
  <si>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</si>
  <si>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</si>
  <si>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</si>
  <si>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</si>
  <si>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</si>
  <si>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</si>
  <si>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</si>
  <si>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</si>
  <si>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</si>
  <si>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</si>
  <si>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</si>
  <si>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</si>
  <si>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</si>
  <si>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</si>
  <si>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</si>
  <si>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</si>
  <si>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</si>
  <si>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</si>
  <si>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</si>
  <si>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</si>
  <si>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</si>
  <si>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</si>
  <si>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</si>
  <si>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</si>
  <si>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</si>
  <si>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</si>
  <si>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</si>
  <si>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</si>
  <si>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</si>
  <si>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</si>
  <si>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</si>
  <si>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</si>
  <si>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</si>
  <si>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</si>
  <si>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</si>
  <si>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</si>
  <si>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</si>
  <si>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</si>
  <si>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</si>
  <si>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</si>
  <si>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</si>
  <si>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</si>
  <si>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</si>
  <si>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</si>
  <si>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</si>
  <si>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</si>
  <si>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</si>
  <si>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</si>
  <si>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</si>
  <si>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</si>
  <si>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</si>
  <si>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</si>
  <si>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</si>
  <si>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</si>
  <si>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</si>
  <si>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</si>
  <si>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</si>
  <si>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</si>
  <si>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</si>
  <si>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</si>
  <si>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</si>
  <si>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</si>
  <si>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</si>
  <si>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</si>
  <si>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</si>
  <si>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</si>
  <si>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</si>
  <si>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</si>
  <si>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</si>
  <si>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</si>
  <si>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</si>
  <si>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</si>
  <si>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</si>
  <si>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</si>
  <si>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</si>
  <si>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</si>
  <si>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</si>
  <si>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</si>
  <si>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</si>
  <si>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</si>
  <si>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</si>
  <si>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</si>
  <si>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</si>
  <si>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</si>
  <si>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</si>
  <si>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</si>
  <si>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</si>
  <si>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</si>
  <si>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</si>
  <si>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</si>
  <si>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</si>
  <si>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</si>
  <si>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</si>
  <si>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</si>
  <si>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</si>
  <si>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</si>
  <si>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</si>
  <si>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</si>
  <si>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</si>
  <si>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</si>
  <si>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</si>
  <si>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</si>
  <si>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</si>
  <si>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</si>
  <si>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</si>
  <si>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</si>
  <si>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</si>
  <si>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</si>
  <si>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</si>
  <si>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</si>
  <si>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</si>
  <si>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</si>
  <si>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</si>
  <si>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</si>
  <si>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</si>
  <si>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</si>
  <si>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</si>
  <si>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</si>
  <si>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</si>
  <si>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</si>
  <si>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</si>
  <si>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</si>
  <si>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</si>
  <si>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</si>
  <si>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</si>
  <si>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</si>
  <si>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</si>
  <si>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</si>
  <si>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</si>
  <si>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</si>
  <si>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</si>
  <si>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</si>
  <si>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</si>
  <si>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</si>
  <si>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</si>
  <si>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</si>
  <si>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</si>
  <si>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</si>
  <si>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</si>
  <si>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</si>
  <si>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</si>
  <si>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</si>
  <si>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</si>
  <si>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</si>
  <si>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</si>
  <si>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</si>
  <si>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</si>
  <si>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</si>
  <si>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</si>
  <si>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</si>
  <si>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</si>
  <si>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</si>
  <si>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</si>
  <si>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</si>
  <si>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</si>
  <si>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</si>
  <si>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</si>
  <si>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</si>
  <si>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</si>
  <si>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</si>
  <si>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</si>
  <si>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</si>
  <si>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</si>
  <si>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</si>
  <si>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</si>
  <si>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</si>
  <si>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</si>
  <si>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</si>
  <si>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</si>
  <si>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</si>
  <si>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</si>
  <si>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</si>
  <si>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</si>
  <si>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</si>
  <si>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</si>
  <si>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</si>
  <si>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</si>
  <si>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</si>
  <si>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</si>
  <si>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</si>
  <si>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</si>
  <si>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</si>
  <si>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</si>
  <si>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</si>
  <si>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</si>
  <si>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</si>
  <si>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</si>
  <si>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</si>
  <si>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</si>
  <si>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</si>
  <si>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</si>
  <si>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</si>
  <si>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</si>
  <si>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</si>
  <si>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</si>
  <si>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</si>
  <si>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</si>
  <si>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</si>
  <si>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</si>
  <si>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</si>
  <si>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</si>
  <si>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</si>
  <si>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</si>
  <si>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</si>
  <si>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</si>
  <si>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</si>
  <si>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</si>
  <si>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</si>
  <si>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</si>
  <si>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</si>
  <si>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</si>
  <si>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</si>
  <si>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</si>
  <si>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</si>
  <si>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</si>
  <si>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</si>
  <si>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</si>
  <si>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</si>
  <si>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</si>
  <si>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</si>
  <si>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</si>
  <si>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</si>
  <si>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</si>
  <si>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</si>
  <si>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</si>
  <si>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</si>
  <si>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</si>
  <si>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</si>
  <si>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</si>
  <si>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</si>
  <si>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</si>
  <si>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</si>
  <si>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</si>
  <si>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</si>
  <si>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</si>
  <si>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</si>
  <si>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</si>
  <si>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</si>
  <si>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</si>
  <si>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</si>
  <si>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</si>
  <si>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</si>
  <si>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</si>
  <si>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</si>
  <si>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</si>
  <si>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</si>
  <si>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</si>
  <si>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</si>
  <si>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</si>
  <si>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</si>
  <si>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</si>
  <si>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</si>
  <si>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</si>
  <si>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</si>
  <si>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</si>
  <si>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</si>
  <si>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</si>
  <si>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</si>
  <si>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</si>
  <si>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</si>
  <si>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</si>
  <si>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</si>
  <si>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</si>
  <si>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</si>
  <si>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</si>
  <si>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</si>
  <si>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</si>
  <si>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</si>
  <si>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</si>
  <si>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</si>
  <si>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</si>
  <si>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</si>
  <si>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</si>
  <si>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</si>
  <si>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</si>
  <si>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</si>
  <si>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</si>
  <si>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</si>
  <si>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</si>
  <si>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</si>
  <si>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</si>
  <si>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</si>
  <si>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</si>
  <si>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</si>
  <si>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</si>
  <si>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</si>
  <si>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</si>
  <si>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</si>
  <si>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</si>
  <si>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</si>
  <si>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</si>
  <si>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</si>
  <si>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</si>
  <si>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</si>
  <si>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</si>
  <si>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</si>
  <si>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</si>
  <si>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</si>
  <si>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</si>
  <si>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</si>
  <si>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</si>
  <si>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</si>
  <si>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</si>
  <si>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</si>
  <si>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</si>
  <si>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</si>
  <si>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</si>
  <si>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</si>
  <si>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</si>
  <si>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</si>
  <si>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</si>
  <si>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</si>
  <si>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</si>
  <si>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</si>
  <si>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</si>
  <si>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</si>
  <si>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</si>
  <si>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</si>
  <si>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</si>
  <si>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</si>
  <si>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</si>
  <si>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</si>
  <si>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</si>
  <si>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</si>
  <si>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</si>
  <si>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</si>
  <si>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</si>
  <si>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</si>
  <si>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</si>
  <si>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</si>
  <si>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</si>
  <si>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</si>
  <si>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</si>
  <si>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</si>
  <si>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</si>
  <si>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</si>
  <si>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</si>
  <si>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</si>
  <si>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</si>
  <si>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</si>
  <si>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</si>
  <si>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</si>
  <si>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</si>
  <si>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</si>
  <si>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</si>
  <si>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</si>
  <si>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</si>
  <si>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</si>
  <si>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</si>
  <si>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</si>
  <si>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</si>
  <si>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</si>
  <si>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</si>
  <si>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</si>
  <si>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</si>
  <si>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</si>
  <si>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</si>
  <si>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</si>
  <si>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</si>
  <si>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</si>
  <si>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</si>
  <si>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</si>
  <si>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</si>
  <si>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</si>
  <si>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</si>
  <si>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</si>
  <si>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</si>
  <si>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</si>
  <si>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</si>
  <si>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</si>
  <si>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</si>
  <si>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</si>
  <si>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</si>
  <si>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</si>
  <si>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</si>
  <si>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</si>
  <si>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</si>
  <si>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</si>
  <si>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</si>
  <si>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</si>
  <si>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</si>
  <si>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</si>
  <si>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</si>
  <si>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</si>
  <si>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</si>
  <si>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</si>
  <si>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</si>
  <si>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</si>
  <si>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</si>
  <si>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</si>
  <si>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</si>
  <si>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</si>
  <si>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</si>
  <si>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</si>
  <si>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</si>
  <si>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</si>
  <si>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</si>
  <si>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</si>
  <si>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</si>
  <si>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</si>
  <si>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</si>
  <si>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</si>
  <si>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</si>
  <si>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</si>
  <si>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</si>
  <si>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</si>
  <si>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</si>
  <si>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</si>
  <si>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</si>
  <si>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</si>
  <si>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</si>
  <si>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</si>
  <si>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</si>
  <si>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</si>
  <si>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</si>
  <si>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</si>
  <si>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</si>
  <si>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</si>
  <si>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</si>
  <si>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</si>
  <si>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</si>
  <si>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</si>
  <si>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</si>
  <si>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</si>
  <si>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</si>
  <si>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</si>
  <si>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</si>
  <si>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</si>
  <si>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</si>
  <si>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</si>
  <si>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</si>
  <si>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</si>
  <si>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</si>
  <si>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</si>
  <si>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</si>
  <si>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</si>
  <si>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</si>
  <si>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</si>
  <si>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</si>
  <si>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</si>
  <si>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</si>
  <si>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</si>
  <si>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</si>
  <si>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</si>
  <si>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</si>
  <si>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</si>
  <si>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</si>
  <si>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</si>
  <si>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</si>
  <si>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</si>
  <si>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</si>
  <si>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</si>
  <si>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</si>
  <si>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</si>
  <si>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</si>
  <si>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</si>
  <si>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</si>
  <si>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</si>
  <si>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</si>
  <si>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</si>
  <si>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</si>
  <si>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</si>
  <si>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</si>
  <si>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</si>
  <si>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</si>
  <si>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</si>
  <si>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</si>
  <si>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</si>
  <si>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</si>
  <si>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</si>
  <si>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</si>
  <si>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</si>
  <si>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</si>
  <si>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</si>
  <si>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</si>
  <si>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</si>
  <si>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</si>
  <si>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</si>
  <si>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</si>
  <si>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</si>
  <si>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</si>
  <si>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</si>
  <si>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</si>
  <si>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</si>
  <si>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</si>
  <si>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</si>
  <si>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</si>
  <si>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</si>
  <si>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</si>
  <si>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</si>
  <si>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</si>
  <si>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</si>
  <si>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</si>
  <si>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</si>
  <si>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</si>
  <si>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</si>
  <si>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</si>
  <si>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</si>
  <si>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</si>
  <si>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</si>
  <si>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</si>
  <si>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</si>
  <si>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</si>
  <si>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</si>
  <si>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</si>
  <si>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</si>
  <si>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</si>
  <si>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</si>
  <si>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</si>
  <si>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</si>
  <si>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</si>
  <si>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</si>
  <si>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</si>
  <si>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</si>
  <si>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</si>
  <si>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</si>
  <si>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</si>
  <si>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</si>
  <si>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</si>
  <si>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</si>
  <si>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</si>
  <si>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</si>
  <si>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</si>
  <si>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</si>
  <si>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</si>
  <si>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</si>
  <si>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</si>
  <si>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</si>
  <si>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</si>
  <si>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</si>
  <si>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</si>
  <si>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</si>
  <si>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</si>
  <si>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</si>
  <si>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</si>
  <si>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</si>
  <si>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</si>
  <si>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</si>
  <si>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</si>
  <si>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</si>
  <si>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</si>
  <si>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</si>
  <si>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</si>
  <si>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</si>
  <si>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</si>
  <si>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</si>
  <si>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</si>
  <si>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</si>
  <si>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</si>
  <si>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</si>
  <si>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</si>
  <si>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</si>
  <si>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</si>
  <si>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</si>
  <si>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</si>
  <si>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</si>
  <si>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</si>
  <si>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</si>
  <si>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</si>
  <si>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</si>
  <si>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</si>
  <si>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</si>
  <si>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</si>
  <si>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</si>
  <si>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</si>
  <si>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</si>
  <si>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</si>
  <si>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</si>
  <si>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</si>
  <si>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</si>
  <si>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</si>
  <si>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</si>
  <si>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</si>
  <si>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</si>
  <si>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</si>
  <si>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</si>
  <si>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</si>
  <si>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</si>
  <si>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</si>
  <si>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</si>
  <si>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</si>
  <si>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</si>
  <si>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</si>
  <si>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</si>
  <si>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</si>
  <si>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</si>
  <si>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</si>
  <si>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</si>
  <si>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</si>
  <si>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</si>
  <si>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</si>
  <si>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</si>
  <si>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</si>
  <si>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</si>
  <si>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</si>
  <si>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</si>
  <si>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</si>
  <si>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</si>
  <si>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</si>
  <si>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</si>
  <si>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</si>
  <si>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</si>
  <si>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</si>
  <si>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</si>
  <si>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</si>
  <si>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</si>
  <si>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</si>
  <si>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</si>
  <si>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</si>
  <si>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</si>
  <si>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</si>
  <si>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</si>
  <si>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</si>
  <si>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</si>
  <si>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</si>
  <si>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</si>
  <si>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</si>
  <si>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</si>
  <si>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</si>
  <si>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</si>
  <si>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</si>
  <si>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</si>
  <si>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</si>
  <si>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</si>
  <si>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</si>
  <si>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</si>
  <si>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</si>
  <si>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</si>
  <si>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</si>
  <si>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</si>
  <si>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</si>
  <si>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</si>
  <si>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</si>
  <si>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</si>
  <si>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</si>
  <si>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</si>
  <si>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</si>
  <si>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</si>
  <si>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</si>
  <si>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</si>
  <si>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</si>
  <si>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</si>
  <si>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</si>
  <si>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</si>
  <si>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</si>
  <si>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</si>
  <si>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</si>
  <si>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</si>
  <si>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</si>
  <si>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</si>
  <si>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</si>
  <si>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</si>
  <si>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</si>
  <si>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</si>
  <si>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</si>
  <si>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</si>
  <si>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</si>
  <si>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</si>
  <si>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</si>
  <si>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</si>
  <si>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</si>
  <si>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</si>
  <si>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</si>
  <si>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</si>
  <si>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</si>
  <si>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</si>
  <si>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</si>
  <si>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</si>
  <si>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</si>
  <si>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</si>
  <si>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</si>
  <si>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</si>
  <si>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</si>
  <si>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</si>
  <si>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</si>
  <si>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</si>
  <si>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</si>
  <si>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</si>
  <si>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</si>
  <si>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</si>
  <si>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</si>
  <si>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</si>
  <si>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</si>
  <si>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</si>
  <si>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</si>
  <si>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</si>
  <si>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</si>
  <si>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</si>
  <si>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</si>
  <si>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</si>
  <si>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</si>
  <si>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</si>
  <si>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</si>
  <si>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</si>
  <si>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</si>
  <si>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</si>
  <si>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</si>
  <si>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</si>
  <si>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</si>
  <si>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</si>
  <si>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</si>
  <si>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</si>
  <si>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</si>
  <si>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</si>
  <si>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</si>
  <si>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</si>
  <si>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</si>
  <si>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</si>
  <si>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</si>
  <si>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</si>
  <si>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</si>
  <si>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</si>
  <si>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</si>
  <si>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</si>
  <si>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</si>
  <si>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</si>
  <si>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</si>
  <si>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</si>
  <si>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</si>
  <si>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</si>
  <si>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</si>
  <si>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</si>
  <si>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</si>
  <si>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</si>
  <si>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</si>
  <si>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</si>
  <si>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</si>
  <si>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</si>
  <si>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</si>
  <si>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</si>
  <si>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</si>
  <si>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</si>
  <si>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</si>
  <si>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</si>
  <si>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</si>
  <si>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</si>
  <si>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</si>
  <si>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</si>
  <si>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</si>
  <si>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</si>
  <si>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</si>
  <si>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</si>
  <si>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</si>
  <si>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</si>
  <si>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</si>
  <si>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</si>
  <si>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</si>
  <si>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</si>
  <si>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</si>
  <si>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</si>
  <si>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</si>
  <si>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</si>
  <si>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</si>
  <si>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</si>
  <si>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</si>
  <si>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</si>
  <si>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</si>
  <si>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</si>
  <si>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</si>
  <si>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</si>
  <si>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</si>
  <si>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</si>
  <si>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</si>
  <si>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</si>
  <si>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</si>
  <si>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</si>
  <si>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</si>
  <si>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</si>
  <si>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</si>
  <si>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</si>
  <si>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</si>
  <si>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</si>
  <si>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</si>
  <si>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</si>
  <si>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</si>
  <si>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</si>
  <si>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</si>
  <si>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</si>
  <si>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</si>
  <si>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</si>
  <si>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</si>
  <si>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</si>
  <si>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</si>
  <si>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</si>
  <si>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</si>
  <si>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</si>
  <si>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</si>
  <si>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</si>
  <si>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</si>
  <si>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</si>
  <si>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</si>
  <si>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</si>
  <si>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</si>
  <si>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</si>
  <si>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</si>
  <si>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</si>
  <si>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</si>
  <si>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</si>
  <si>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</si>
  <si>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</si>
  <si>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</si>
  <si>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</si>
  <si>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</si>
  <si>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</si>
  <si>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</si>
  <si>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</si>
  <si>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</si>
  <si>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</si>
  <si>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</si>
  <si>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</si>
  <si>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</si>
  <si>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</si>
  <si>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</si>
  <si>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</si>
  <si>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</si>
  <si>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</si>
  <si>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</si>
  <si>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</si>
  <si>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</si>
  <si>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</si>
  <si>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</si>
  <si>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</si>
  <si>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</si>
  <si>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</si>
  <si>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</si>
  <si>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</si>
  <si>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</si>
  <si>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</si>
  <si>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</si>
  <si>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</si>
  <si>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</si>
  <si>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</si>
  <si>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</si>
  <si>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</si>
  <si>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</si>
  <si>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</si>
  <si>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</si>
  <si>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</si>
  <si>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</si>
  <si>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</si>
  <si>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</si>
  <si>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</si>
  <si>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</si>
  <si>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</si>
  <si>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</si>
  <si>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</si>
  <si>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</si>
  <si>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</si>
  <si>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</si>
  <si>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</si>
  <si>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</si>
  <si>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</si>
  <si>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</si>
  <si>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</si>
  <si>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</si>
  <si>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</si>
  <si>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</si>
  <si>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</si>
  <si>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</si>
  <si>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</si>
  <si>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</si>
  <si>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</si>
  <si>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</si>
  <si>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</si>
  <si>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</si>
  <si>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</si>
  <si>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</si>
  <si>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</si>
  <si>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</si>
  <si>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</si>
  <si>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</si>
  <si>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</si>
  <si>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</si>
  <si>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</si>
  <si>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</si>
  <si>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</si>
  <si>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</si>
  <si>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</si>
  <si>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</si>
  <si>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</si>
  <si>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</si>
  <si>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</si>
  <si>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</si>
  <si>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</si>
  <si>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</si>
  <si>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</si>
  <si>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</si>
  <si>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</si>
  <si>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</si>
  <si>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</si>
  <si>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</si>
  <si>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</si>
  <si>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</si>
  <si>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</si>
  <si>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</si>
  <si>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</si>
  <si>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</si>
  <si>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</si>
  <si>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</si>
  <si>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</si>
  <si>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</si>
  <si>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</si>
  <si>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</si>
  <si>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</si>
  <si>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</si>
  <si>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</si>
  <si>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</si>
  <si>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</si>
  <si>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</si>
  <si>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</si>
  <si>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</si>
  <si>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</si>
  <si>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</si>
  <si>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</si>
  <si>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</si>
  <si>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</si>
  <si>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</si>
  <si>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</si>
  <si>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</si>
  <si>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</si>
  <si>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</si>
  <si>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</si>
  <si>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</si>
  <si>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</si>
  <si>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</si>
  <si>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</si>
  <si>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</si>
  <si>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</si>
  <si>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</si>
  <si>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</si>
  <si>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</si>
  <si>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</si>
  <si>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</si>
  <si>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</si>
  <si>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</si>
  <si>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</si>
  <si>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</si>
  <si>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</si>
  <si>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</si>
  <si>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</si>
  <si>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</si>
  <si>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</si>
  <si>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</si>
  <si>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</si>
  <si>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</si>
  <si>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</si>
  <si>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</si>
  <si>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</si>
  <si>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</si>
  <si>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</si>
  <si>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</si>
  <si>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</si>
  <si>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</si>
  <si>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</si>
  <si>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</si>
  <si>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</si>
  <si>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</si>
  <si>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</si>
  <si>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</si>
  <si>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</si>
  <si>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</si>
  <si>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</si>
  <si>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</si>
  <si>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</si>
  <si>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</si>
  <si>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</si>
  <si>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</si>
  <si>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</si>
  <si>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</si>
  <si>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</si>
  <si>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</si>
  <si>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</si>
  <si>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</si>
  <si>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</si>
  <si>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</si>
  <si>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</si>
  <si>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</si>
  <si>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</si>
  <si>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</si>
  <si>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</si>
  <si>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</si>
  <si>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</si>
  <si>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</si>
  <si>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</si>
  <si>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</si>
  <si>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</si>
  <si>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</si>
  <si>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</si>
  <si>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</si>
  <si>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</si>
  <si>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</si>
  <si>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</si>
  <si>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</si>
  <si>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</si>
  <si>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</si>
  <si>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</si>
  <si>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</si>
  <si>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</si>
  <si>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</si>
  <si>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</si>
  <si>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</si>
  <si>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</si>
  <si>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</si>
  <si>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</si>
  <si>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</si>
  <si>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</si>
  <si>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</si>
  <si>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</si>
  <si>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</si>
  <si>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</si>
  <si>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</si>
  <si>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</si>
  <si>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</si>
  <si>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</si>
  <si>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</si>
  <si>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</si>
  <si>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</si>
  <si>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</si>
  <si>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</si>
  <si>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</si>
  <si>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</si>
  <si>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</si>
  <si>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</si>
  <si>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</si>
  <si>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</si>
  <si>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</si>
  <si>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</si>
  <si>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</si>
  <si>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</si>
  <si>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</si>
  <si>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</si>
  <si>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</si>
  <si>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</si>
  <si>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</si>
  <si>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</si>
  <si>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</si>
  <si>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</si>
  <si>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</si>
  <si>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</si>
  <si>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</si>
  <si>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</si>
  <si>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</si>
  <si>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</si>
  <si>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</si>
  <si>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</si>
  <si>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</si>
  <si>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</si>
  <si>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</si>
  <si>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</si>
  <si>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</si>
  <si>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</si>
  <si>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</si>
  <si>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</si>
  <si>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</si>
  <si>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</si>
  <si>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</si>
  <si>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</si>
  <si>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</si>
  <si>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</si>
  <si>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</si>
  <si>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</si>
  <si>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</si>
  <si>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</si>
  <si>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</si>
  <si>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</si>
  <si>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</si>
  <si>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</si>
  <si>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</si>
  <si>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</si>
  <si>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</si>
  <si>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</si>
  <si>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</si>
  <si>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</si>
  <si>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</si>
  <si>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</si>
  <si>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</si>
  <si>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</si>
  <si>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</si>
  <si>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</si>
  <si>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</si>
  <si>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</si>
  <si>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</si>
  <si>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</si>
  <si>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</si>
  <si>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</si>
  <si>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</si>
  <si>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</si>
  <si>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</si>
  <si>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</si>
  <si>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</si>
  <si>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</si>
  <si>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</si>
  <si>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</si>
  <si>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</si>
  <si>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</si>
  <si>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</si>
  <si>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</si>
  <si>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</si>
  <si>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</si>
  <si>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</si>
  <si>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</si>
  <si>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</si>
  <si>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</si>
  <si>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</si>
  <si>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</si>
  <si>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</si>
  <si>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</si>
  <si>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</si>
  <si>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</si>
  <si>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</si>
  <si>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</si>
  <si>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</si>
  <si>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</si>
  <si>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</si>
  <si>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</si>
  <si>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</si>
  <si>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</si>
  <si>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</si>
  <si>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</si>
  <si>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</si>
  <si>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</si>
  <si>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</si>
  <si>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</si>
  <si>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</si>
  <si>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</si>
  <si>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</si>
  <si>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</si>
  <si>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</si>
  <si>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</si>
  <si>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</si>
  <si>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</si>
  <si>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</si>
  <si>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</si>
  <si>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</si>
  <si>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</si>
  <si>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</si>
  <si>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</si>
  <si>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</si>
  <si>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</si>
  <si>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</si>
  <si>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</si>
  <si>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</si>
  <si>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</si>
  <si>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</si>
  <si>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</si>
  <si>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</si>
  <si>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</si>
  <si>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</si>
  <si>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</si>
  <si>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</si>
  <si>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</si>
  <si>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</si>
  <si>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</si>
  <si>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</si>
  <si>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</si>
  <si>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</si>
  <si>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</si>
  <si>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</si>
  <si>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</si>
  <si>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</si>
  <si>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</si>
  <si>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</si>
  <si>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</si>
  <si>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</si>
  <si>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</si>
  <si>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</si>
  <si>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</si>
  <si>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</si>
  <si>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</si>
  <si>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</si>
  <si>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</si>
  <si>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</si>
  <si>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</si>
  <si>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</si>
  <si>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</si>
  <si>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</si>
  <si>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</si>
  <si>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</si>
  <si>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</si>
  <si>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</si>
  <si>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</si>
  <si>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</si>
  <si>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</si>
  <si>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</si>
  <si>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</si>
  <si>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</si>
  <si>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</si>
  <si>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</si>
  <si>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</si>
  <si>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</si>
  <si>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</si>
  <si>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</si>
  <si>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</si>
  <si>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</si>
  <si>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</si>
  <si>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</si>
  <si>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</si>
  <si>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</si>
  <si>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</si>
  <si>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</si>
  <si>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</si>
  <si>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</si>
  <si>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</si>
  <si>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</si>
  <si>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</si>
  <si>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</si>
  <si>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</si>
  <si>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</si>
  <si>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</si>
  <si>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</si>
  <si>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</si>
  <si>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</si>
  <si>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</si>
  <si>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</si>
  <si>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</si>
  <si>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</si>
  <si>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</si>
  <si>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</si>
  <si>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</si>
  <si>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</si>
  <si>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</si>
  <si>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</si>
  <si>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</si>
  <si>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</si>
  <si>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</si>
  <si>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</si>
  <si>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</si>
  <si>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</si>
  <si>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</si>
  <si>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</si>
  <si>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</si>
  <si>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</si>
  <si>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</si>
  <si>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</si>
  <si>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</si>
  <si>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</si>
  <si>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</si>
  <si>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</si>
  <si>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</si>
  <si>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</si>
  <si>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</si>
  <si>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</si>
  <si>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</si>
  <si>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</si>
  <si>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</si>
  <si>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</si>
  <si>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</si>
  <si>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</si>
  <si>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</si>
  <si>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</si>
  <si>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</si>
  <si>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</si>
  <si>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</si>
  <si>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</si>
  <si>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</si>
  <si>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</si>
  <si>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</si>
  <si>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</si>
  <si>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</si>
  <si>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</si>
  <si>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</si>
  <si>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</si>
  <si>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</si>
  <si>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</si>
  <si>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</si>
  <si>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</si>
  <si>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</si>
  <si>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</si>
  <si>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</si>
  <si>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</si>
  <si>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</si>
  <si>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</si>
  <si>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</si>
  <si>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</si>
  <si>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</si>
  <si>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</si>
  <si>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</si>
  <si>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</si>
  <si>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</si>
  <si>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</si>
  <si>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</si>
  <si>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</si>
  <si>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</si>
  <si>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</si>
  <si>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</si>
  <si>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</si>
  <si>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</si>
  <si>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</si>
  <si>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</si>
  <si>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</si>
  <si>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</si>
  <si>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</si>
  <si>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</si>
  <si>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</si>
  <si>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</si>
  <si>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</si>
  <si>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</si>
  <si>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</si>
  <si>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</si>
  <si>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</si>
  <si>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</si>
  <si>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</si>
  <si>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</si>
  <si>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</si>
  <si>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</si>
  <si>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</si>
  <si>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</si>
  <si>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</si>
  <si>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</si>
  <si>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</si>
  <si>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</si>
  <si>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</si>
  <si>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</si>
  <si>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</si>
  <si>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</si>
  <si>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</si>
  <si>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</si>
  <si>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</si>
  <si>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</si>
  <si>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</si>
  <si>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</si>
  <si>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</si>
  <si>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</si>
  <si>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</si>
  <si>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</si>
  <si>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</si>
  <si>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</si>
  <si>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</si>
  <si>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</si>
  <si>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</si>
  <si>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</si>
  <si>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</si>
  <si>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</si>
  <si>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</si>
  <si>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</si>
  <si>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</si>
  <si>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</si>
  <si>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</si>
  <si>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</si>
  <si>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</si>
  <si>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</si>
  <si>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</si>
  <si>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</si>
  <si>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</si>
  <si>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</si>
  <si>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</si>
  <si>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</si>
  <si>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</si>
  <si>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</si>
  <si>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</si>
  <si>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</si>
  <si>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</si>
  <si>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</si>
  <si>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</si>
  <si>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</si>
  <si>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</si>
  <si>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</si>
  <si>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</si>
  <si>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</si>
  <si>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</si>
  <si>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</si>
  <si>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</si>
  <si>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</si>
  <si>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</si>
  <si>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</si>
  <si>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</si>
  <si>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</si>
  <si>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</si>
  <si>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</si>
  <si>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</si>
  <si>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</si>
  <si>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</si>
  <si>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</si>
  <si>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</si>
  <si>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</si>
  <si>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</si>
  <si>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</si>
  <si>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</si>
  <si>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</si>
  <si>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</si>
  <si>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</si>
  <si>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</si>
  <si>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</si>
  <si>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</si>
  <si>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</si>
  <si>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</si>
  <si>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</si>
  <si>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</si>
  <si>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</si>
  <si>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</si>
  <si>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</si>
  <si>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</si>
  <si>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</si>
  <si>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</si>
  <si>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</si>
  <si>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</si>
  <si>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</si>
  <si>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</si>
  <si>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</si>
  <si>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</si>
  <si>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</si>
  <si>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</si>
  <si>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</si>
  <si>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</si>
  <si>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</si>
  <si>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</si>
  <si>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</si>
  <si>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</si>
  <si>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</si>
  <si>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</si>
  <si>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</si>
  <si>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</si>
  <si>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</si>
  <si>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</si>
  <si>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</si>
  <si>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</si>
  <si>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</si>
  <si>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</si>
  <si>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</si>
  <si>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</si>
  <si>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</si>
  <si>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</si>
  <si>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</si>
  <si>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</si>
  <si>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</si>
  <si>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</si>
  <si>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</si>
  <si>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</si>
  <si>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</si>
  <si>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</si>
  <si>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</si>
  <si>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</si>
  <si>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</si>
  <si>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</si>
  <si>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</si>
  <si>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</si>
  <si>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</si>
  <si>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</si>
  <si>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</si>
  <si>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</si>
  <si>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</si>
  <si>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</si>
  <si>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</si>
  <si>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</si>
  <si>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</si>
  <si>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</si>
  <si>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</si>
  <si>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</si>
  <si>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</si>
  <si>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</si>
  <si>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</si>
  <si>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</si>
  <si>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</si>
  <si>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</si>
  <si>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</si>
  <si>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</si>
  <si>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</si>
  <si>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</si>
  <si>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</si>
  <si>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</si>
  <si>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</si>
  <si>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</si>
  <si>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</si>
  <si>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</si>
  <si>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</si>
  <si>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</si>
  <si>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</si>
  <si>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</si>
  <si>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</si>
  <si>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</si>
  <si>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</si>
  <si>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</si>
  <si>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</si>
  <si>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</si>
  <si>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</si>
  <si>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</si>
  <si>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</si>
  <si>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</si>
  <si>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</si>
  <si>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</si>
  <si>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</si>
  <si>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</si>
  <si>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</si>
  <si>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</si>
  <si>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</si>
  <si>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</si>
  <si>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</si>
  <si>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</si>
  <si>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</si>
  <si>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</si>
  <si>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</si>
  <si>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</si>
  <si>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</si>
  <si>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</si>
  <si>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</si>
  <si>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</si>
  <si>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</si>
  <si>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</si>
  <si>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</si>
  <si>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</si>
  <si>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</si>
  <si>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</si>
  <si>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</si>
  <si>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</si>
  <si>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</si>
  <si>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</si>
  <si>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</si>
  <si>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</si>
  <si>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</si>
  <si>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</si>
  <si>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</si>
  <si>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</si>
  <si>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</si>
  <si>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</si>
  <si>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</si>
  <si>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</si>
  <si>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</si>
  <si>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</si>
  <si>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</si>
  <si>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</si>
  <si>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</si>
  <si>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</si>
  <si>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</si>
  <si>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</si>
  <si>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</si>
  <si>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</si>
  <si>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</si>
  <si>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</si>
  <si>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</si>
  <si>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</si>
  <si>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</si>
  <si>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</si>
  <si>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</si>
  <si>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</si>
  <si>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</si>
  <si>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</si>
  <si>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</si>
  <si>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</si>
  <si>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</si>
  <si>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</si>
  <si>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</si>
  <si>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</si>
  <si>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</si>
  <si>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</si>
  <si>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</si>
  <si>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</si>
  <si>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</si>
  <si>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</si>
  <si>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</si>
  <si>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</si>
  <si>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</si>
  <si>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</si>
  <si>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</si>
  <si>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</si>
  <si>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</si>
  <si>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</si>
  <si>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</si>
  <si>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</si>
  <si>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</si>
  <si>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</si>
  <si>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</si>
  <si>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</si>
  <si>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</si>
  <si>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</si>
  <si>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</si>
  <si>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</si>
  <si>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</si>
  <si>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</si>
  <si>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</si>
  <si>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</si>
  <si>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</si>
  <si>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</si>
  <si>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</si>
  <si>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</si>
  <si>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</si>
  <si>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</si>
  <si>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</si>
  <si>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</si>
  <si>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</si>
  <si>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</si>
  <si>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</si>
  <si>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</si>
  <si>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</si>
  <si>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</si>
  <si>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</si>
  <si>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</si>
  <si>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</si>
  <si>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</si>
  <si>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</si>
  <si>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9 Toby Boxes / 8 Daps / 16 Splices</t>
  </si>
  <si>
    <t>3 Toby Boxes / 22 Daps / 32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</si>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</sst>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0" fontId="88" fillId="0" borderId="9" xfId="0" applyFont="1" applyBorder="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5925927"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117"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m/>
    <m/>
    <m/>
  </r>
  <r>
    <x v="476"/>
    <x v="5"/>
    <x v="357"/>
    <m/>
    <m/>
    <m/>
  </r>
  <r>
    <x v="494"/>
    <x v="5"/>
    <x v="357"/>
    <m/>
    <m/>
    <m/>
  </r>
  <r>
    <x v="487"/>
    <x v="5"/>
    <x v="357"/>
    <m/>
    <m/>
    <m/>
  </r>
  <r>
    <x v="488"/>
    <x v="27"/>
    <x v="357"/>
    <m/>
    <m/>
    <m/>
  </r>
  <r>
    <x v="489"/>
    <x v="43"/>
    <x v="357"/>
    <m/>
    <m/>
    <m/>
  </r>
  <r>
    <x v="495"/>
    <x v="1"/>
    <x v="357"/>
    <m/>
    <m/>
    <m/>
  </r>
  <r>
    <x v="473"/>
    <x v="44"/>
    <x v="357"/>
    <m/>
    <m/>
    <m/>
  </r>
  <r>
    <x v="491"/>
    <x v="5"/>
    <x v="357"/>
    <m/>
    <m/>
    <m/>
  </r>
  <r>
    <x v="496"/>
    <x v="25"/>
    <x v="357"/>
    <m/>
    <m/>
    <m/>
  </r>
  <r>
    <x v="484"/>
    <x v="25"/>
    <x v="357"/>
    <m/>
    <m/>
    <m/>
  </r>
  <r>
    <x v="493"/>
    <x v="41"/>
    <x v="357"/>
    <m/>
    <m/>
    <m/>
  </r>
  <r>
    <x v="448"/>
    <x v="41"/>
    <x v="357"/>
    <m/>
    <m/>
    <m/>
  </r>
  <r>
    <x v="485"/>
    <x v="41"/>
    <x v="357"/>
    <m/>
    <m/>
    <m/>
  </r>
  <r>
    <x v="497"/>
    <x v="47"/>
    <x v="357"/>
    <m/>
    <m/>
    <m/>
  </r>
  <r>
    <x v="498"/>
    <x v="14"/>
    <x v="357"/>
    <m/>
    <m/>
    <m/>
  </r>
  <r>
    <x v="464"/>
    <x v="39"/>
    <x v="357"/>
    <m/>
    <m/>
    <m/>
  </r>
  <r>
    <x v="125"/>
    <x v="15"/>
    <x v="35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m/>
    <m/>
    <m/>
    <x v="5"/>
  </r>
  <r>
    <s v="D-HPP619"/>
    <x v="5"/>
    <d v="2026-06-25T00:00:00"/>
    <m/>
    <m/>
    <m/>
    <x v="5"/>
  </r>
  <r>
    <s v="D-HPP620"/>
    <x v="5"/>
    <d v="2026-06-25T00:00:00"/>
    <m/>
    <m/>
    <m/>
    <x v="5"/>
  </r>
  <r>
    <s v="D-HPP625"/>
    <x v="5"/>
    <d v="2026-06-25T00:00:00"/>
    <m/>
    <m/>
    <m/>
    <x v="5"/>
  </r>
  <r>
    <s v="D-HPP630"/>
    <x v="27"/>
    <d v="2026-06-25T00:00:00"/>
    <m/>
    <m/>
    <m/>
    <x v="5"/>
  </r>
  <r>
    <s v="D-HPP303"/>
    <x v="43"/>
    <d v="2026-06-25T00:00:00"/>
    <m/>
    <m/>
    <m/>
    <x v="5"/>
  </r>
  <r>
    <s v="D-HPP307 "/>
    <x v="1"/>
    <d v="2026-06-25T00:00:00"/>
    <m/>
    <m/>
    <m/>
    <x v="5"/>
  </r>
  <r>
    <s v="D-HPP318"/>
    <x v="44"/>
    <d v="2026-06-25T00:00:00"/>
    <m/>
    <m/>
    <m/>
    <x v="5"/>
  </r>
  <r>
    <s v="FB-HWP476"/>
    <x v="5"/>
    <d v="2026-06-25T00:00:00"/>
    <m/>
    <m/>
    <m/>
    <x v="5"/>
  </r>
  <r>
    <s v="D-HLX513"/>
    <x v="25"/>
    <d v="2026-06-25T00:00:00"/>
    <m/>
    <m/>
    <m/>
    <x v="5"/>
  </r>
  <r>
    <s v="D-HLX522"/>
    <x v="25"/>
    <d v="2026-06-25T00:00:00"/>
    <m/>
    <m/>
    <m/>
    <x v="5"/>
  </r>
  <r>
    <s v="D-HTG228"/>
    <x v="41"/>
    <d v="2026-06-25T00:00:00"/>
    <m/>
    <m/>
    <m/>
    <x v="5"/>
  </r>
  <r>
    <s v="D-HTG233"/>
    <x v="41"/>
    <d v="2026-06-25T00:00:00"/>
    <m/>
    <m/>
    <m/>
    <x v="5"/>
  </r>
  <r>
    <s v="D-HTG238"/>
    <x v="41"/>
    <d v="2026-06-25T00:00:00"/>
    <m/>
    <m/>
    <m/>
    <x v="5"/>
  </r>
  <r>
    <s v="FB-HTG204"/>
    <x v="47"/>
    <d v="2026-06-25T00:00:00"/>
    <m/>
    <m/>
    <m/>
    <x v="5"/>
  </r>
  <r>
    <s v="FB-HTG290"/>
    <x v="14"/>
    <d v="2026-06-25T00:00:00"/>
    <m/>
    <m/>
    <m/>
    <x v="5"/>
  </r>
  <r>
    <s v="D-HBR256"/>
    <x v="39"/>
    <d v="2026-06-2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0" t="s">
        <v>0</v>
      </c>
      <c r="B1" s="1580"/>
      <c r="C1" s="1580"/>
      <c r="D1" s="1580"/>
      <c r="E1" s="1580"/>
      <c r="F1" s="1580"/>
      <c r="G1" s="1580"/>
      <c r="H1" s="1580"/>
      <c r="I1" s="1580"/>
      <c r="J1" s="1580"/>
      <c r="K1" s="1580"/>
      <c r="L1" s="1580"/>
      <c r="M1" s="1580"/>
      <c r="N1" s="1580"/>
      <c r="O1" s="1580"/>
      <c r="P1" s="1580"/>
      <c r="Q1" s="1006"/>
      <c r="S1" s="1006"/>
      <c r="T1" s="1006"/>
      <c r="U1" s="1006"/>
      <c r="V1" s="1006"/>
      <c r="W1" s="1006"/>
      <c r="X1" s="1006"/>
      <c r="Y1" s="1006"/>
      <c r="Z1" s="1006"/>
    </row>
    <row r="2" spans="1:26" ht="24.95" customHeight="1">
      <c r="A2" s="1581" t="str">
        <f ca="1">"Last Updated: "&amp;TEXT(NOW(),"MM/DD/YYYY  h:mm AM/PM")</f>
        <v>Last Updated: 06/25/2026  4:15 PM</v>
      </c>
      <c r="B2" s="1581"/>
      <c r="C2" s="1581"/>
      <c r="D2" s="1581"/>
      <c r="E2" s="1581"/>
      <c r="F2" s="1581"/>
      <c r="G2" s="1581"/>
      <c r="H2" s="1581"/>
      <c r="I2" s="1581"/>
      <c r="J2" s="1581"/>
      <c r="K2" s="1581"/>
      <c r="L2" s="1581"/>
      <c r="M2" s="1581"/>
      <c r="N2" s="1581"/>
      <c r="O2" s="1581"/>
      <c r="P2" s="1581"/>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2" t="s">
        <v>7</v>
      </c>
      <c r="B7" s="1582"/>
      <c r="C7" s="1582"/>
      <c r="D7" s="1582"/>
      <c r="E7" s="1582"/>
      <c r="F7" s="1582"/>
      <c r="G7" s="1582"/>
      <c r="H7" s="1582"/>
      <c r="I7" s="1582"/>
      <c r="J7" s="1582"/>
      <c r="K7" s="1582"/>
      <c r="L7" s="1582"/>
      <c r="M7" s="1582"/>
      <c r="N7" s="1582"/>
      <c r="O7" s="1582"/>
      <c r="P7" s="1582"/>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3" t="s">
        <v>8</v>
      </c>
      <c r="B9" s="1583"/>
      <c r="C9" s="1006"/>
      <c r="D9" s="1578" t="s">
        <v>9</v>
      </c>
      <c r="E9" s="1578"/>
      <c r="F9" s="1578"/>
      <c r="G9" s="1006"/>
      <c r="H9" s="1578" t="s">
        <v>10</v>
      </c>
      <c r="I9" s="1578"/>
      <c r="J9" s="1578"/>
      <c r="K9" s="1006"/>
      <c r="L9" s="1578" t="s">
        <v>11</v>
      </c>
      <c r="M9" s="1578"/>
      <c r="N9" s="1578"/>
      <c r="O9" s="1006"/>
      <c r="P9" s="1006"/>
      <c r="Q9" s="1006"/>
      <c r="R9" s="1006"/>
      <c r="S9" s="1006"/>
      <c r="T9" s="1006"/>
      <c r="U9" s="1006"/>
      <c r="V9" s="1006"/>
      <c r="W9" s="1006"/>
      <c r="X9" s="1006"/>
      <c r="Y9" s="1006"/>
      <c r="Z9" s="1006"/>
    </row>
    <row r="10" spans="1:26" ht="50.1" customHeight="1">
      <c r="A10" s="1584"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4"/>
      <c r="C10" s="1006"/>
      <c r="D10" s="1584"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4"/>
      <c r="F10" s="1584"/>
      <c r="G10" s="1006"/>
      <c r="H10" s="1585"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174195</v>
      </c>
      <c r="I10" s="1585"/>
      <c r="J10" s="1585"/>
      <c r="K10" s="1006"/>
      <c r="L10" s="1586"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850730</v>
      </c>
      <c r="M10" s="1586"/>
      <c r="N10" s="1586"/>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8" t="s">
        <v>12</v>
      </c>
      <c r="B12" s="1578"/>
      <c r="C12" s="1006"/>
      <c r="D12" s="1578" t="s">
        <v>13</v>
      </c>
      <c r="E12" s="1578"/>
      <c r="F12" s="1578"/>
      <c r="G12" s="1006"/>
      <c r="H12" s="1578" t="s">
        <v>14</v>
      </c>
      <c r="I12" s="1578"/>
      <c r="J12" s="1578"/>
      <c r="K12" s="1006"/>
      <c r="L12" s="1578" t="s">
        <v>15</v>
      </c>
      <c r="M12" s="1578"/>
      <c r="N12" s="1578"/>
      <c r="O12" s="1006"/>
      <c r="P12" s="1006"/>
      <c r="Q12" s="1006"/>
      <c r="R12" s="1006"/>
      <c r="S12" s="1006"/>
      <c r="T12" s="1006"/>
      <c r="U12" s="1006"/>
      <c r="V12" s="1006"/>
      <c r="W12" s="1006"/>
      <c r="X12" s="1006"/>
      <c r="Y12" s="1006"/>
      <c r="Z12" s="1006"/>
    </row>
    <row r="13" spans="1:26" ht="50.1" customHeight="1">
      <c r="A13" s="1587">
        <f>IFERROR(H10/D10,0)</f>
        <v>0.1699587774715223</v>
      </c>
      <c r="B13" s="1587"/>
      <c r="C13" s="1006"/>
      <c r="D13" s="1591"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1"/>
      <c r="F13" s="1591"/>
      <c r="G13" s="1006"/>
      <c r="H13" s="1584"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4"/>
      <c r="J13" s="1584"/>
      <c r="K13" s="1006"/>
      <c r="L13" s="1579">
        <f>COUNTA('Pending Resto-COP Packages'!A14:A61)</f>
        <v>36</v>
      </c>
      <c r="M13" s="1579"/>
      <c r="N13" s="1579"/>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0" t="s">
        <v>16</v>
      </c>
      <c r="B15" s="1590"/>
      <c r="C15" s="1590"/>
      <c r="D15" s="1590"/>
      <c r="E15" s="1006"/>
      <c r="F15" s="1590" t="s">
        <v>17</v>
      </c>
      <c r="G15" s="1590"/>
      <c r="H15" s="1590"/>
      <c r="I15" s="1590"/>
      <c r="J15" s="1006"/>
      <c r="K15" s="1590" t="s">
        <v>18</v>
      </c>
      <c r="L15" s="1590"/>
      <c r="M15" s="159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0.26050284270372709</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0.1699587774715223</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0" t="s">
        <v>44</v>
      </c>
      <c r="B27" s="1590"/>
      <c r="C27" s="1590"/>
      <c r="D27" s="1590"/>
      <c r="F27" s="1592" t="s">
        <v>45</v>
      </c>
      <c r="G27" s="1592"/>
      <c r="H27" s="1592"/>
      <c r="I27" s="1592"/>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8" t="s">
        <v>65</v>
      </c>
      <c r="B39" s="1588"/>
      <c r="C39" s="1588"/>
      <c r="D39" s="1588"/>
      <c r="E39" s="1588"/>
      <c r="F39" s="1588"/>
      <c r="G39" s="1588"/>
      <c r="H39" s="1588"/>
      <c r="I39" s="1588"/>
      <c r="J39" s="1588"/>
      <c r="K39" s="1588"/>
      <c r="L39" s="1588"/>
      <c r="M39" s="1588"/>
      <c r="N39" s="1588"/>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9" t="s">
        <v>66</v>
      </c>
      <c r="B60" s="1589"/>
      <c r="C60" s="1589"/>
      <c r="D60" s="1589"/>
      <c r="E60" s="1589"/>
      <c r="F60" s="1589"/>
      <c r="G60" s="1589"/>
      <c r="H60" s="1589"/>
      <c r="I60" s="1589"/>
      <c r="J60" s="1589"/>
      <c r="K60" s="1589"/>
      <c r="L60" s="1589"/>
      <c r="M60" s="1589"/>
      <c r="N60" s="1589"/>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3" t="s">
        <v>441</v>
      </c>
      <c r="C1" s="1593"/>
      <c r="D1" s="426"/>
      <c r="E1" s="1593" t="s">
        <v>442</v>
      </c>
      <c r="F1" s="159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86977</v>
      </c>
      <c r="E4" s="12" t="s">
        <v>443</v>
      </c>
      <c r="F4" t="s">
        <v>48</v>
      </c>
      <c r="W4" t="s">
        <v>449</v>
      </c>
      <c r="X4">
        <v>22</v>
      </c>
    </row>
    <row r="5" spans="1:25">
      <c r="B5" t="s">
        <v>50</v>
      </c>
      <c r="C5">
        <v>32306</v>
      </c>
      <c r="E5" t="s">
        <v>48</v>
      </c>
      <c r="F5">
        <v>146346</v>
      </c>
      <c r="K5" s="12" t="s">
        <v>450</v>
      </c>
      <c r="P5" s="12" t="s">
        <v>450</v>
      </c>
      <c r="W5" t="s">
        <v>451</v>
      </c>
      <c r="X5">
        <v>13</v>
      </c>
    </row>
    <row r="6" spans="1:25">
      <c r="B6" t="s">
        <v>452</v>
      </c>
      <c r="C6">
        <v>88654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8094</v>
      </c>
      <c r="L18" t="s">
        <v>333</v>
      </c>
      <c r="M18">
        <v>1</v>
      </c>
    </row>
    <row r="19" spans="2:13">
      <c r="B19" t="s">
        <v>475</v>
      </c>
      <c r="C19">
        <v>12756</v>
      </c>
      <c r="L19" t="s">
        <v>335</v>
      </c>
      <c r="M19">
        <v>1</v>
      </c>
    </row>
    <row r="20" spans="2:13">
      <c r="B20" t="s">
        <v>476</v>
      </c>
      <c r="C20">
        <v>33030</v>
      </c>
      <c r="L20" t="s">
        <v>339</v>
      </c>
      <c r="M20">
        <v>1</v>
      </c>
    </row>
    <row r="21" spans="2:13">
      <c r="B21" t="s">
        <v>477</v>
      </c>
      <c r="C21">
        <v>11385</v>
      </c>
      <c r="L21" t="s">
        <v>478</v>
      </c>
      <c r="M21">
        <v>1</v>
      </c>
    </row>
    <row r="22" spans="2:13">
      <c r="B22" t="s">
        <v>479</v>
      </c>
      <c r="C22">
        <v>8537</v>
      </c>
      <c r="L22" t="s">
        <v>345</v>
      </c>
      <c r="M22">
        <v>1</v>
      </c>
    </row>
    <row r="23" spans="2:13">
      <c r="B23" t="s">
        <v>480</v>
      </c>
      <c r="C23">
        <v>8496</v>
      </c>
      <c r="L23" t="s">
        <v>376</v>
      </c>
      <c r="M23">
        <v>1</v>
      </c>
    </row>
    <row r="24" spans="2:13">
      <c r="B24" t="s">
        <v>481</v>
      </c>
      <c r="C24">
        <v>4650</v>
      </c>
      <c r="L24" t="s">
        <v>427</v>
      </c>
      <c r="M24">
        <v>1</v>
      </c>
    </row>
    <row r="25" spans="2:13">
      <c r="B25" t="s">
        <v>482</v>
      </c>
      <c r="C25">
        <v>6992</v>
      </c>
      <c r="L25" t="s">
        <v>483</v>
      </c>
      <c r="M25">
        <v>1</v>
      </c>
    </row>
    <row r="26" spans="2:13">
      <c r="B26" t="s">
        <v>484</v>
      </c>
      <c r="C26">
        <v>5950</v>
      </c>
      <c r="K26" t="s">
        <v>485</v>
      </c>
      <c r="M26">
        <v>19</v>
      </c>
    </row>
    <row r="27" spans="2:13">
      <c r="B27" t="s">
        <v>486</v>
      </c>
      <c r="C27">
        <v>6321</v>
      </c>
      <c r="K27" t="s">
        <v>487</v>
      </c>
      <c r="L27" t="s">
        <v>321</v>
      </c>
      <c r="M27">
        <v>1</v>
      </c>
    </row>
    <row r="28" spans="2:13">
      <c r="B28" t="s">
        <v>472</v>
      </c>
      <c r="C28">
        <v>573178</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4"/>
      <c r="B1" s="1594"/>
      <c r="C1" s="1594"/>
      <c r="D1" s="1594"/>
      <c r="E1" s="1594"/>
      <c r="F1" s="1594"/>
      <c r="G1" s="1594"/>
      <c r="H1" s="1595" t="s">
        <v>491</v>
      </c>
      <c r="I1" s="1595"/>
      <c r="J1" s="1595"/>
      <c r="K1" s="1595"/>
      <c r="L1" s="1595"/>
      <c r="M1" s="1595"/>
      <c r="N1" s="1595"/>
      <c r="O1" s="1595"/>
      <c r="P1" s="188"/>
      <c r="Q1" s="1596" t="s">
        <v>97</v>
      </c>
      <c r="R1" s="1596"/>
      <c r="S1" s="1597"/>
      <c r="T1" s="1596"/>
      <c r="U1" s="1596"/>
      <c r="V1" s="1596"/>
      <c r="W1" s="1596"/>
      <c r="X1" s="1596"/>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V37" activePane="topRight" state="frozen"/>
      <selection pane="topRight" activeCell="W51" sqref="W51"/>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1">
        <v>46</v>
      </c>
      <c r="I2" s="371" t="s">
        <v>557</v>
      </c>
      <c r="J2" s="1057" t="s">
        <v>30</v>
      </c>
      <c r="K2" s="1602"/>
      <c r="L2" s="1382">
        <v>46147</v>
      </c>
      <c r="M2" s="371" t="s">
        <v>110</v>
      </c>
      <c r="N2" s="990">
        <v>71754.5</v>
      </c>
      <c r="O2" s="371" t="s">
        <v>110</v>
      </c>
      <c r="P2" s="706" t="s">
        <v>29</v>
      </c>
      <c r="Q2" s="1603">
        <v>46147</v>
      </c>
      <c r="R2" s="701"/>
      <c r="S2" s="1603"/>
      <c r="T2" s="1603"/>
      <c r="U2" s="1603"/>
      <c r="V2" s="1604">
        <v>5649</v>
      </c>
      <c r="W2" s="1224">
        <v>5347</v>
      </c>
      <c r="X2" s="1605">
        <f>SUM(V2-W2)</f>
        <v>302</v>
      </c>
      <c r="Y2" s="1240">
        <f>IFERROR($W2/$V2, 0)</f>
        <v>0.94653921047973089</v>
      </c>
      <c r="Z2" s="1603">
        <v>46169</v>
      </c>
      <c r="AA2" s="1603"/>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1">
        <v>94</v>
      </c>
      <c r="I3" s="371" t="s">
        <v>557</v>
      </c>
      <c r="J3" s="1057" t="s">
        <v>30</v>
      </c>
      <c r="K3" s="1602"/>
      <c r="L3" s="1382"/>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1">
        <v>79</v>
      </c>
      <c r="I4" s="371" t="s">
        <v>557</v>
      </c>
      <c r="J4" s="1057" t="s">
        <v>30</v>
      </c>
      <c r="K4" s="1602"/>
      <c r="L4" s="1382">
        <v>46152</v>
      </c>
      <c r="M4" s="371" t="s">
        <v>110</v>
      </c>
      <c r="N4" s="990">
        <v>100208</v>
      </c>
      <c r="O4" s="371" t="s">
        <v>110</v>
      </c>
      <c r="P4" s="706" t="s">
        <v>29</v>
      </c>
      <c r="Q4" s="1603">
        <v>46149</v>
      </c>
      <c r="R4" s="701"/>
      <c r="S4" s="1603"/>
      <c r="T4" s="1603"/>
      <c r="U4" s="1603"/>
      <c r="V4" s="1604">
        <v>8175</v>
      </c>
      <c r="W4" s="1224">
        <v>6248</v>
      </c>
      <c r="X4" s="1605">
        <f>SUM(V4-W4)</f>
        <v>1927</v>
      </c>
      <c r="Y4" s="1240">
        <f>IFERROR($W4/$V4, 0)</f>
        <v>0.76428134556574923</v>
      </c>
      <c r="Z4" s="1603">
        <v>46168</v>
      </c>
      <c r="AA4" s="1603"/>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1">
        <v>110</v>
      </c>
      <c r="I5" s="371" t="s">
        <v>557</v>
      </c>
      <c r="J5" s="1057" t="s">
        <v>30</v>
      </c>
      <c r="K5" s="1602"/>
      <c r="L5" s="1382"/>
      <c r="M5" s="371" t="s">
        <v>110</v>
      </c>
      <c r="N5" s="990">
        <v>101920.5</v>
      </c>
      <c r="O5" s="371" t="s">
        <v>110</v>
      </c>
      <c r="P5" s="706" t="s">
        <v>29</v>
      </c>
      <c r="Q5" s="1603">
        <v>46162</v>
      </c>
      <c r="R5" s="701"/>
      <c r="S5" s="1603"/>
      <c r="T5" s="1603"/>
      <c r="U5" s="1603"/>
      <c r="V5" s="1604">
        <v>8444</v>
      </c>
      <c r="W5" s="1326">
        <v>6013</v>
      </c>
      <c r="X5" s="1605">
        <f>SUM(V5-W5)</f>
        <v>2431</v>
      </c>
      <c r="Y5" s="1240">
        <f>IFERROR($W5/$V5, 0)</f>
        <v>0.71210326859308382</v>
      </c>
      <c r="Z5" s="1603">
        <v>46174</v>
      </c>
      <c r="AA5" s="1603"/>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1">
        <v>91</v>
      </c>
      <c r="I6" s="371" t="s">
        <v>557</v>
      </c>
      <c r="J6" s="1057" t="s">
        <v>30</v>
      </c>
      <c r="K6" s="1602"/>
      <c r="L6" s="1382">
        <v>46175</v>
      </c>
      <c r="M6" s="371" t="s">
        <v>110</v>
      </c>
      <c r="N6" s="990">
        <v>111633.5</v>
      </c>
      <c r="O6" s="371" t="s">
        <v>110</v>
      </c>
      <c r="P6" s="706" t="s">
        <v>35</v>
      </c>
      <c r="Q6" s="1603">
        <v>46178</v>
      </c>
      <c r="R6" s="701"/>
      <c r="S6" s="1603"/>
      <c r="T6" s="1603"/>
      <c r="U6" s="1603"/>
      <c r="V6" s="1604">
        <v>9431</v>
      </c>
      <c r="W6" s="1224">
        <v>520</v>
      </c>
      <c r="X6" s="1605">
        <f>SUM(V6-W6)</f>
        <v>8911</v>
      </c>
      <c r="Y6" s="1240">
        <f>IFERROR($W6/$V6, 0)</f>
        <v>5.5137313116318525E-2</v>
      </c>
      <c r="Z6" s="1603">
        <v>46197</v>
      </c>
      <c r="AA6" s="1603"/>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1">
        <v>76</v>
      </c>
      <c r="I7" s="371" t="s">
        <v>557</v>
      </c>
      <c r="J7" s="1057" t="s">
        <v>30</v>
      </c>
      <c r="K7" s="1602"/>
      <c r="L7" s="1382">
        <v>46175</v>
      </c>
      <c r="M7" s="371" t="s">
        <v>110</v>
      </c>
      <c r="N7" s="990">
        <v>67567.5</v>
      </c>
      <c r="O7" s="371" t="s">
        <v>110</v>
      </c>
      <c r="P7" s="706" t="s">
        <v>35</v>
      </c>
      <c r="Q7" s="1603">
        <v>46171</v>
      </c>
      <c r="R7" s="701"/>
      <c r="S7" s="1603"/>
      <c r="T7" s="1603"/>
      <c r="U7" s="1603"/>
      <c r="V7" s="1604">
        <v>5460</v>
      </c>
      <c r="W7" s="1224"/>
      <c r="X7" s="1605">
        <f>SUM(V7-W7)</f>
        <v>5460</v>
      </c>
      <c r="Y7" s="1240">
        <f>IFERROR($W7/$V7, 0)</f>
        <v>0</v>
      </c>
      <c r="Z7" s="1603"/>
      <c r="AA7" s="1603"/>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1">
        <v>42</v>
      </c>
      <c r="I8" s="371" t="s">
        <v>557</v>
      </c>
      <c r="J8" s="1057" t="s">
        <v>30</v>
      </c>
      <c r="K8" s="1602"/>
      <c r="L8" s="1382">
        <v>46178</v>
      </c>
      <c r="M8" s="371" t="s">
        <v>110</v>
      </c>
      <c r="N8" s="990">
        <v>101724.5</v>
      </c>
      <c r="O8" s="371" t="s">
        <v>110</v>
      </c>
      <c r="P8" s="706" t="s">
        <v>29</v>
      </c>
      <c r="Q8" s="1603">
        <v>46171</v>
      </c>
      <c r="R8" s="701"/>
      <c r="S8" s="1603"/>
      <c r="T8" s="1603"/>
      <c r="U8" s="1603"/>
      <c r="V8" s="1604">
        <v>7993</v>
      </c>
      <c r="W8" s="1224">
        <v>6612</v>
      </c>
      <c r="X8" s="1605">
        <f>SUM(V8-W8)</f>
        <v>1381</v>
      </c>
      <c r="Y8" s="1240">
        <f>IFERROR($W8/$V8, 0)</f>
        <v>0.82722382084323787</v>
      </c>
      <c r="Z8" s="1603">
        <v>46190</v>
      </c>
      <c r="AA8" s="1603"/>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1">
        <v>67</v>
      </c>
      <c r="I9" s="371" t="s">
        <v>557</v>
      </c>
      <c r="J9" s="1057" t="s">
        <v>30</v>
      </c>
      <c r="K9" s="1602"/>
      <c r="L9" s="1382"/>
      <c r="M9" s="371" t="s">
        <v>110</v>
      </c>
      <c r="N9" s="990">
        <v>95128</v>
      </c>
      <c r="O9" s="371" t="s">
        <v>110</v>
      </c>
      <c r="P9" s="706" t="s">
        <v>29</v>
      </c>
      <c r="Q9" s="1603">
        <v>46171</v>
      </c>
      <c r="R9" s="701"/>
      <c r="S9" s="1603"/>
      <c r="T9" s="1603"/>
      <c r="U9" s="1603"/>
      <c r="V9" s="1604">
        <v>7857</v>
      </c>
      <c r="W9" s="1598">
        <v>575</v>
      </c>
      <c r="X9" s="1605">
        <f>SUM(V9-W9)</f>
        <v>7282</v>
      </c>
      <c r="Y9" s="1240">
        <f>IFERROR($W9/$V9, 0)</f>
        <v>7.3183148784523352E-2</v>
      </c>
      <c r="Z9" s="1603">
        <v>46198</v>
      </c>
      <c r="AA9" s="1603"/>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1">
        <v>91</v>
      </c>
      <c r="I10" s="371" t="s">
        <v>557</v>
      </c>
      <c r="J10" s="1057" t="s">
        <v>30</v>
      </c>
      <c r="K10" s="1602"/>
      <c r="L10" s="1382">
        <v>46175</v>
      </c>
      <c r="M10" s="371" t="s">
        <v>110</v>
      </c>
      <c r="N10" s="990">
        <v>72668.5</v>
      </c>
      <c r="O10" s="371" t="s">
        <v>110</v>
      </c>
      <c r="P10" s="706" t="s">
        <v>29</v>
      </c>
      <c r="Q10" s="1603">
        <v>46176</v>
      </c>
      <c r="R10" s="701"/>
      <c r="S10" s="1603"/>
      <c r="T10" s="1603"/>
      <c r="U10" s="1603"/>
      <c r="V10" s="1604">
        <v>5934</v>
      </c>
      <c r="W10" s="1224">
        <v>4992</v>
      </c>
      <c r="X10" s="1605">
        <f>SUM(V10-W10)</f>
        <v>942</v>
      </c>
      <c r="Y10" s="1240">
        <f>IFERROR($W10/$V10, 0)</f>
        <v>0.84125379170879677</v>
      </c>
      <c r="Z10" s="1603">
        <v>46191</v>
      </c>
      <c r="AA10" s="1603"/>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1">
        <v>88</v>
      </c>
      <c r="I11" s="371" t="s">
        <v>557</v>
      </c>
      <c r="J11" s="1057" t="s">
        <v>30</v>
      </c>
      <c r="K11" s="1602"/>
      <c r="L11" s="1382"/>
      <c r="M11" s="371" t="s">
        <v>110</v>
      </c>
      <c r="N11" s="990">
        <v>96607</v>
      </c>
      <c r="O11" s="371" t="s">
        <v>110</v>
      </c>
      <c r="P11" s="706" t="s">
        <v>29</v>
      </c>
      <c r="Q11" s="1603">
        <v>46176</v>
      </c>
      <c r="R11" s="701"/>
      <c r="S11" s="1603"/>
      <c r="T11" s="1603"/>
      <c r="U11" s="1603"/>
      <c r="V11" s="1604">
        <v>7623</v>
      </c>
      <c r="W11" s="1598">
        <v>2861</v>
      </c>
      <c r="X11" s="1605">
        <f>SUM(V11-W11)</f>
        <v>4762</v>
      </c>
      <c r="Y11" s="1240">
        <f>IFERROR($W11/$V11, 0)</f>
        <v>0.37531155712973896</v>
      </c>
      <c r="Z11" s="1603">
        <v>46195</v>
      </c>
      <c r="AA11" s="1603"/>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1">
        <v>75</v>
      </c>
      <c r="I12" s="371" t="s">
        <v>557</v>
      </c>
      <c r="J12" s="1057" t="s">
        <v>30</v>
      </c>
      <c r="K12" s="1602"/>
      <c r="L12" s="1382"/>
      <c r="M12" s="371" t="s">
        <v>110</v>
      </c>
      <c r="N12" s="990">
        <v>95477</v>
      </c>
      <c r="O12" s="371" t="s">
        <v>110</v>
      </c>
      <c r="P12" s="706" t="s">
        <v>35</v>
      </c>
      <c r="Q12" s="1603">
        <v>46183</v>
      </c>
      <c r="R12" s="701"/>
      <c r="S12" s="1603"/>
      <c r="T12" s="1603"/>
      <c r="U12" s="1603"/>
      <c r="V12" s="1604">
        <v>7966</v>
      </c>
      <c r="W12" s="1224"/>
      <c r="X12" s="1605">
        <v>7966</v>
      </c>
      <c r="Y12" s="1240">
        <f>IFERROR(#REF!/$V12, 0)</f>
        <v>0</v>
      </c>
      <c r="Z12" s="1603"/>
      <c r="AA12" s="1603"/>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1">
        <v>97</v>
      </c>
      <c r="I13" s="371" t="s">
        <v>557</v>
      </c>
      <c r="J13" s="1057" t="s">
        <v>30</v>
      </c>
      <c r="K13" s="1602"/>
      <c r="L13" s="1382"/>
      <c r="M13" s="371" t="s">
        <v>110</v>
      </c>
      <c r="N13" s="990">
        <v>94688.5</v>
      </c>
      <c r="O13" s="371" t="s">
        <v>110</v>
      </c>
      <c r="P13" s="706" t="s">
        <v>29</v>
      </c>
      <c r="Q13" s="1603">
        <v>46176</v>
      </c>
      <c r="R13" s="701"/>
      <c r="S13" s="1603"/>
      <c r="T13" s="1603"/>
      <c r="U13" s="1603"/>
      <c r="V13" s="1604">
        <v>7856</v>
      </c>
      <c r="W13" s="1224">
        <v>842</v>
      </c>
      <c r="X13" s="1605">
        <f>SUM(V13-W13)</f>
        <v>7014</v>
      </c>
      <c r="Y13" s="1240">
        <f>IFERROR($W13/$V13, 0)</f>
        <v>0.10717922606924643</v>
      </c>
      <c r="Z13" s="1603">
        <v>46190</v>
      </c>
      <c r="AA13" s="1603"/>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1">
        <v>65</v>
      </c>
      <c r="I14" s="371" t="s">
        <v>557</v>
      </c>
      <c r="J14" s="1057" t="s">
        <v>30</v>
      </c>
      <c r="K14" s="1602"/>
      <c r="L14" s="1382"/>
      <c r="M14" s="371" t="s">
        <v>110</v>
      </c>
      <c r="N14" s="990">
        <v>97700</v>
      </c>
      <c r="O14" s="371" t="s">
        <v>110</v>
      </c>
      <c r="P14" s="706" t="s">
        <v>35</v>
      </c>
      <c r="Q14" s="1603">
        <v>46175</v>
      </c>
      <c r="R14" s="701"/>
      <c r="S14" s="1603"/>
      <c r="T14" s="1603"/>
      <c r="U14" s="1603"/>
      <c r="V14" s="1604">
        <v>8047</v>
      </c>
      <c r="W14" s="1224"/>
      <c r="X14" s="1605">
        <f>SUM(V14-W14)</f>
        <v>8047</v>
      </c>
      <c r="Y14" s="1240">
        <f>IFERROR($W14/$V14, 0)</f>
        <v>0</v>
      </c>
      <c r="Z14" s="1603"/>
      <c r="AA14" s="1603"/>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1">
        <v>51</v>
      </c>
      <c r="I15" s="371" t="s">
        <v>557</v>
      </c>
      <c r="J15" s="1057" t="s">
        <v>30</v>
      </c>
      <c r="K15" s="1602"/>
      <c r="L15" s="1382"/>
      <c r="M15" s="371" t="s">
        <v>110</v>
      </c>
      <c r="N15" s="990">
        <v>91700</v>
      </c>
      <c r="O15" s="371" t="s">
        <v>110</v>
      </c>
      <c r="P15" s="706" t="s">
        <v>29</v>
      </c>
      <c r="Q15" s="1603">
        <v>46176</v>
      </c>
      <c r="R15" s="701"/>
      <c r="S15" s="1603"/>
      <c r="T15" s="1603"/>
      <c r="U15" s="1603"/>
      <c r="V15" s="1604">
        <v>7529</v>
      </c>
      <c r="W15" s="1224">
        <v>3741</v>
      </c>
      <c r="X15" s="1605">
        <f>SUM(V15-W15)</f>
        <v>3788</v>
      </c>
      <c r="Y15" s="1240">
        <f>IFERROR($W15/$V15, 0)</f>
        <v>0.49687873555585071</v>
      </c>
      <c r="Z15" s="1603">
        <v>46191</v>
      </c>
      <c r="AA15" s="1603"/>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1">
        <v>67</v>
      </c>
      <c r="I16" s="371" t="s">
        <v>557</v>
      </c>
      <c r="J16" s="1057" t="s">
        <v>30</v>
      </c>
      <c r="K16" s="1602"/>
      <c r="L16" s="1382"/>
      <c r="M16" s="371" t="s">
        <v>110</v>
      </c>
      <c r="N16" s="990">
        <v>100866</v>
      </c>
      <c r="O16" s="371" t="s">
        <v>110</v>
      </c>
      <c r="P16" s="706" t="s">
        <v>29</v>
      </c>
      <c r="Q16" s="1603">
        <v>46175</v>
      </c>
      <c r="R16" s="701"/>
      <c r="S16" s="1603"/>
      <c r="T16" s="1603"/>
      <c r="U16" s="1603"/>
      <c r="V16" s="1604">
        <v>9021</v>
      </c>
      <c r="W16" s="1224">
        <v>1708</v>
      </c>
      <c r="X16" s="1605">
        <f>SUM(V16-W16)</f>
        <v>7313</v>
      </c>
      <c r="Y16" s="1240">
        <f>IFERROR($W16/$V16, 0)</f>
        <v>0.18933599379226249</v>
      </c>
      <c r="Z16" s="1603">
        <v>46195</v>
      </c>
      <c r="AA16" s="1603"/>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1">
        <v>93</v>
      </c>
      <c r="I17" s="371" t="s">
        <v>557</v>
      </c>
      <c r="J17" s="1057" t="s">
        <v>30</v>
      </c>
      <c r="K17" s="1602"/>
      <c r="L17" s="1382"/>
      <c r="M17" s="371" t="s">
        <v>110</v>
      </c>
      <c r="N17" s="990">
        <v>104934</v>
      </c>
      <c r="O17" s="371" t="s">
        <v>110</v>
      </c>
      <c r="P17" s="706" t="s">
        <v>29</v>
      </c>
      <c r="Q17" s="1603">
        <v>46176</v>
      </c>
      <c r="R17" s="701"/>
      <c r="S17" s="1603"/>
      <c r="T17" s="1603"/>
      <c r="U17" s="1603"/>
      <c r="V17" s="1604">
        <v>8701</v>
      </c>
      <c r="W17" s="1224">
        <v>225</v>
      </c>
      <c r="X17" s="1605">
        <f>SUM(V17-W17)</f>
        <v>8476</v>
      </c>
      <c r="Y17" s="1240">
        <f>IFERROR($W17/$V17, 0)</f>
        <v>2.5859096655556833E-2</v>
      </c>
      <c r="Z17" s="1603">
        <v>46191</v>
      </c>
      <c r="AA17" s="1603"/>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1">
        <v>28</v>
      </c>
      <c r="I18" s="371" t="s">
        <v>557</v>
      </c>
      <c r="J18" s="1057" t="s">
        <v>30</v>
      </c>
      <c r="K18" s="1602"/>
      <c r="L18" s="1382"/>
      <c r="M18" s="371" t="s">
        <v>110</v>
      </c>
      <c r="N18" s="990">
        <v>73691.5</v>
      </c>
      <c r="O18" s="371" t="s">
        <v>110</v>
      </c>
      <c r="P18" s="706" t="s">
        <v>29</v>
      </c>
      <c r="Q18" s="1603">
        <v>46177</v>
      </c>
      <c r="R18" s="701"/>
      <c r="S18" s="1603"/>
      <c r="T18" s="1603"/>
      <c r="U18" s="1603"/>
      <c r="V18" s="1604">
        <v>6042</v>
      </c>
      <c r="W18" s="1224">
        <v>5671</v>
      </c>
      <c r="X18" s="1605">
        <f>SUM(V18-W18)</f>
        <v>371</v>
      </c>
      <c r="Y18" s="1240">
        <f>IFERROR($W18/$V18, 0)</f>
        <v>0.93859649122807021</v>
      </c>
      <c r="Z18" s="1603">
        <v>46185</v>
      </c>
      <c r="AA18" s="1603"/>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1">
        <v>70</v>
      </c>
      <c r="I19" s="371" t="s">
        <v>557</v>
      </c>
      <c r="J19" s="1057" t="s">
        <v>30</v>
      </c>
      <c r="K19" s="1602"/>
      <c r="L19" s="1382"/>
      <c r="M19" s="371" t="s">
        <v>110</v>
      </c>
      <c r="N19" s="990">
        <v>99590</v>
      </c>
      <c r="O19" s="371" t="s">
        <v>110</v>
      </c>
      <c r="P19" s="706" t="s">
        <v>29</v>
      </c>
      <c r="Q19" s="1603">
        <v>46177</v>
      </c>
      <c r="R19" s="701"/>
      <c r="S19" s="1603"/>
      <c r="T19" s="1603"/>
      <c r="U19" s="1603"/>
      <c r="V19" s="1604">
        <v>8201</v>
      </c>
      <c r="W19" s="1224">
        <v>7188</v>
      </c>
      <c r="X19" s="1605">
        <f>SUM(V19-W19)</f>
        <v>1013</v>
      </c>
      <c r="Y19" s="1240">
        <f>IFERROR($W19/$V19, 0)</f>
        <v>0.87647847823436165</v>
      </c>
      <c r="Z19" s="1603">
        <v>46195</v>
      </c>
      <c r="AA19" s="1603"/>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1">
        <v>91</v>
      </c>
      <c r="I20" s="371" t="s">
        <v>557</v>
      </c>
      <c r="J20" s="1057" t="s">
        <v>30</v>
      </c>
      <c r="K20" s="1602"/>
      <c r="L20" s="1382"/>
      <c r="M20" s="371" t="s">
        <v>110</v>
      </c>
      <c r="N20" s="990">
        <v>103644.5</v>
      </c>
      <c r="O20" s="371" t="s">
        <v>110</v>
      </c>
      <c r="P20" s="706" t="s">
        <v>35</v>
      </c>
      <c r="Q20" s="1603">
        <v>46183</v>
      </c>
      <c r="R20" s="701"/>
      <c r="S20" s="1603"/>
      <c r="T20" s="1603"/>
      <c r="U20" s="1603"/>
      <c r="V20" s="1604">
        <v>8384</v>
      </c>
      <c r="W20" s="1224"/>
      <c r="X20" s="1605">
        <f>SUM(V20-W20)</f>
        <v>8384</v>
      </c>
      <c r="Y20" s="1240">
        <f>IFERROR($W20/$V20, 0)</f>
        <v>0</v>
      </c>
      <c r="Z20" s="1603"/>
      <c r="AA20" s="1603"/>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1">
        <v>57</v>
      </c>
      <c r="I21" s="371" t="s">
        <v>557</v>
      </c>
      <c r="J21" s="1057" t="s">
        <v>30</v>
      </c>
      <c r="K21" s="1602"/>
      <c r="L21" s="1382"/>
      <c r="M21" s="371" t="s">
        <v>110</v>
      </c>
      <c r="N21" s="990">
        <v>106431.5</v>
      </c>
      <c r="O21" s="371" t="s">
        <v>110</v>
      </c>
      <c r="P21" s="706" t="s">
        <v>35</v>
      </c>
      <c r="Q21" s="1603">
        <v>46183</v>
      </c>
      <c r="R21" s="701"/>
      <c r="S21" s="1603"/>
      <c r="T21" s="1603"/>
      <c r="U21" s="1603"/>
      <c r="V21" s="1604">
        <v>8751</v>
      </c>
      <c r="W21" s="1224"/>
      <c r="X21" s="1605">
        <f>SUM(V21-W21)</f>
        <v>8751</v>
      </c>
      <c r="Y21" s="1240">
        <f>IFERROR($W21/$V21, 0)</f>
        <v>0</v>
      </c>
      <c r="Z21" s="1603"/>
      <c r="AA21" s="1603"/>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1">
        <v>86</v>
      </c>
      <c r="I22" s="371" t="s">
        <v>557</v>
      </c>
      <c r="J22" s="1057" t="s">
        <v>30</v>
      </c>
      <c r="K22" s="1602"/>
      <c r="L22" s="1382"/>
      <c r="M22" s="371" t="s">
        <v>110</v>
      </c>
      <c r="N22" s="990">
        <v>97386.5</v>
      </c>
      <c r="O22" s="371" t="s">
        <v>110</v>
      </c>
      <c r="P22" s="706" t="s">
        <v>35</v>
      </c>
      <c r="Q22" s="1603">
        <v>46188</v>
      </c>
      <c r="R22" s="701"/>
      <c r="S22" s="1603"/>
      <c r="T22" s="1603"/>
      <c r="U22" s="1603"/>
      <c r="V22" s="1604">
        <v>7996</v>
      </c>
      <c r="W22" s="1224"/>
      <c r="X22" s="1605">
        <f>SUM(V22-W22)</f>
        <v>7996</v>
      </c>
      <c r="Y22" s="1240">
        <f>IFERROR($W22/$V22, 0)</f>
        <v>0</v>
      </c>
      <c r="Z22" s="1603"/>
      <c r="AA22" s="1603"/>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1">
        <v>40</v>
      </c>
      <c r="I23" s="371" t="s">
        <v>557</v>
      </c>
      <c r="J23" s="1057" t="s">
        <v>30</v>
      </c>
      <c r="K23" s="1602"/>
      <c r="L23" s="1382">
        <v>46182</v>
      </c>
      <c r="M23" s="371" t="s">
        <v>110</v>
      </c>
      <c r="N23" s="990">
        <v>91774</v>
      </c>
      <c r="O23" s="371" t="s">
        <v>110</v>
      </c>
      <c r="P23" s="706" t="s">
        <v>35</v>
      </c>
      <c r="Q23" s="1603">
        <v>46171</v>
      </c>
      <c r="R23" s="701"/>
      <c r="S23" s="1603"/>
      <c r="T23" s="1603"/>
      <c r="U23" s="1603"/>
      <c r="V23" s="1604">
        <v>7530</v>
      </c>
      <c r="W23" s="1224"/>
      <c r="X23" s="1605">
        <f>SUM(V23-W23)</f>
        <v>7530</v>
      </c>
      <c r="Y23" s="1240">
        <f>IFERROR($W23/$V23, 0)</f>
        <v>0</v>
      </c>
      <c r="Z23" s="1603"/>
      <c r="AA23" s="1603"/>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1">
        <v>88</v>
      </c>
      <c r="I24" s="371" t="s">
        <v>557</v>
      </c>
      <c r="J24" s="1057" t="s">
        <v>30</v>
      </c>
      <c r="K24" s="1602"/>
      <c r="L24" s="1382">
        <v>46181</v>
      </c>
      <c r="M24" s="371" t="s">
        <v>110</v>
      </c>
      <c r="N24" s="990">
        <v>81059.5</v>
      </c>
      <c r="O24" s="371" t="s">
        <v>110</v>
      </c>
      <c r="P24" s="706" t="s">
        <v>29</v>
      </c>
      <c r="Q24" s="1603">
        <v>46174</v>
      </c>
      <c r="R24" s="701"/>
      <c r="S24" s="1603"/>
      <c r="T24" s="1603"/>
      <c r="U24" s="1603"/>
      <c r="V24" s="1604">
        <v>6647</v>
      </c>
      <c r="W24" s="1224">
        <v>1177</v>
      </c>
      <c r="X24" s="1605">
        <f>SUM(V24-W24)</f>
        <v>5470</v>
      </c>
      <c r="Y24" s="1240">
        <f>IFERROR($W24/$V24, 0)</f>
        <v>0.17707236347224312</v>
      </c>
      <c r="Z24" s="1603">
        <v>46188</v>
      </c>
      <c r="AA24" s="1603"/>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1">
        <v>88</v>
      </c>
      <c r="I25" s="371" t="s">
        <v>557</v>
      </c>
      <c r="J25" s="1057" t="s">
        <v>30</v>
      </c>
      <c r="K25" s="1602"/>
      <c r="L25" s="1382"/>
      <c r="M25" s="371" t="s">
        <v>110</v>
      </c>
      <c r="N25" s="990">
        <v>106600</v>
      </c>
      <c r="O25" s="371" t="s">
        <v>110</v>
      </c>
      <c r="P25" s="706" t="s">
        <v>35</v>
      </c>
      <c r="Q25" s="1603">
        <v>46174</v>
      </c>
      <c r="R25" s="701"/>
      <c r="S25" s="1603"/>
      <c r="T25" s="1603"/>
      <c r="U25" s="1603"/>
      <c r="V25" s="1604">
        <v>8787</v>
      </c>
      <c r="W25" s="1224"/>
      <c r="X25" s="1605">
        <f>SUM(V25-W25)</f>
        <v>8787</v>
      </c>
      <c r="Y25" s="1240">
        <f>IFERROR($W25/$V25, 0)</f>
        <v>0</v>
      </c>
      <c r="Z25" s="1603"/>
      <c r="AA25" s="1603"/>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1">
        <v>0</v>
      </c>
      <c r="I26" s="371" t="s">
        <v>557</v>
      </c>
      <c r="J26" s="1057" t="s">
        <v>30</v>
      </c>
      <c r="K26" s="1602"/>
      <c r="L26" s="1382">
        <v>46154</v>
      </c>
      <c r="M26" s="371" t="s">
        <v>110</v>
      </c>
      <c r="N26" s="990">
        <v>65477.3</v>
      </c>
      <c r="O26" s="371" t="s">
        <v>110</v>
      </c>
      <c r="P26" s="706" t="s">
        <v>35</v>
      </c>
      <c r="Q26" s="1603">
        <v>46157</v>
      </c>
      <c r="R26" s="701"/>
      <c r="S26" s="1603"/>
      <c r="T26" s="1603"/>
      <c r="U26" s="1603"/>
      <c r="V26" s="1604">
        <v>5318</v>
      </c>
      <c r="W26" s="1224"/>
      <c r="X26" s="1605">
        <f>SUM(V26-W26)</f>
        <v>5318</v>
      </c>
      <c r="Y26" s="1240">
        <f>IFERROR($W26/$V26, 0)</f>
        <v>0</v>
      </c>
      <c r="Z26" s="1603"/>
      <c r="AA26" s="1603"/>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3">
        <v>46181</v>
      </c>
      <c r="AA31" s="1603"/>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2">
        <v>35</v>
      </c>
      <c r="I32" s="1232" t="s">
        <v>557</v>
      </c>
      <c r="J32" s="1221" t="s">
        <v>30</v>
      </c>
      <c r="K32" s="1606"/>
      <c r="L32" s="1383">
        <v>46183</v>
      </c>
      <c r="M32" s="1221" t="s">
        <v>110</v>
      </c>
      <c r="N32" s="1607">
        <v>98498</v>
      </c>
      <c r="O32" s="1221" t="s">
        <v>110</v>
      </c>
      <c r="P32" s="706" t="s">
        <v>29</v>
      </c>
      <c r="Q32" s="1608">
        <v>46183</v>
      </c>
      <c r="R32" s="693"/>
      <c r="S32" s="1608"/>
      <c r="T32" s="1608"/>
      <c r="U32" s="1608"/>
      <c r="V32" s="1605">
        <v>7699</v>
      </c>
      <c r="W32" s="1548">
        <v>2565</v>
      </c>
      <c r="X32" s="1225">
        <f t="shared" ref="X32:X39" si="1">SUM(V32-W32)</f>
        <v>5134</v>
      </c>
      <c r="Y32" s="1240">
        <f t="shared" si="0"/>
        <v>0.33316015066891802</v>
      </c>
      <c r="Z32" s="1603">
        <v>46195</v>
      </c>
      <c r="AA32" s="1603"/>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2">
        <v>87</v>
      </c>
      <c r="I33" s="1232" t="s">
        <v>557</v>
      </c>
      <c r="J33" s="1221" t="s">
        <v>30</v>
      </c>
      <c r="K33" s="1606"/>
      <c r="L33" s="1383">
        <v>46178</v>
      </c>
      <c r="M33" s="1221" t="s">
        <v>110</v>
      </c>
      <c r="N33" s="1396">
        <v>77365.5</v>
      </c>
      <c r="O33" s="1221" t="s">
        <v>110</v>
      </c>
      <c r="P33" s="1413" t="s">
        <v>29</v>
      </c>
      <c r="Q33" s="1608">
        <v>46178</v>
      </c>
      <c r="R33" s="693"/>
      <c r="S33" s="1608"/>
      <c r="T33" s="1608"/>
      <c r="U33" s="1608"/>
      <c r="V33" s="1605">
        <v>6321</v>
      </c>
      <c r="W33" s="1548">
        <v>1218</v>
      </c>
      <c r="X33" s="1225">
        <f t="shared" si="1"/>
        <v>5103</v>
      </c>
      <c r="Y33" s="1275">
        <f>IFERROR($W33/$V33, 0)</f>
        <v>0.19269102990033224</v>
      </c>
      <c r="Z33" s="1608">
        <v>46191</v>
      </c>
      <c r="AA33" s="1608"/>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2">
        <v>42</v>
      </c>
      <c r="I34" s="1232" t="s">
        <v>557</v>
      </c>
      <c r="J34" s="1221" t="s">
        <v>30</v>
      </c>
      <c r="K34" s="1606"/>
      <c r="L34" s="1383">
        <v>46178</v>
      </c>
      <c r="M34" s="1221" t="s">
        <v>110</v>
      </c>
      <c r="N34" s="1396">
        <v>60970.5</v>
      </c>
      <c r="O34" s="1221" t="s">
        <v>110</v>
      </c>
      <c r="P34" s="1413" t="s">
        <v>29</v>
      </c>
      <c r="Q34" s="1608">
        <v>46181</v>
      </c>
      <c r="R34" s="693"/>
      <c r="S34" s="1608"/>
      <c r="T34" s="1608"/>
      <c r="U34" s="1608"/>
      <c r="V34" s="1605">
        <v>4650</v>
      </c>
      <c r="W34" s="1548">
        <v>1151</v>
      </c>
      <c r="X34" s="1225">
        <f t="shared" si="1"/>
        <v>3499</v>
      </c>
      <c r="Y34" s="1275">
        <f>IFERROR($W34/$V34, 0)</f>
        <v>0.24752688172043011</v>
      </c>
      <c r="Z34" s="1608">
        <v>46188</v>
      </c>
      <c r="AA34" s="1608"/>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2">
        <v>58</v>
      </c>
      <c r="I35" s="1232" t="s">
        <v>557</v>
      </c>
      <c r="J35" s="1221" t="s">
        <v>30</v>
      </c>
      <c r="K35" s="1606"/>
      <c r="L35" s="1383">
        <v>46181</v>
      </c>
      <c r="M35" s="1221" t="s">
        <v>110</v>
      </c>
      <c r="N35" s="1607">
        <v>78994.5</v>
      </c>
      <c r="O35" s="1221" t="s">
        <v>110</v>
      </c>
      <c r="P35" s="706" t="s">
        <v>29</v>
      </c>
      <c r="Q35" s="1608">
        <v>46178</v>
      </c>
      <c r="R35" s="693"/>
      <c r="S35" s="1608"/>
      <c r="T35" s="1608"/>
      <c r="U35" s="1608"/>
      <c r="V35" s="1605">
        <v>6258</v>
      </c>
      <c r="W35" s="1529">
        <v>620</v>
      </c>
      <c r="X35" s="1225">
        <f t="shared" si="1"/>
        <v>5638</v>
      </c>
      <c r="Y35" s="1240">
        <f t="shared" si="0"/>
        <v>9.9073186321508466E-2</v>
      </c>
      <c r="Z35" s="1603">
        <v>46195</v>
      </c>
      <c r="AA35" s="1603"/>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2">
        <v>85</v>
      </c>
      <c r="I36" s="1232" t="s">
        <v>557</v>
      </c>
      <c r="J36" s="1221" t="s">
        <v>30</v>
      </c>
      <c r="K36" s="1606"/>
      <c r="L36" s="1383">
        <v>46181</v>
      </c>
      <c r="M36" s="1221" t="s">
        <v>110</v>
      </c>
      <c r="N36" s="1607">
        <v>62709</v>
      </c>
      <c r="O36" s="1221" t="s">
        <v>110</v>
      </c>
      <c r="P36" s="706" t="s">
        <v>29</v>
      </c>
      <c r="Q36" s="1608">
        <v>46178</v>
      </c>
      <c r="R36" s="693"/>
      <c r="S36" s="1608"/>
      <c r="T36" s="1608"/>
      <c r="U36" s="1608"/>
      <c r="V36" s="1605">
        <v>5055</v>
      </c>
      <c r="W36" s="1548">
        <v>4940</v>
      </c>
      <c r="X36" s="1225">
        <f t="shared" si="1"/>
        <v>115</v>
      </c>
      <c r="Y36" s="1240">
        <f t="shared" si="0"/>
        <v>0.97725024727992083</v>
      </c>
      <c r="Z36" s="1608">
        <v>46188</v>
      </c>
      <c r="AA36" s="1603"/>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2">
        <v>69</v>
      </c>
      <c r="I37" s="1232" t="s">
        <v>557</v>
      </c>
      <c r="J37" s="1221" t="s">
        <v>30</v>
      </c>
      <c r="K37" s="1606"/>
      <c r="L37" s="1383">
        <v>46198</v>
      </c>
      <c r="M37" s="1221" t="s">
        <v>110</v>
      </c>
      <c r="N37" s="1607">
        <v>99986.2</v>
      </c>
      <c r="O37" s="1221" t="s">
        <v>110</v>
      </c>
      <c r="P37" s="706" t="s">
        <v>32</v>
      </c>
      <c r="Q37" s="1608">
        <v>46198</v>
      </c>
      <c r="R37" s="693"/>
      <c r="S37" s="1608"/>
      <c r="T37" s="1608"/>
      <c r="U37" s="1608"/>
      <c r="V37" s="1605">
        <v>8137</v>
      </c>
      <c r="W37" s="1545"/>
      <c r="X37" s="1225">
        <f t="shared" si="1"/>
        <v>8137</v>
      </c>
      <c r="Y37" s="1275">
        <f>IFERROR($W37/$V37, 0)</f>
        <v>0</v>
      </c>
      <c r="Z37" s="1608"/>
      <c r="AA37" s="1608"/>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2">
        <v>49</v>
      </c>
      <c r="I38" s="1232" t="s">
        <v>557</v>
      </c>
      <c r="J38" s="1221" t="s">
        <v>30</v>
      </c>
      <c r="K38" s="1606"/>
      <c r="L38" s="1383">
        <v>46178</v>
      </c>
      <c r="M38" s="1221" t="s">
        <v>110</v>
      </c>
      <c r="N38" s="1607">
        <v>103484.5</v>
      </c>
      <c r="O38" s="1221" t="s">
        <v>110</v>
      </c>
      <c r="P38" s="706" t="s">
        <v>29</v>
      </c>
      <c r="Q38" s="1608">
        <v>46178</v>
      </c>
      <c r="R38" s="693"/>
      <c r="S38" s="1608"/>
      <c r="T38" s="1608"/>
      <c r="U38" s="1608"/>
      <c r="V38" s="1605">
        <v>8094</v>
      </c>
      <c r="W38" s="1548">
        <v>7667</v>
      </c>
      <c r="X38" s="1225">
        <f t="shared" si="1"/>
        <v>427</v>
      </c>
      <c r="Y38" s="1275">
        <f>IFERROR($W38/$V38, 0)</f>
        <v>0.94724487274524338</v>
      </c>
      <c r="Z38" s="1608">
        <v>46189</v>
      </c>
      <c r="AA38" s="1608"/>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2">
        <v>0</v>
      </c>
      <c r="I39" s="1232" t="s">
        <v>557</v>
      </c>
      <c r="J39" s="1221" t="s">
        <v>30</v>
      </c>
      <c r="K39" s="1606"/>
      <c r="L39" s="1383">
        <v>46181</v>
      </c>
      <c r="M39" s="1221" t="s">
        <v>110</v>
      </c>
      <c r="N39" s="1607">
        <v>419</v>
      </c>
      <c r="O39" s="1221" t="s">
        <v>110</v>
      </c>
      <c r="P39" s="706" t="s">
        <v>35</v>
      </c>
      <c r="Q39" s="1608">
        <v>46178</v>
      </c>
      <c r="R39" s="693"/>
      <c r="S39" s="1608"/>
      <c r="T39" s="1608"/>
      <c r="U39" s="1608"/>
      <c r="V39" s="1605">
        <v>72</v>
      </c>
      <c r="W39" s="1456"/>
      <c r="X39" s="1225">
        <f t="shared" si="1"/>
        <v>72</v>
      </c>
      <c r="Y39" s="1240">
        <f t="shared" si="0"/>
        <v>0</v>
      </c>
      <c r="Z39" s="1603"/>
      <c r="AA39" s="1603"/>
      <c r="AB39" s="696">
        <v>0</v>
      </c>
      <c r="AC39" s="696">
        <v>0</v>
      </c>
      <c r="AD39" s="1055">
        <v>0</v>
      </c>
      <c r="AE39" s="1458" t="s">
        <v>600</v>
      </c>
      <c r="AF39" s="713"/>
    </row>
    <row r="40" spans="1:32" s="714" customFormat="1" ht="24.75" customHeight="1">
      <c r="A40" s="1380"/>
      <c r="B40" s="1455"/>
      <c r="C40" s="1383"/>
      <c r="D40" s="1383"/>
      <c r="E40" s="1383"/>
      <c r="F40" s="1453"/>
      <c r="G40" s="1273"/>
      <c r="H40" s="1602"/>
      <c r="I40" s="1232"/>
      <c r="J40" s="1602"/>
      <c r="K40" s="1606"/>
      <c r="L40" s="1383"/>
      <c r="M40" s="1602"/>
      <c r="N40" s="1607"/>
      <c r="O40" s="1602"/>
      <c r="P40" s="1609"/>
      <c r="Q40" s="1608"/>
      <c r="R40" s="693"/>
      <c r="S40" s="1608"/>
      <c r="T40" s="1608"/>
      <c r="U40" s="1608"/>
      <c r="V40" s="1605"/>
      <c r="W40" s="1456"/>
      <c r="X40" s="1605"/>
      <c r="Y40" s="1275">
        <f t="shared" si="0"/>
        <v>0</v>
      </c>
      <c r="Z40" s="1608"/>
      <c r="AA40" s="1608"/>
      <c r="AB40" s="1610"/>
      <c r="AC40" s="1610"/>
      <c r="AD40" s="1257"/>
      <c r="AE40" s="1457"/>
      <c r="AF40" s="713"/>
    </row>
    <row r="41" spans="1:32" s="714" customFormat="1" ht="24.75" customHeight="1">
      <c r="A41" s="1380"/>
      <c r="B41" s="1455"/>
      <c r="C41" s="1383"/>
      <c r="D41" s="1383"/>
      <c r="E41" s="1383"/>
      <c r="F41" s="1453"/>
      <c r="G41" s="1273"/>
      <c r="H41" s="1602"/>
      <c r="I41" s="1232"/>
      <c r="J41" s="1602"/>
      <c r="K41" s="1606"/>
      <c r="L41" s="1383"/>
      <c r="M41" s="1602"/>
      <c r="N41" s="1607"/>
      <c r="O41" s="1602"/>
      <c r="P41" s="1609"/>
      <c r="Q41" s="1608"/>
      <c r="R41" s="693"/>
      <c r="S41" s="1608"/>
      <c r="T41" s="1608"/>
      <c r="U41" s="1608"/>
      <c r="V41" s="1605"/>
      <c r="W41" s="1456"/>
      <c r="X41" s="1605"/>
      <c r="Y41" s="1275">
        <f t="shared" si="0"/>
        <v>0</v>
      </c>
      <c r="Z41" s="1608"/>
      <c r="AA41" s="1608"/>
      <c r="AB41" s="1610"/>
      <c r="AC41" s="1610"/>
      <c r="AD41" s="1257"/>
      <c r="AE41" s="1457"/>
      <c r="AF41" s="713"/>
    </row>
    <row r="42" spans="1:32" s="714" customFormat="1" ht="24.75" customHeight="1">
      <c r="A42" s="1380"/>
      <c r="B42" s="1455"/>
      <c r="C42" s="1383"/>
      <c r="D42" s="1383"/>
      <c r="E42" s="1383"/>
      <c r="F42" s="1453"/>
      <c r="G42" s="1273"/>
      <c r="H42" s="1602"/>
      <c r="I42" s="1232"/>
      <c r="J42" s="1602"/>
      <c r="K42" s="1606"/>
      <c r="L42" s="1383"/>
      <c r="M42" s="1602"/>
      <c r="N42" s="1607"/>
      <c r="O42" s="1602"/>
      <c r="P42" s="1609"/>
      <c r="Q42" s="1608"/>
      <c r="R42" s="693"/>
      <c r="S42" s="1608"/>
      <c r="T42" s="1608"/>
      <c r="U42" s="1608"/>
      <c r="V42" s="1605"/>
      <c r="W42" s="1456"/>
      <c r="X42" s="1605"/>
      <c r="Y42" s="1275">
        <f t="shared" si="0"/>
        <v>0</v>
      </c>
      <c r="Z42" s="1608"/>
      <c r="AA42" s="1608"/>
      <c r="AB42" s="1610"/>
      <c r="AC42" s="1610"/>
      <c r="AD42" s="1257"/>
      <c r="AE42" s="1457"/>
      <c r="AF42" s="713"/>
    </row>
    <row r="43" spans="1:32" s="714" customFormat="1" ht="24.75" customHeight="1">
      <c r="A43" s="1380"/>
      <c r="B43" s="1455"/>
      <c r="C43" s="1383"/>
      <c r="D43" s="1383"/>
      <c r="E43" s="1383"/>
      <c r="F43" s="1453"/>
      <c r="G43" s="1273"/>
      <c r="H43" s="1602"/>
      <c r="I43" s="1232"/>
      <c r="J43" s="1602"/>
      <c r="K43" s="1606"/>
      <c r="L43" s="1383"/>
      <c r="M43" s="1602"/>
      <c r="N43" s="1607"/>
      <c r="O43" s="1602"/>
      <c r="P43" s="1609"/>
      <c r="Q43" s="1608"/>
      <c r="R43" s="693"/>
      <c r="S43" s="1608"/>
      <c r="T43" s="1608"/>
      <c r="U43" s="1608"/>
      <c r="V43" s="1605"/>
      <c r="W43" s="1456"/>
      <c r="X43" s="1605"/>
      <c r="Y43" s="1275">
        <f t="shared" si="0"/>
        <v>0</v>
      </c>
      <c r="Z43" s="1608"/>
      <c r="AA43" s="1608"/>
      <c r="AB43" s="1610"/>
      <c r="AC43" s="1610"/>
      <c r="AD43" s="1257"/>
      <c r="AE43" s="1457"/>
      <c r="AF43" s="713"/>
    </row>
    <row r="44" spans="1:32" s="714" customFormat="1" ht="24.75" customHeight="1">
      <c r="A44" s="1380"/>
      <c r="B44" s="1455"/>
      <c r="C44" s="1383"/>
      <c r="D44" s="1383"/>
      <c r="E44" s="1383"/>
      <c r="F44" s="1453"/>
      <c r="G44" s="1273"/>
      <c r="H44" s="1602"/>
      <c r="I44" s="1232"/>
      <c r="J44" s="1602"/>
      <c r="K44" s="1606"/>
      <c r="L44" s="1383"/>
      <c r="M44" s="1602"/>
      <c r="N44" s="1607"/>
      <c r="O44" s="1602"/>
      <c r="P44" s="1609"/>
      <c r="Q44" s="1608"/>
      <c r="R44" s="693"/>
      <c r="S44" s="1608"/>
      <c r="T44" s="1608"/>
      <c r="U44" s="1608"/>
      <c r="V44" s="1605"/>
      <c r="W44" s="1456"/>
      <c r="X44" s="1605"/>
      <c r="Y44" s="1275">
        <f t="shared" si="0"/>
        <v>0</v>
      </c>
      <c r="Z44" s="1608"/>
      <c r="AA44" s="1608"/>
      <c r="AB44" s="1610"/>
      <c r="AC44" s="1610"/>
      <c r="AD44" s="1257"/>
      <c r="AE44" s="1457"/>
      <c r="AF44" s="713"/>
    </row>
    <row r="45" spans="1:32" s="714" customFormat="1" ht="24.75" customHeight="1">
      <c r="A45" s="1380"/>
      <c r="B45" s="1455"/>
      <c r="C45" s="1383"/>
      <c r="D45" s="1383"/>
      <c r="E45" s="1383"/>
      <c r="F45" s="1453"/>
      <c r="G45" s="1273"/>
      <c r="H45" s="1602"/>
      <c r="I45" s="1232"/>
      <c r="J45" s="1602"/>
      <c r="K45" s="1606"/>
      <c r="L45" s="1383"/>
      <c r="M45" s="1602"/>
      <c r="N45" s="1607"/>
      <c r="O45" s="1602"/>
      <c r="P45" s="1609"/>
      <c r="Q45" s="1608"/>
      <c r="R45" s="693"/>
      <c r="S45" s="1608"/>
      <c r="T45" s="1608"/>
      <c r="U45" s="1608"/>
      <c r="V45" s="1605"/>
      <c r="W45" s="1456"/>
      <c r="X45" s="1605"/>
      <c r="Y45" s="1275">
        <f t="shared" si="0"/>
        <v>0</v>
      </c>
      <c r="Z45" s="1608"/>
      <c r="AA45" s="1608"/>
      <c r="AB45" s="1610"/>
      <c r="AC45" s="1610"/>
      <c r="AD45" s="1257"/>
      <c r="AE45" s="1457"/>
      <c r="AF45" s="713"/>
    </row>
    <row r="46" spans="1:32" s="714" customFormat="1" ht="24.75" customHeight="1">
      <c r="A46" s="1380"/>
      <c r="B46" s="1455"/>
      <c r="C46" s="1383"/>
      <c r="D46" s="1383"/>
      <c r="E46" s="1383"/>
      <c r="F46" s="1453"/>
      <c r="G46" s="1273"/>
      <c r="H46" s="1602"/>
      <c r="I46" s="1232"/>
      <c r="J46" s="1602"/>
      <c r="K46" s="1606"/>
      <c r="L46" s="1383"/>
      <c r="M46" s="1602"/>
      <c r="N46" s="1607"/>
      <c r="O46" s="1602"/>
      <c r="P46" s="1609"/>
      <c r="Q46" s="1608"/>
      <c r="R46" s="693"/>
      <c r="S46" s="1608"/>
      <c r="T46" s="1608"/>
      <c r="U46" s="1608"/>
      <c r="V46" s="1605"/>
      <c r="W46" s="1456"/>
      <c r="X46" s="1605"/>
      <c r="Y46" s="1275">
        <f t="shared" si="0"/>
        <v>0</v>
      </c>
      <c r="Z46" s="1608"/>
      <c r="AA46" s="1608"/>
      <c r="AB46" s="1610"/>
      <c r="AC46" s="1610"/>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2">
        <v>0</v>
      </c>
      <c r="I51" s="690" t="s">
        <v>557</v>
      </c>
      <c r="J51" s="690" t="s">
        <v>30</v>
      </c>
      <c r="K51" s="1602"/>
      <c r="L51" s="1383" t="s">
        <v>622</v>
      </c>
      <c r="M51" s="690" t="s">
        <v>110</v>
      </c>
      <c r="N51" s="691">
        <v>88403.8</v>
      </c>
      <c r="O51" s="700" t="s">
        <v>110</v>
      </c>
      <c r="P51" s="692" t="s">
        <v>29</v>
      </c>
      <c r="Q51" s="1608">
        <v>46169</v>
      </c>
      <c r="R51" s="717"/>
      <c r="S51" s="1611"/>
      <c r="T51" s="1612"/>
      <c r="U51" s="1608"/>
      <c r="V51" s="1326">
        <v>6992</v>
      </c>
      <c r="W51" s="1598">
        <v>4679</v>
      </c>
      <c r="X51" s="1605">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3"/>
      <c r="L54" s="1521">
        <v>46189</v>
      </c>
      <c r="M54" s="1523" t="s">
        <v>110</v>
      </c>
      <c r="N54" s="771">
        <v>21342.95</v>
      </c>
      <c r="O54" s="741" t="s">
        <v>110</v>
      </c>
      <c r="P54" s="942" t="s">
        <v>32</v>
      </c>
      <c r="Q54" s="1608">
        <v>46189</v>
      </c>
      <c r="R54" s="693"/>
      <c r="S54" s="1608"/>
      <c r="T54" s="1608"/>
      <c r="U54" s="1608"/>
      <c r="V54" s="1326">
        <v>1667</v>
      </c>
      <c r="W54" s="1326"/>
      <c r="X54" s="1605">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1">
        <v>61</v>
      </c>
      <c r="I58" s="371" t="s">
        <v>618</v>
      </c>
      <c r="J58" s="1057" t="s">
        <v>30</v>
      </c>
      <c r="K58" s="1602"/>
      <c r="L58" s="1382"/>
      <c r="M58" s="371" t="s">
        <v>110</v>
      </c>
      <c r="N58" s="990">
        <v>44936</v>
      </c>
      <c r="O58" s="371" t="s">
        <v>110</v>
      </c>
      <c r="P58" s="706" t="s">
        <v>35</v>
      </c>
      <c r="Q58" s="1603">
        <v>46146</v>
      </c>
      <c r="R58" s="1603"/>
      <c r="S58" s="1603"/>
      <c r="T58" s="1603"/>
      <c r="U58" s="1603"/>
      <c r="V58" s="1604">
        <v>3375</v>
      </c>
      <c r="W58" s="1605"/>
      <c r="X58" s="1605">
        <f>SUM(V58-W58)</f>
        <v>3375</v>
      </c>
      <c r="Y58" s="1240">
        <f>IFERROR($W58/$V58, 0)</f>
        <v>0</v>
      </c>
      <c r="Z58" s="1614"/>
      <c r="AA58" s="1614"/>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1">
        <v>85</v>
      </c>
      <c r="I59" s="371" t="s">
        <v>618</v>
      </c>
      <c r="J59" s="1057" t="s">
        <v>30</v>
      </c>
      <c r="K59" s="1602"/>
      <c r="L59" s="1382"/>
      <c r="M59" s="371" t="s">
        <v>110</v>
      </c>
      <c r="N59" s="990">
        <v>60062</v>
      </c>
      <c r="O59" s="371" t="s">
        <v>110</v>
      </c>
      <c r="P59" s="706" t="s">
        <v>35</v>
      </c>
      <c r="Q59" s="1603">
        <v>46174</v>
      </c>
      <c r="R59" s="1603"/>
      <c r="S59" s="1603"/>
      <c r="T59" s="1603"/>
      <c r="U59" s="1603"/>
      <c r="V59" s="1604">
        <v>4380</v>
      </c>
      <c r="W59" s="1605"/>
      <c r="X59" s="1605">
        <f>SUM(V59-W59)</f>
        <v>4380</v>
      </c>
      <c r="Y59" s="1240">
        <f>IFERROR($W59/$V59, 0)</f>
        <v>0</v>
      </c>
      <c r="Z59" s="1614"/>
      <c r="AA59" s="1614"/>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1">
        <v>86</v>
      </c>
      <c r="I60" s="371" t="s">
        <v>618</v>
      </c>
      <c r="J60" s="1057" t="s">
        <v>30</v>
      </c>
      <c r="K60" s="1602"/>
      <c r="L60" s="1382"/>
      <c r="M60" s="371" t="s">
        <v>110</v>
      </c>
      <c r="N60" s="990">
        <v>64118</v>
      </c>
      <c r="O60" s="371" t="s">
        <v>110</v>
      </c>
      <c r="P60" s="706" t="s">
        <v>35</v>
      </c>
      <c r="Q60" s="1603">
        <v>46174</v>
      </c>
      <c r="R60" s="1603"/>
      <c r="S60" s="1603"/>
      <c r="T60" s="1603"/>
      <c r="U60" s="1603"/>
      <c r="V60" s="1604">
        <v>4753</v>
      </c>
      <c r="W60" s="1605"/>
      <c r="X60" s="1605">
        <f>SUM(V60-W60)</f>
        <v>4753</v>
      </c>
      <c r="Y60" s="1240">
        <f>IFERROR($W60/$V60, 0)</f>
        <v>0</v>
      </c>
      <c r="Z60" s="1614"/>
      <c r="AA60" s="1614"/>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1">
        <v>87</v>
      </c>
      <c r="I61" s="371" t="s">
        <v>618</v>
      </c>
      <c r="J61" s="1057" t="s">
        <v>30</v>
      </c>
      <c r="K61" s="1602"/>
      <c r="L61" s="1382"/>
      <c r="M61" s="371" t="s">
        <v>110</v>
      </c>
      <c r="N61" s="990">
        <v>64040</v>
      </c>
      <c r="O61" s="371" t="s">
        <v>110</v>
      </c>
      <c r="P61" s="706" t="s">
        <v>35</v>
      </c>
      <c r="Q61" s="1603">
        <v>46174</v>
      </c>
      <c r="R61" s="1603"/>
      <c r="S61" s="1603"/>
      <c r="T61" s="1603"/>
      <c r="U61" s="1603"/>
      <c r="V61" s="1604">
        <v>4888</v>
      </c>
      <c r="W61" s="1605"/>
      <c r="X61" s="1605">
        <f>SUM(V61-W61)</f>
        <v>4888</v>
      </c>
      <c r="Y61" s="1240">
        <f>IFERROR($W61/$V61, 0)</f>
        <v>0</v>
      </c>
      <c r="Z61" s="1614"/>
      <c r="AA61" s="1614"/>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1">
        <v>82</v>
      </c>
      <c r="I62" s="371" t="s">
        <v>618</v>
      </c>
      <c r="J62" s="1057" t="s">
        <v>30</v>
      </c>
      <c r="K62" s="1602"/>
      <c r="L62" s="1382"/>
      <c r="M62" s="371" t="s">
        <v>110</v>
      </c>
      <c r="N62" s="990">
        <v>60234</v>
      </c>
      <c r="O62" s="371" t="s">
        <v>110</v>
      </c>
      <c r="P62" s="706" t="s">
        <v>35</v>
      </c>
      <c r="Q62" s="1603">
        <v>46164</v>
      </c>
      <c r="R62" s="1603"/>
      <c r="S62" s="1603"/>
      <c r="T62" s="1603"/>
      <c r="U62" s="1603"/>
      <c r="V62" s="1604">
        <v>4497</v>
      </c>
      <c r="W62" s="1605"/>
      <c r="X62" s="1605">
        <f>SUM(V62-W62)</f>
        <v>4497</v>
      </c>
      <c r="Y62" s="1240">
        <f>IFERROR($W62/$V62, 0)</f>
        <v>0</v>
      </c>
      <c r="Z62" s="1614"/>
      <c r="AA62" s="1614"/>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1">
        <v>55</v>
      </c>
      <c r="I63" s="371" t="s">
        <v>618</v>
      </c>
      <c r="J63" s="1057" t="s">
        <v>30</v>
      </c>
      <c r="K63" s="1602"/>
      <c r="L63" s="1382"/>
      <c r="M63" s="371" t="s">
        <v>110</v>
      </c>
      <c r="N63" s="990">
        <v>45757.7</v>
      </c>
      <c r="O63" s="371" t="s">
        <v>110</v>
      </c>
      <c r="P63" s="706" t="s">
        <v>35</v>
      </c>
      <c r="Q63" s="1603">
        <v>46174</v>
      </c>
      <c r="R63" s="1603"/>
      <c r="S63" s="1603"/>
      <c r="T63" s="1603"/>
      <c r="U63" s="1603"/>
      <c r="V63" s="1604">
        <v>3537</v>
      </c>
      <c r="W63" s="1605"/>
      <c r="X63" s="1605">
        <f>SUM(V63-W63)</f>
        <v>3537</v>
      </c>
      <c r="Y63" s="1240">
        <f>IFERROR($W63/$V63, 0)</f>
        <v>0</v>
      </c>
      <c r="Z63" s="1614"/>
      <c r="AA63" s="1614"/>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1">
        <v>54</v>
      </c>
      <c r="I64" s="371" t="s">
        <v>618</v>
      </c>
      <c r="J64" s="1057" t="s">
        <v>30</v>
      </c>
      <c r="K64" s="1602"/>
      <c r="L64" s="1382"/>
      <c r="M64" s="371" t="s">
        <v>110</v>
      </c>
      <c r="N64" s="990">
        <v>39903.550000000003</v>
      </c>
      <c r="O64" s="371" t="s">
        <v>110</v>
      </c>
      <c r="P64" s="706" t="s">
        <v>35</v>
      </c>
      <c r="Q64" s="1603">
        <v>46174</v>
      </c>
      <c r="R64" s="1603"/>
      <c r="S64" s="1603"/>
      <c r="T64" s="1603"/>
      <c r="U64" s="1603"/>
      <c r="V64" s="1604">
        <v>3000</v>
      </c>
      <c r="W64" s="1605"/>
      <c r="X64" s="1605">
        <f>SUM(V64-W64)</f>
        <v>3000</v>
      </c>
      <c r="Y64" s="1240">
        <f>IFERROR($W64/$V64, 0)</f>
        <v>0</v>
      </c>
      <c r="Z64" s="1614"/>
      <c r="AA64" s="1614"/>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1">
        <v>78</v>
      </c>
      <c r="I65" s="371" t="s">
        <v>618</v>
      </c>
      <c r="J65" s="1057" t="s">
        <v>30</v>
      </c>
      <c r="K65" s="1602"/>
      <c r="L65" s="1382"/>
      <c r="M65" s="371" t="s">
        <v>110</v>
      </c>
      <c r="N65" s="990">
        <v>58190</v>
      </c>
      <c r="O65" s="371" t="s">
        <v>110</v>
      </c>
      <c r="P65" s="706" t="s">
        <v>35</v>
      </c>
      <c r="Q65" s="1603">
        <v>46174</v>
      </c>
      <c r="R65" s="1603"/>
      <c r="S65" s="1603"/>
      <c r="T65" s="1603"/>
      <c r="U65" s="1603"/>
      <c r="V65" s="1604">
        <v>4283</v>
      </c>
      <c r="W65" s="1605"/>
      <c r="X65" s="1605">
        <f>SUM(V65-W65)</f>
        <v>4283</v>
      </c>
      <c r="Y65" s="1240">
        <f>IFERROR($W65/$V65, 0)</f>
        <v>0</v>
      </c>
      <c r="Z65" s="1614"/>
      <c r="AA65" s="1614"/>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1">
        <v>75</v>
      </c>
      <c r="I66" s="371" t="s">
        <v>618</v>
      </c>
      <c r="J66" s="1057" t="s">
        <v>30</v>
      </c>
      <c r="K66" s="1602"/>
      <c r="L66" s="1382"/>
      <c r="M66" s="371" t="s">
        <v>110</v>
      </c>
      <c r="N66" s="990">
        <v>61026</v>
      </c>
      <c r="O66" s="371" t="s">
        <v>110</v>
      </c>
      <c r="P66" s="706" t="s">
        <v>29</v>
      </c>
      <c r="Q66" s="1603">
        <v>46144</v>
      </c>
      <c r="R66" s="1603"/>
      <c r="S66" s="1603"/>
      <c r="T66" s="1603"/>
      <c r="U66" s="1603"/>
      <c r="V66" s="1604">
        <v>4683</v>
      </c>
      <c r="W66" s="1605">
        <v>851</v>
      </c>
      <c r="X66" s="1605">
        <f>SUM(V66-W66)</f>
        <v>3832</v>
      </c>
      <c r="Y66" s="1240">
        <f>IFERROR($W66/$V66, 0)</f>
        <v>0.18172111894084989</v>
      </c>
      <c r="Z66" s="1603">
        <v>46177</v>
      </c>
      <c r="AA66" s="1603"/>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1">
        <v>21</v>
      </c>
      <c r="I67" s="371" t="s">
        <v>557</v>
      </c>
      <c r="J67" s="741" t="s">
        <v>30</v>
      </c>
      <c r="K67" s="741"/>
      <c r="L67" s="1382"/>
      <c r="M67" s="371" t="s">
        <v>110</v>
      </c>
      <c r="N67" s="990">
        <v>38308</v>
      </c>
      <c r="O67" s="371" t="s">
        <v>110</v>
      </c>
      <c r="P67" s="706" t="s">
        <v>35</v>
      </c>
      <c r="Q67" s="1603">
        <v>46185</v>
      </c>
      <c r="R67" s="1603"/>
      <c r="S67" s="1603"/>
      <c r="T67" s="1603"/>
      <c r="U67" s="1603"/>
      <c r="V67" s="1604">
        <v>3379</v>
      </c>
      <c r="W67" s="1615">
        <v>1436</v>
      </c>
      <c r="X67" s="1605">
        <f>SUM(V67-W67)</f>
        <v>1943</v>
      </c>
      <c r="Y67" s="1240">
        <f>IFERROR($W67/$V67, 0)</f>
        <v>0.42497780408404856</v>
      </c>
      <c r="Z67" s="1614"/>
      <c r="AA67" s="1614"/>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1">
        <v>77</v>
      </c>
      <c r="I68" s="371" t="s">
        <v>557</v>
      </c>
      <c r="J68" s="1057" t="s">
        <v>30</v>
      </c>
      <c r="K68" s="1602"/>
      <c r="L68" s="1382"/>
      <c r="M68" s="371" t="s">
        <v>110</v>
      </c>
      <c r="N68" s="990">
        <v>52948</v>
      </c>
      <c r="O68" s="371" t="s">
        <v>110</v>
      </c>
      <c r="P68" s="706" t="s">
        <v>35</v>
      </c>
      <c r="Q68" s="1603">
        <v>46185</v>
      </c>
      <c r="R68" s="1603"/>
      <c r="S68" s="1603"/>
      <c r="T68" s="1603"/>
      <c r="U68" s="1603"/>
      <c r="V68" s="1604">
        <v>3957</v>
      </c>
      <c r="W68" s="1605"/>
      <c r="X68" s="1605">
        <f>SUM(V68-W68)</f>
        <v>3957</v>
      </c>
      <c r="Y68" s="1240">
        <f>IFERROR($W68/$V68, 0)</f>
        <v>0</v>
      </c>
      <c r="Z68" s="1614"/>
      <c r="AA68" s="1614"/>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1">
        <v>74</v>
      </c>
      <c r="I69" s="371" t="s">
        <v>557</v>
      </c>
      <c r="J69" s="741" t="s">
        <v>30</v>
      </c>
      <c r="K69" s="741"/>
      <c r="L69" s="1382"/>
      <c r="M69" s="371" t="s">
        <v>110</v>
      </c>
      <c r="N69" s="990">
        <v>51256</v>
      </c>
      <c r="O69" s="371" t="s">
        <v>110</v>
      </c>
      <c r="P69" s="706" t="s">
        <v>35</v>
      </c>
      <c r="Q69" s="1603">
        <v>46185</v>
      </c>
      <c r="R69" s="1603"/>
      <c r="S69" s="1603"/>
      <c r="T69" s="1603"/>
      <c r="U69" s="1603"/>
      <c r="V69" s="1604">
        <v>3826</v>
      </c>
      <c r="W69" s="1605"/>
      <c r="X69" s="1605">
        <f>SUM(V69-W69)</f>
        <v>3826</v>
      </c>
      <c r="Y69" s="1240">
        <f>IFERROR($W69/$V69, 0)</f>
        <v>0</v>
      </c>
      <c r="Z69" s="1614"/>
      <c r="AA69" s="1614"/>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1">
        <v>73</v>
      </c>
      <c r="I70" s="371" t="s">
        <v>557</v>
      </c>
      <c r="J70" s="1057" t="s">
        <v>30</v>
      </c>
      <c r="K70" s="1602"/>
      <c r="L70" s="1382"/>
      <c r="M70" s="371" t="s">
        <v>110</v>
      </c>
      <c r="N70" s="990">
        <v>61225.25</v>
      </c>
      <c r="O70" s="371" t="s">
        <v>110</v>
      </c>
      <c r="P70" s="706" t="s">
        <v>29</v>
      </c>
      <c r="Q70" s="1603">
        <v>46184</v>
      </c>
      <c r="R70" s="1603"/>
      <c r="S70" s="1603"/>
      <c r="T70" s="1603"/>
      <c r="U70" s="1603"/>
      <c r="V70" s="1604">
        <v>4654</v>
      </c>
      <c r="W70" s="1615">
        <v>4387</v>
      </c>
      <c r="X70" s="1605">
        <f>SUM(V70-W70)</f>
        <v>267</v>
      </c>
      <c r="Y70" s="1240">
        <f>IFERROR($W70/$V70, 0)</f>
        <v>0.9426299957026214</v>
      </c>
      <c r="Z70" s="1603">
        <v>46191</v>
      </c>
      <c r="AA70" s="1614"/>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2"/>
      <c r="L71" s="1382"/>
      <c r="M71" s="1179" t="s">
        <v>110</v>
      </c>
      <c r="N71" s="1412">
        <v>36161.25</v>
      </c>
      <c r="O71" s="1179" t="s">
        <v>110</v>
      </c>
      <c r="P71" s="1413" t="s">
        <v>35</v>
      </c>
      <c r="Q71" s="1603">
        <v>46162</v>
      </c>
      <c r="R71" s="1603"/>
      <c r="S71" s="1603"/>
      <c r="T71" s="1603"/>
      <c r="U71" s="1603"/>
      <c r="V71" s="1604">
        <v>2885</v>
      </c>
      <c r="W71" s="1605"/>
      <c r="X71" s="1605">
        <f>SUM(V71-W71)</f>
        <v>2885</v>
      </c>
      <c r="Y71" s="1240">
        <f>IFERROR($W71/$V71, 0)</f>
        <v>0</v>
      </c>
      <c r="Z71" s="1614"/>
      <c r="AA71" s="1614"/>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1">
        <v>47</v>
      </c>
      <c r="I72" s="371" t="s">
        <v>557</v>
      </c>
      <c r="J72" s="700" t="s">
        <v>30</v>
      </c>
      <c r="K72" s="1602"/>
      <c r="L72" s="1382"/>
      <c r="M72" s="700" t="s">
        <v>110</v>
      </c>
      <c r="N72" s="704">
        <v>36936</v>
      </c>
      <c r="O72" s="700" t="s">
        <v>110</v>
      </c>
      <c r="P72" s="706" t="s">
        <v>35</v>
      </c>
      <c r="Q72" s="1603">
        <v>46196</v>
      </c>
      <c r="R72" s="1603"/>
      <c r="S72" s="1603"/>
      <c r="T72" s="1603"/>
      <c r="U72" s="1603"/>
      <c r="V72" s="1604">
        <v>2724</v>
      </c>
      <c r="W72" s="1605"/>
      <c r="X72" s="1605">
        <f>SUM(V72-W72)</f>
        <v>2724</v>
      </c>
      <c r="Y72" s="1240">
        <f>IFERROR($W72/$V72, 0)</f>
        <v>0</v>
      </c>
      <c r="Z72" s="1614"/>
      <c r="AA72" s="1614"/>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2"/>
      <c r="L74" s="1382"/>
      <c r="M74" s="700" t="s">
        <v>110</v>
      </c>
      <c r="N74" s="704">
        <v>3443</v>
      </c>
      <c r="O74" s="700" t="s">
        <v>110</v>
      </c>
      <c r="P74" s="692" t="s">
        <v>35</v>
      </c>
      <c r="Q74" s="1603">
        <v>46147</v>
      </c>
      <c r="R74" s="1603"/>
      <c r="S74" s="1603"/>
      <c r="T74" s="1603"/>
      <c r="U74" s="1603"/>
      <c r="V74" s="1605">
        <v>224</v>
      </c>
      <c r="W74" s="1605"/>
      <c r="X74" s="1605">
        <f>SUM(V74-W74)</f>
        <v>224</v>
      </c>
      <c r="Y74" s="1240">
        <f>IFERROR($W74/$V74, 0)</f>
        <v>0</v>
      </c>
      <c r="Z74" s="1603"/>
      <c r="AA74" s="1603"/>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1">
        <v>77</v>
      </c>
      <c r="I80" s="1260" t="s">
        <v>557</v>
      </c>
      <c r="J80" s="1261" t="s">
        <v>30</v>
      </c>
      <c r="K80" s="1602"/>
      <c r="L80" s="1382"/>
      <c r="M80" s="1179" t="s">
        <v>110</v>
      </c>
      <c r="N80" s="1616">
        <v>70699.5</v>
      </c>
      <c r="O80" s="1180" t="s">
        <v>110</v>
      </c>
      <c r="P80" s="1337" t="s">
        <v>32</v>
      </c>
      <c r="Q80" s="1603"/>
      <c r="R80" s="1603"/>
      <c r="S80" s="1603"/>
      <c r="T80" s="1603"/>
      <c r="U80" s="1603"/>
      <c r="V80" s="1604">
        <v>5471</v>
      </c>
      <c r="W80" s="1605"/>
      <c r="X80" s="1605">
        <f>SUM(V80-W80)</f>
        <v>5471</v>
      </c>
      <c r="Y80" s="1240">
        <f>IFERROR($W80/$V80, 0)</f>
        <v>0</v>
      </c>
      <c r="Z80" s="1603"/>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1">
        <v>56</v>
      </c>
      <c r="I81" s="1260" t="s">
        <v>557</v>
      </c>
      <c r="J81" s="1261" t="s">
        <v>30</v>
      </c>
      <c r="K81" s="1602"/>
      <c r="L81" s="1382"/>
      <c r="M81" s="1179" t="s">
        <v>110</v>
      </c>
      <c r="N81" s="1616">
        <v>38720</v>
      </c>
      <c r="O81" s="1180" t="s">
        <v>110</v>
      </c>
      <c r="P81" s="1337" t="s">
        <v>32</v>
      </c>
      <c r="Q81" s="1603"/>
      <c r="R81" s="1603"/>
      <c r="S81" s="1603"/>
      <c r="T81" s="1603"/>
      <c r="U81" s="1603"/>
      <c r="V81" s="1604">
        <v>3134</v>
      </c>
      <c r="W81" s="1605"/>
      <c r="X81" s="1605">
        <f>SUM(V81-W81)</f>
        <v>3134</v>
      </c>
      <c r="Y81" s="1240">
        <f>IFERROR($W81/$V81, 0)</f>
        <v>0</v>
      </c>
      <c r="Z81" s="1617"/>
      <c r="AA81" s="1618"/>
      <c r="AB81" s="814">
        <v>0</v>
      </c>
      <c r="AC81" s="817">
        <v>0</v>
      </c>
      <c r="AD81" s="733">
        <v>0</v>
      </c>
      <c r="AE81" s="1241" t="s">
        <v>680</v>
      </c>
      <c r="AF81" s="726"/>
    </row>
    <row r="82" spans="1:32" ht="24.75" customHeight="1">
      <c r="A82" s="1380" t="s">
        <v>681</v>
      </c>
      <c r="B82" s="1181" t="s">
        <v>37</v>
      </c>
      <c r="C82" s="1383">
        <v>46229</v>
      </c>
      <c r="D82" s="1381"/>
      <c r="E82" s="1382"/>
      <c r="F82" s="1381"/>
      <c r="G82" s="1239"/>
      <c r="H82" s="1601">
        <v>80</v>
      </c>
      <c r="I82" s="1260" t="s">
        <v>557</v>
      </c>
      <c r="J82" s="1261" t="s">
        <v>30</v>
      </c>
      <c r="K82" s="1602"/>
      <c r="L82" s="1382"/>
      <c r="M82" s="1179" t="s">
        <v>110</v>
      </c>
      <c r="N82" s="1412">
        <v>77657.7</v>
      </c>
      <c r="O82" s="1180" t="s">
        <v>110</v>
      </c>
      <c r="P82" s="1337" t="s">
        <v>32</v>
      </c>
      <c r="Q82" s="1603"/>
      <c r="R82" s="1603"/>
      <c r="S82" s="1603"/>
      <c r="T82" s="1603"/>
      <c r="U82" s="1603"/>
      <c r="V82" s="1604">
        <v>6243</v>
      </c>
      <c r="W82" s="1605"/>
      <c r="X82" s="1605">
        <f>SUM(V82-W82)</f>
        <v>6243</v>
      </c>
      <c r="Y82" s="1240">
        <f>IFERROR($W82/$V82, 0)</f>
        <v>0</v>
      </c>
      <c r="Z82" s="1603"/>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1">
        <v>82</v>
      </c>
      <c r="I83" s="1260" t="s">
        <v>557</v>
      </c>
      <c r="J83" s="1261" t="s">
        <v>30</v>
      </c>
      <c r="K83" s="1602"/>
      <c r="L83" s="1382"/>
      <c r="M83" s="1179" t="s">
        <v>110</v>
      </c>
      <c r="N83" s="1412">
        <v>85513</v>
      </c>
      <c r="O83" s="1180" t="s">
        <v>110</v>
      </c>
      <c r="P83" s="1337" t="s">
        <v>32</v>
      </c>
      <c r="Q83" s="1603"/>
      <c r="R83" s="1603"/>
      <c r="S83" s="1603"/>
      <c r="T83" s="1603"/>
      <c r="U83" s="1603"/>
      <c r="V83" s="1604">
        <v>6678</v>
      </c>
      <c r="W83" s="1605"/>
      <c r="X83" s="1605">
        <f>SUM(V83-W83)</f>
        <v>6678</v>
      </c>
      <c r="Y83" s="1240">
        <f>IFERROR($W83/$V83, 0)</f>
        <v>0</v>
      </c>
      <c r="Z83" s="1603"/>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1">
        <v>0</v>
      </c>
      <c r="I84" s="1260" t="s">
        <v>557</v>
      </c>
      <c r="J84" s="1261" t="s">
        <v>30</v>
      </c>
      <c r="K84" s="1602"/>
      <c r="L84" s="1382"/>
      <c r="M84" s="1179" t="s">
        <v>110</v>
      </c>
      <c r="N84" s="1616">
        <v>25174.45</v>
      </c>
      <c r="O84" s="1180" t="s">
        <v>110</v>
      </c>
      <c r="P84" s="1337" t="s">
        <v>32</v>
      </c>
      <c r="Q84" s="1603"/>
      <c r="R84" s="1603"/>
      <c r="S84" s="1603"/>
      <c r="T84" s="1603"/>
      <c r="U84" s="1603"/>
      <c r="V84" s="1604">
        <v>2721</v>
      </c>
      <c r="W84" s="1605"/>
      <c r="X84" s="1605">
        <f>SUM(V84-W84)</f>
        <v>2721</v>
      </c>
      <c r="Y84" s="1240">
        <f>IFERROR($W84/$V84, 0)</f>
        <v>0</v>
      </c>
      <c r="Z84" s="1619"/>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1">
        <v>53</v>
      </c>
      <c r="I85" s="1260" t="s">
        <v>557</v>
      </c>
      <c r="J85" s="1261" t="s">
        <v>30</v>
      </c>
      <c r="K85" s="1362"/>
      <c r="L85" s="1238"/>
      <c r="M85" s="1179" t="s">
        <v>110</v>
      </c>
      <c r="N85" s="1363">
        <v>56455</v>
      </c>
      <c r="O85" s="1180" t="s">
        <v>110</v>
      </c>
      <c r="P85" s="1337" t="s">
        <v>29</v>
      </c>
      <c r="Q85" s="1603">
        <v>46174</v>
      </c>
      <c r="R85" s="1603"/>
      <c r="S85" s="1603"/>
      <c r="T85" s="1603"/>
      <c r="U85" s="1603"/>
      <c r="V85" s="1604">
        <v>4814</v>
      </c>
      <c r="W85" s="1605">
        <v>4321</v>
      </c>
      <c r="X85" s="1605">
        <f>SUM(V85-W85)</f>
        <v>493</v>
      </c>
      <c r="Y85" s="1240">
        <f>IFERROR($W85/$V85, 0)</f>
        <v>0.89759036144578308</v>
      </c>
      <c r="Z85" s="1603">
        <v>46184</v>
      </c>
      <c r="AA85" s="1619"/>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1">
        <v>74</v>
      </c>
      <c r="I86" s="1260" t="s">
        <v>557</v>
      </c>
      <c r="J86" s="1261" t="s">
        <v>30</v>
      </c>
      <c r="K86" s="1602"/>
      <c r="L86" s="1382"/>
      <c r="M86" s="1179" t="s">
        <v>110</v>
      </c>
      <c r="N86" s="1363">
        <v>92274</v>
      </c>
      <c r="O86" s="1180" t="s">
        <v>110</v>
      </c>
      <c r="P86" s="1337" t="s">
        <v>29</v>
      </c>
      <c r="Q86" s="1603">
        <v>46142</v>
      </c>
      <c r="R86" s="1603"/>
      <c r="S86" s="1603"/>
      <c r="T86" s="1603"/>
      <c r="U86" s="1603"/>
      <c r="V86" s="1604">
        <v>8145</v>
      </c>
      <c r="W86" s="1605">
        <v>7162</v>
      </c>
      <c r="X86" s="1605">
        <f>SUM(V86-W86)</f>
        <v>983</v>
      </c>
      <c r="Y86" s="1240">
        <f>IFERROR($W86/$V86, 0)</f>
        <v>0.87931246163290366</v>
      </c>
      <c r="Z86" s="1603">
        <v>46149</v>
      </c>
      <c r="AA86" s="1603"/>
      <c r="AB86" s="696">
        <v>0</v>
      </c>
      <c r="AC86" s="696">
        <v>0</v>
      </c>
      <c r="AD86" s="702">
        <v>0</v>
      </c>
      <c r="AE86" s="1241" t="s">
        <v>689</v>
      </c>
      <c r="AF86" s="726"/>
    </row>
    <row r="87" spans="1:32" ht="24.75" customHeight="1">
      <c r="A87" s="1380" t="s">
        <v>690</v>
      </c>
      <c r="B87" s="1386" t="s">
        <v>37</v>
      </c>
      <c r="C87" s="1383">
        <v>46215</v>
      </c>
      <c r="D87" s="1381"/>
      <c r="E87" s="1382"/>
      <c r="F87" s="1381"/>
      <c r="G87" s="1239"/>
      <c r="H87" s="1601">
        <v>48</v>
      </c>
      <c r="I87" s="1260" t="s">
        <v>557</v>
      </c>
      <c r="J87" s="1261" t="s">
        <v>30</v>
      </c>
      <c r="K87" s="1602"/>
      <c r="L87" s="1382"/>
      <c r="M87" s="1179" t="s">
        <v>110</v>
      </c>
      <c r="N87" s="1363">
        <v>50669</v>
      </c>
      <c r="O87" s="1180" t="s">
        <v>110</v>
      </c>
      <c r="P87" s="1337" t="s">
        <v>32</v>
      </c>
      <c r="Q87" s="1603"/>
      <c r="R87" s="1603"/>
      <c r="S87" s="1603"/>
      <c r="T87" s="1603"/>
      <c r="U87" s="1603"/>
      <c r="V87" s="1604">
        <v>3600</v>
      </c>
      <c r="W87" s="1605"/>
      <c r="X87" s="1605">
        <f>SUM(V87-W87)</f>
        <v>3600</v>
      </c>
      <c r="Y87" s="1240">
        <f>IFERROR($W87/$V87, 0)</f>
        <v>0</v>
      </c>
      <c r="Z87" s="1603"/>
      <c r="AA87" s="1603"/>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1">
        <v>69</v>
      </c>
      <c r="I88" s="1260" t="s">
        <v>557</v>
      </c>
      <c r="J88" s="1261" t="s">
        <v>30</v>
      </c>
      <c r="K88" s="1602"/>
      <c r="L88" s="1382"/>
      <c r="M88" s="1179" t="s">
        <v>110</v>
      </c>
      <c r="N88" s="415">
        <v>72896</v>
      </c>
      <c r="O88" s="1180" t="s">
        <v>110</v>
      </c>
      <c r="P88" s="1337" t="s">
        <v>29</v>
      </c>
      <c r="Q88" s="1603">
        <v>46157</v>
      </c>
      <c r="R88" s="1603"/>
      <c r="S88" s="1603"/>
      <c r="T88" s="1603"/>
      <c r="U88" s="1603"/>
      <c r="V88" s="1604">
        <v>6189</v>
      </c>
      <c r="W88" s="1605">
        <v>6050</v>
      </c>
      <c r="X88" s="1605">
        <f>SUM(V88-W88)</f>
        <v>139</v>
      </c>
      <c r="Y88" s="1240">
        <f>IFERROR($W88/$V88, 0)</f>
        <v>0.97754079819033768</v>
      </c>
      <c r="Z88" s="1603">
        <v>46169</v>
      </c>
      <c r="AA88" s="1603"/>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1">
        <v>60</v>
      </c>
      <c r="I89" s="1260" t="s">
        <v>557</v>
      </c>
      <c r="J89" s="1261" t="s">
        <v>30</v>
      </c>
      <c r="K89" s="1602"/>
      <c r="L89" s="1382"/>
      <c r="M89" s="1179" t="s">
        <v>110</v>
      </c>
      <c r="N89" s="415">
        <v>70151.5</v>
      </c>
      <c r="O89" s="1180" t="s">
        <v>110</v>
      </c>
      <c r="P89" s="1337" t="s">
        <v>35</v>
      </c>
      <c r="Q89" s="1603">
        <v>46170</v>
      </c>
      <c r="R89" s="1603"/>
      <c r="S89" s="1603"/>
      <c r="T89" s="1603"/>
      <c r="U89" s="1603"/>
      <c r="V89" s="1604">
        <v>5673</v>
      </c>
      <c r="W89" s="1605"/>
      <c r="X89" s="1605">
        <f>SUM(V89-W89)</f>
        <v>5673</v>
      </c>
      <c r="Y89" s="1240">
        <f>IFERROR($W89/$V89, 0)</f>
        <v>0</v>
      </c>
      <c r="Z89" s="1603">
        <v>46197</v>
      </c>
      <c r="AA89" s="1603"/>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1">
        <v>70</v>
      </c>
      <c r="I90" s="1260" t="s">
        <v>557</v>
      </c>
      <c r="J90" s="1261" t="s">
        <v>30</v>
      </c>
      <c r="K90" s="1602"/>
      <c r="L90" s="1382"/>
      <c r="M90" s="1179" t="s">
        <v>110</v>
      </c>
      <c r="N90" s="415">
        <v>65362</v>
      </c>
      <c r="O90" s="1180" t="s">
        <v>110</v>
      </c>
      <c r="P90" s="1337" t="s">
        <v>29</v>
      </c>
      <c r="Q90" s="1603">
        <v>46170</v>
      </c>
      <c r="R90" s="1603"/>
      <c r="S90" s="1603"/>
      <c r="T90" s="1603"/>
      <c r="U90" s="1603"/>
      <c r="V90" s="1604">
        <v>5460</v>
      </c>
      <c r="W90" s="1605">
        <v>2418</v>
      </c>
      <c r="X90" s="1605">
        <f>SUM(V90-W90)</f>
        <v>3042</v>
      </c>
      <c r="Y90" s="1240">
        <f>IFERROR($W90/$V90, 0)</f>
        <v>0.44285714285714284</v>
      </c>
      <c r="Z90" s="1603">
        <v>46189</v>
      </c>
      <c r="AA90" s="1603"/>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1">
        <v>90</v>
      </c>
      <c r="I92" s="1260" t="s">
        <v>557</v>
      </c>
      <c r="J92" s="1261" t="s">
        <v>30</v>
      </c>
      <c r="K92" s="1602"/>
      <c r="L92" s="1382"/>
      <c r="M92" s="1179" t="s">
        <v>110</v>
      </c>
      <c r="N92" s="1363">
        <v>90888</v>
      </c>
      <c r="O92" s="1180" t="s">
        <v>110</v>
      </c>
      <c r="P92" s="1337" t="s">
        <v>32</v>
      </c>
      <c r="Q92" s="1603"/>
      <c r="R92" s="1603"/>
      <c r="S92" s="1603"/>
      <c r="T92" s="1603"/>
      <c r="U92" s="1603"/>
      <c r="V92" s="1604">
        <v>7881</v>
      </c>
      <c r="W92" s="1605"/>
      <c r="X92" s="1605">
        <f>SUM(V92-W92)</f>
        <v>7881</v>
      </c>
      <c r="Y92" s="1240">
        <f>IFERROR($W92/$V92, 0)</f>
        <v>0</v>
      </c>
      <c r="Z92" s="1603"/>
      <c r="AA92" s="1603"/>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367">
        <v>6762</v>
      </c>
      <c r="X93" s="1367">
        <f t="shared" si="9"/>
        <v>493</v>
      </c>
      <c r="Y93" s="1240">
        <f t="shared" si="10"/>
        <v>0.93204686423156446</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3"/>
      <c r="S94" s="1603"/>
      <c r="T94" s="1603"/>
      <c r="U94" s="1603"/>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1">
        <v>74</v>
      </c>
      <c r="I95" s="1260" t="s">
        <v>557</v>
      </c>
      <c r="J95" s="1261" t="s">
        <v>30</v>
      </c>
      <c r="K95" s="1602"/>
      <c r="L95" s="1382"/>
      <c r="M95" s="1179" t="s">
        <v>110</v>
      </c>
      <c r="N95" s="415">
        <v>70534.5</v>
      </c>
      <c r="O95" s="1180" t="s">
        <v>110</v>
      </c>
      <c r="P95" s="1337" t="s">
        <v>29</v>
      </c>
      <c r="Q95" s="1603">
        <v>46174</v>
      </c>
      <c r="R95" s="1603"/>
      <c r="S95" s="1603"/>
      <c r="T95" s="1603"/>
      <c r="U95" s="1603"/>
      <c r="V95" s="1604">
        <v>5756</v>
      </c>
      <c r="W95" s="1605">
        <v>1845</v>
      </c>
      <c r="X95" s="1605">
        <f>SUM(V95-W95)</f>
        <v>3911</v>
      </c>
      <c r="Y95" s="1240">
        <f>IFERROR($W95/$V95, 0)</f>
        <v>0.32053509381514939</v>
      </c>
      <c r="Z95" s="1603">
        <v>46191</v>
      </c>
      <c r="AA95" s="1603"/>
      <c r="AB95" s="1191">
        <v>0</v>
      </c>
      <c r="AC95" s="1191">
        <v>0</v>
      </c>
      <c r="AD95" s="1225">
        <v>0</v>
      </c>
      <c r="AE95" s="1241" t="s">
        <v>693</v>
      </c>
      <c r="AF95" s="726"/>
    </row>
    <row r="96" spans="1:32" ht="24.75" customHeight="1">
      <c r="A96" s="1380" t="s">
        <v>702</v>
      </c>
      <c r="B96" s="1386" t="s">
        <v>37</v>
      </c>
      <c r="C96" s="698">
        <v>46203</v>
      </c>
      <c r="D96" s="1381"/>
      <c r="E96" s="1382"/>
      <c r="F96" s="1381"/>
      <c r="G96" s="1239"/>
      <c r="H96" s="1601">
        <v>56</v>
      </c>
      <c r="I96" s="1260" t="s">
        <v>557</v>
      </c>
      <c r="J96" s="745" t="s">
        <v>30</v>
      </c>
      <c r="K96" s="1362"/>
      <c r="L96" s="1238"/>
      <c r="M96" s="1179" t="s">
        <v>110</v>
      </c>
      <c r="N96" s="1363">
        <v>50042</v>
      </c>
      <c r="O96" s="1180" t="s">
        <v>110</v>
      </c>
      <c r="P96" s="1337" t="s">
        <v>32</v>
      </c>
      <c r="Q96" s="1603"/>
      <c r="R96" s="1603"/>
      <c r="S96" s="1603"/>
      <c r="T96" s="1603"/>
      <c r="U96" s="1603"/>
      <c r="V96" s="1604">
        <v>4159</v>
      </c>
      <c r="W96" s="1605"/>
      <c r="X96" s="1605">
        <f>SUM(V96-W96)</f>
        <v>4159</v>
      </c>
      <c r="Y96" s="1240">
        <f>IFERROR($W96/$V96, 0)</f>
        <v>0</v>
      </c>
      <c r="Z96" s="1603"/>
      <c r="AA96" s="1603"/>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1">
        <v>62</v>
      </c>
      <c r="I97" s="1260" t="s">
        <v>557</v>
      </c>
      <c r="J97" s="745" t="s">
        <v>30</v>
      </c>
      <c r="K97" s="1362"/>
      <c r="L97" s="1238"/>
      <c r="M97" s="1179" t="s">
        <v>110</v>
      </c>
      <c r="N97" s="1363">
        <v>48766</v>
      </c>
      <c r="O97" s="1180" t="s">
        <v>110</v>
      </c>
      <c r="P97" s="1337" t="s">
        <v>35</v>
      </c>
      <c r="Q97" s="1603">
        <v>46185</v>
      </c>
      <c r="R97" s="1603"/>
      <c r="S97" s="1603"/>
      <c r="T97" s="1603"/>
      <c r="U97" s="1603"/>
      <c r="V97" s="1604">
        <v>4009</v>
      </c>
      <c r="W97" s="1605"/>
      <c r="X97" s="1605">
        <f>SUM(V97-W97)</f>
        <v>4009</v>
      </c>
      <c r="Y97" s="1240">
        <f>IFERROR($W97/$V97, 0)</f>
        <v>0</v>
      </c>
      <c r="Z97" s="1603"/>
      <c r="AA97" s="1603"/>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1">
        <v>0</v>
      </c>
      <c r="I98" s="1260" t="s">
        <v>557</v>
      </c>
      <c r="J98" s="1261" t="s">
        <v>30</v>
      </c>
      <c r="K98" s="1602"/>
      <c r="L98" s="1382"/>
      <c r="M98" s="1179" t="s">
        <v>110</v>
      </c>
      <c r="N98" s="1363">
        <v>35456.550000000003</v>
      </c>
      <c r="O98" s="1180" t="s">
        <v>110</v>
      </c>
      <c r="P98" s="1337" t="s">
        <v>35</v>
      </c>
      <c r="Q98" s="1603">
        <v>46185</v>
      </c>
      <c r="R98" s="1603"/>
      <c r="S98" s="1603"/>
      <c r="T98" s="1603"/>
      <c r="U98" s="1603"/>
      <c r="V98" s="1604">
        <v>2635</v>
      </c>
      <c r="W98" s="1605"/>
      <c r="X98" s="1605">
        <f>SUM(V98-W98)</f>
        <v>2635</v>
      </c>
      <c r="Y98" s="1240">
        <f>IFERROR($W98/$V98, 0)</f>
        <v>0</v>
      </c>
      <c r="Z98" s="1603"/>
      <c r="AA98" s="1603"/>
      <c r="AB98" s="696">
        <v>0</v>
      </c>
      <c r="AC98" s="734">
        <v>0</v>
      </c>
      <c r="AD98" s="733">
        <v>0</v>
      </c>
      <c r="AE98" s="1241" t="s">
        <v>706</v>
      </c>
      <c r="AF98" s="726"/>
    </row>
    <row r="99" spans="1:32" ht="24.75" customHeight="1">
      <c r="A99" s="1380" t="s">
        <v>707</v>
      </c>
      <c r="B99" s="1181" t="s">
        <v>37</v>
      </c>
      <c r="C99" s="1383">
        <v>46233</v>
      </c>
      <c r="D99" s="1381"/>
      <c r="E99" s="1382"/>
      <c r="F99" s="1381"/>
      <c r="G99" s="1239"/>
      <c r="H99" s="1601">
        <v>0</v>
      </c>
      <c r="I99" s="1260" t="s">
        <v>557</v>
      </c>
      <c r="J99" s="1261" t="s">
        <v>30</v>
      </c>
      <c r="K99" s="1602"/>
      <c r="L99" s="1382"/>
      <c r="M99" s="1179" t="s">
        <v>110</v>
      </c>
      <c r="N99" s="1363">
        <v>72557.350000000006</v>
      </c>
      <c r="O99" s="1180" t="s">
        <v>110</v>
      </c>
      <c r="P99" s="1337" t="s">
        <v>32</v>
      </c>
      <c r="Q99" s="1603"/>
      <c r="R99" s="1603"/>
      <c r="S99" s="1603"/>
      <c r="T99" s="1603"/>
      <c r="U99" s="1603"/>
      <c r="V99" s="1604">
        <v>5666</v>
      </c>
      <c r="W99" s="1605"/>
      <c r="X99" s="1605">
        <f>SUM(V99-W99)</f>
        <v>5666</v>
      </c>
      <c r="Y99" s="1240">
        <f>IFERROR($W99/$V99, 0)</f>
        <v>0</v>
      </c>
      <c r="Z99" s="1603"/>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1">
        <v>0</v>
      </c>
      <c r="I100" s="1260" t="s">
        <v>557</v>
      </c>
      <c r="J100" s="1261" t="s">
        <v>30</v>
      </c>
      <c r="K100" s="1602"/>
      <c r="L100" s="1382"/>
      <c r="M100" s="1179" t="s">
        <v>110</v>
      </c>
      <c r="N100" s="415">
        <v>75219.199999999997</v>
      </c>
      <c r="O100" s="1180" t="s">
        <v>110</v>
      </c>
      <c r="P100" s="1337" t="s">
        <v>32</v>
      </c>
      <c r="Q100" s="1603">
        <v>46189</v>
      </c>
      <c r="R100" s="1603"/>
      <c r="S100" s="1603"/>
      <c r="T100" s="1603"/>
      <c r="U100" s="1603"/>
      <c r="V100" s="1604">
        <v>5902</v>
      </c>
      <c r="W100" s="1605"/>
      <c r="X100" s="1605">
        <f>SUM(V100-W100)</f>
        <v>5902</v>
      </c>
      <c r="Y100" s="1240">
        <f>IFERROR($W100/$V100, 0)</f>
        <v>0</v>
      </c>
      <c r="Z100" s="1603"/>
      <c r="AA100" s="1603"/>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2"/>
      <c r="L101" s="1382"/>
      <c r="M101" s="1179" t="s">
        <v>110</v>
      </c>
      <c r="N101" s="415">
        <v>31327.7</v>
      </c>
      <c r="O101" s="1180" t="s">
        <v>110</v>
      </c>
      <c r="P101" s="1337" t="s">
        <v>32</v>
      </c>
      <c r="Q101" s="1603">
        <v>46189</v>
      </c>
      <c r="R101" s="1603"/>
      <c r="S101" s="1603"/>
      <c r="T101" s="1603"/>
      <c r="U101" s="1603"/>
      <c r="V101" s="1604">
        <v>2342</v>
      </c>
      <c r="W101" s="1605"/>
      <c r="X101" s="1605">
        <f>SUM(V101-W101)</f>
        <v>2342</v>
      </c>
      <c r="Y101" s="1240">
        <f>IFERROR($W101/$V101, 0)</f>
        <v>0</v>
      </c>
      <c r="Z101" s="1603"/>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2"/>
      <c r="L102" s="1382"/>
      <c r="M102" s="1179" t="s">
        <v>110</v>
      </c>
      <c r="N102" s="415">
        <v>27837.25</v>
      </c>
      <c r="O102" s="1180" t="s">
        <v>110</v>
      </c>
      <c r="P102" s="1337" t="s">
        <v>32</v>
      </c>
      <c r="Q102" s="1603">
        <v>46189</v>
      </c>
      <c r="R102" s="1603"/>
      <c r="S102" s="1603"/>
      <c r="T102" s="1603"/>
      <c r="U102" s="1603"/>
      <c r="V102" s="1604">
        <v>2145</v>
      </c>
      <c r="W102" s="1605"/>
      <c r="X102" s="1605">
        <f>SUM(V102-W102)</f>
        <v>2145</v>
      </c>
      <c r="Y102" s="1240">
        <f>IFERROR($W102/$V102, 0)</f>
        <v>0</v>
      </c>
      <c r="Z102" s="1603"/>
      <c r="AA102" s="1603"/>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1" t="s">
        <v>36</v>
      </c>
      <c r="K103" s="1602"/>
      <c r="L103" s="1382"/>
      <c r="M103" s="1601" t="s">
        <v>238</v>
      </c>
      <c r="N103" s="1616">
        <v>60744.4</v>
      </c>
      <c r="O103" s="1180" t="s">
        <v>110</v>
      </c>
      <c r="P103" s="1337" t="s">
        <v>35</v>
      </c>
      <c r="Q103" s="1603">
        <v>46197</v>
      </c>
      <c r="R103" s="1603"/>
      <c r="S103" s="1603"/>
      <c r="T103" s="1603"/>
      <c r="U103" s="1603"/>
      <c r="V103" s="1604">
        <v>5950</v>
      </c>
      <c r="W103" s="1605"/>
      <c r="X103" s="1605">
        <f>SUM(V103-W103)</f>
        <v>5950</v>
      </c>
      <c r="Y103" s="1240">
        <f>IFERROR($W103/$V103, 0)</f>
        <v>0</v>
      </c>
      <c r="Z103" s="1603"/>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1">
        <v>88</v>
      </c>
      <c r="I104" s="1260" t="s">
        <v>557</v>
      </c>
      <c r="J104" s="1179" t="s">
        <v>36</v>
      </c>
      <c r="K104" s="1602"/>
      <c r="L104" s="1382"/>
      <c r="M104" s="1179" t="s">
        <v>238</v>
      </c>
      <c r="N104" s="1412"/>
      <c r="O104" s="1180" t="s">
        <v>110</v>
      </c>
      <c r="P104" s="1337" t="s">
        <v>32</v>
      </c>
      <c r="Q104" s="1603"/>
      <c r="R104" s="1603"/>
      <c r="S104" s="1603"/>
      <c r="T104" s="1603"/>
      <c r="U104" s="1603"/>
      <c r="V104" s="1604">
        <v>12305</v>
      </c>
      <c r="W104" s="1605"/>
      <c r="X104" s="1605">
        <f>SUM(V104-W104)</f>
        <v>12305</v>
      </c>
      <c r="Y104" s="1240">
        <f>IFERROR($W104/$V104, 0)</f>
        <v>0</v>
      </c>
      <c r="Z104" s="1603"/>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1"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6">
        <v>62074</v>
      </c>
      <c r="O106" s="745" t="s">
        <v>110</v>
      </c>
      <c r="P106" s="736" t="s">
        <v>32</v>
      </c>
      <c r="Q106" s="1603"/>
      <c r="R106" s="1603"/>
      <c r="S106" s="1603"/>
      <c r="T106" s="1603"/>
      <c r="U106" s="1603"/>
      <c r="V106" s="1604">
        <v>5246</v>
      </c>
      <c r="W106" s="1605"/>
      <c r="X106" s="1605">
        <f>SUM(V106-W106)</f>
        <v>5246</v>
      </c>
      <c r="Y106" s="1240">
        <f>IFERROR($W106/$V106, 0)</f>
        <v>0</v>
      </c>
      <c r="Z106" s="1603"/>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1">
        <v>79</v>
      </c>
      <c r="I108" s="1260" t="s">
        <v>557</v>
      </c>
      <c r="J108" s="745" t="s">
        <v>33</v>
      </c>
      <c r="K108" s="690" t="s">
        <v>536</v>
      </c>
      <c r="L108" s="1382"/>
      <c r="M108" s="1179" t="s">
        <v>110</v>
      </c>
      <c r="N108" s="1616"/>
      <c r="O108" s="745" t="s">
        <v>238</v>
      </c>
      <c r="P108" s="736" t="s">
        <v>32</v>
      </c>
      <c r="Q108" s="1603"/>
      <c r="R108" s="1603"/>
      <c r="S108" s="1603"/>
      <c r="T108" s="1603"/>
      <c r="U108" s="1603"/>
      <c r="V108" s="1604">
        <v>5953</v>
      </c>
      <c r="W108" s="1605"/>
      <c r="X108" s="1605">
        <f>SUM(V108-W108)</f>
        <v>5953</v>
      </c>
      <c r="Y108" s="1240">
        <f>IFERROR($W108/$V108, 0)</f>
        <v>0</v>
      </c>
      <c r="Z108" s="1603"/>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1">
        <v>78</v>
      </c>
      <c r="I109" s="1260" t="s">
        <v>557</v>
      </c>
      <c r="J109" s="745" t="s">
        <v>33</v>
      </c>
      <c r="K109" s="690" t="s">
        <v>536</v>
      </c>
      <c r="L109" s="1382"/>
      <c r="M109" s="1179" t="s">
        <v>110</v>
      </c>
      <c r="N109" s="1616"/>
      <c r="O109" s="745" t="s">
        <v>238</v>
      </c>
      <c r="P109" s="736" t="s">
        <v>32</v>
      </c>
      <c r="Q109" s="1603"/>
      <c r="R109" s="1603"/>
      <c r="S109" s="1603"/>
      <c r="T109" s="1603"/>
      <c r="U109" s="1603"/>
      <c r="V109" s="1604">
        <v>5890</v>
      </c>
      <c r="W109" s="1605"/>
      <c r="X109" s="1605">
        <f>SUM(V109-W109)</f>
        <v>5890</v>
      </c>
      <c r="Y109" s="1240">
        <f>IFERROR($W109/$V109, 0)</f>
        <v>0</v>
      </c>
      <c r="Z109" s="1603"/>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1">
        <v>49</v>
      </c>
      <c r="I110" s="1260" t="s">
        <v>557</v>
      </c>
      <c r="J110" s="745" t="s">
        <v>33</v>
      </c>
      <c r="K110" s="690" t="s">
        <v>536</v>
      </c>
      <c r="L110" s="1382"/>
      <c r="M110" s="1179" t="s">
        <v>110</v>
      </c>
      <c r="N110" s="1616"/>
      <c r="O110" s="745" t="s">
        <v>238</v>
      </c>
      <c r="P110" s="736" t="s">
        <v>32</v>
      </c>
      <c r="Q110" s="1603"/>
      <c r="R110" s="1603"/>
      <c r="S110" s="1603"/>
      <c r="T110" s="1603"/>
      <c r="U110" s="1603"/>
      <c r="V110" s="1604">
        <v>4709</v>
      </c>
      <c r="W110" s="1605"/>
      <c r="X110" s="1605">
        <f>SUM(V110-W110)</f>
        <v>4709</v>
      </c>
      <c r="Y110" s="1240">
        <f>IFERROR($W110/$V110, 0)</f>
        <v>0</v>
      </c>
      <c r="Z110" s="1603"/>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722">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zoomScale="80" zoomScaleNormal="80" workbookViewId="0">
      <pane xSplit="1" topLeftCell="R1" activePane="topRight" state="frozen"/>
      <selection pane="topRight" activeCell="U7" sqref="U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72" t="s">
        <v>819</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1">
        <v>58</v>
      </c>
      <c r="I8" s="371" t="s">
        <v>814</v>
      </c>
      <c r="J8" s="1057" t="s">
        <v>30</v>
      </c>
      <c r="K8" s="690"/>
      <c r="L8" s="359" t="s">
        <v>622</v>
      </c>
      <c r="M8" s="371" t="s">
        <v>110</v>
      </c>
      <c r="N8" s="990">
        <v>56668.15</v>
      </c>
      <c r="O8" s="371" t="s">
        <v>110</v>
      </c>
      <c r="P8" s="728" t="s">
        <v>38</v>
      </c>
      <c r="Q8" s="1603">
        <v>46144</v>
      </c>
      <c r="R8" s="701" t="s">
        <v>238</v>
      </c>
      <c r="S8" s="362">
        <v>46190</v>
      </c>
      <c r="T8" s="372" t="s">
        <v>819</v>
      </c>
      <c r="U8" s="372" t="s">
        <v>819</v>
      </c>
      <c r="V8" s="1605">
        <v>4061</v>
      </c>
      <c r="W8" s="1620">
        <v>4061</v>
      </c>
      <c r="X8" s="1605">
        <f>SUM(V8-W8)</f>
        <v>0</v>
      </c>
      <c r="Y8" s="1240">
        <f>IFERROR($W8/$V8, 0)</f>
        <v>1</v>
      </c>
      <c r="Z8" s="1603">
        <v>46153</v>
      </c>
      <c r="AA8" s="1603">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1">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1">
        <v>65</v>
      </c>
      <c r="I10" s="371" t="s">
        <v>814</v>
      </c>
      <c r="J10" s="1057" t="s">
        <v>30</v>
      </c>
      <c r="K10" s="690"/>
      <c r="L10" s="359" t="s">
        <v>622</v>
      </c>
      <c r="M10" s="371" t="s">
        <v>110</v>
      </c>
      <c r="N10" s="990">
        <v>45252</v>
      </c>
      <c r="O10" s="371" t="s">
        <v>110</v>
      </c>
      <c r="P10" s="728" t="s">
        <v>38</v>
      </c>
      <c r="Q10" s="1603">
        <v>46184</v>
      </c>
      <c r="R10" s="701" t="s">
        <v>238</v>
      </c>
      <c r="S10" s="362" t="s">
        <v>839</v>
      </c>
      <c r="T10" s="372" t="s">
        <v>819</v>
      </c>
      <c r="U10" s="372" t="s">
        <v>819</v>
      </c>
      <c r="V10" s="1604">
        <v>3360</v>
      </c>
      <c r="W10" s="1620">
        <v>3403</v>
      </c>
      <c r="X10" s="1605">
        <f>SUM(V10-W10)</f>
        <v>-43</v>
      </c>
      <c r="Y10" s="1240">
        <f>IFERROR($W10/$V10, 0)</f>
        <v>1.0127976190476191</v>
      </c>
      <c r="Z10" s="1603">
        <v>46192</v>
      </c>
      <c r="AA10" s="1603">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1">
        <v>85</v>
      </c>
      <c r="I11" s="371" t="s">
        <v>814</v>
      </c>
      <c r="J11" s="1057" t="s">
        <v>30</v>
      </c>
      <c r="K11" s="690"/>
      <c r="L11" s="359" t="s">
        <v>622</v>
      </c>
      <c r="M11" s="371" t="s">
        <v>110</v>
      </c>
      <c r="N11" s="990">
        <v>56492</v>
      </c>
      <c r="O11" s="371" t="s">
        <v>110</v>
      </c>
      <c r="P11" s="728" t="s">
        <v>38</v>
      </c>
      <c r="Q11" s="1603">
        <v>46170</v>
      </c>
      <c r="R11" s="701" t="s">
        <v>238</v>
      </c>
      <c r="S11" s="362" t="s">
        <v>839</v>
      </c>
      <c r="T11" s="372" t="s">
        <v>819</v>
      </c>
      <c r="U11" s="372" t="s">
        <v>819</v>
      </c>
      <c r="V11" s="1604">
        <v>4054</v>
      </c>
      <c r="W11" s="1620">
        <v>4092</v>
      </c>
      <c r="X11" s="1605">
        <f>SUM(V11-W11)</f>
        <v>-38</v>
      </c>
      <c r="Y11" s="1240">
        <f>IFERROR($W11/$V11, 0)</f>
        <v>1.0093734583127776</v>
      </c>
      <c r="Z11" s="1603">
        <v>46184</v>
      </c>
      <c r="AA11" s="1603">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1">
        <v>87</v>
      </c>
      <c r="I12" s="371" t="s">
        <v>814</v>
      </c>
      <c r="J12" s="1057" t="s">
        <v>30</v>
      </c>
      <c r="K12" s="690"/>
      <c r="L12" s="359" t="s">
        <v>622</v>
      </c>
      <c r="M12" s="371" t="s">
        <v>110</v>
      </c>
      <c r="N12" s="990">
        <v>59286</v>
      </c>
      <c r="O12" s="371" t="s">
        <v>110</v>
      </c>
      <c r="P12" s="728" t="s">
        <v>38</v>
      </c>
      <c r="Q12" s="1603">
        <v>46170</v>
      </c>
      <c r="R12" s="701" t="s">
        <v>238</v>
      </c>
      <c r="S12" s="362" t="s">
        <v>839</v>
      </c>
      <c r="T12" s="372" t="s">
        <v>819</v>
      </c>
      <c r="U12" s="372" t="s">
        <v>819</v>
      </c>
      <c r="V12" s="1604">
        <v>4413</v>
      </c>
      <c r="W12" s="1620">
        <v>4477</v>
      </c>
      <c r="X12" s="1605">
        <f>SUM(V12-W12)</f>
        <v>-64</v>
      </c>
      <c r="Y12" s="1240">
        <f>IFERROR($W12/$V12, 0)</f>
        <v>1.0145026059370044</v>
      </c>
      <c r="Z12" s="1603">
        <v>46184</v>
      </c>
      <c r="AA12" s="1603">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1">
        <v>56</v>
      </c>
      <c r="I13" s="1054" t="s">
        <v>814</v>
      </c>
      <c r="J13" s="1057" t="s">
        <v>30</v>
      </c>
      <c r="K13" s="690"/>
      <c r="L13" s="359" t="s">
        <v>622</v>
      </c>
      <c r="M13" s="371" t="s">
        <v>110</v>
      </c>
      <c r="N13" s="990">
        <v>42220</v>
      </c>
      <c r="O13" s="371" t="s">
        <v>110</v>
      </c>
      <c r="P13" s="1543" t="s">
        <v>38</v>
      </c>
      <c r="Q13" s="1603">
        <v>46170</v>
      </c>
      <c r="R13" s="701" t="s">
        <v>238</v>
      </c>
      <c r="S13" s="362">
        <v>46190</v>
      </c>
      <c r="T13" s="372" t="s">
        <v>815</v>
      </c>
      <c r="U13" s="372" t="s">
        <v>819</v>
      </c>
      <c r="V13" s="1604">
        <v>3090</v>
      </c>
      <c r="W13" s="1621">
        <v>2998</v>
      </c>
      <c r="X13" s="1605">
        <f>SUM(V13-W13)</f>
        <v>92</v>
      </c>
      <c r="Y13" s="1240">
        <f>IFERROR($W13/$V13, 0)</f>
        <v>0.9702265372168285</v>
      </c>
      <c r="Z13" s="1603">
        <v>46183</v>
      </c>
      <c r="AA13" s="1603">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3">
        <v>46147</v>
      </c>
      <c r="R14" s="701" t="s">
        <v>110</v>
      </c>
      <c r="S14" s="362">
        <v>46161</v>
      </c>
      <c r="T14" s="372" t="s">
        <v>819</v>
      </c>
      <c r="U14" s="372" t="s">
        <v>819</v>
      </c>
      <c r="V14" s="1604">
        <v>466</v>
      </c>
      <c r="W14" s="1620">
        <v>625</v>
      </c>
      <c r="X14" s="1605">
        <f>SUM(V14-W14)</f>
        <v>-159</v>
      </c>
      <c r="Y14" s="1240">
        <f>IFERROR($W14/$V14, 0)</f>
        <v>1.3412017167381973</v>
      </c>
      <c r="Z14" s="1603">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72" t="s">
        <v>815</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1">
        <v>21</v>
      </c>
      <c r="I19" s="371" t="s">
        <v>814</v>
      </c>
      <c r="J19" s="1057" t="s">
        <v>30</v>
      </c>
      <c r="K19" s="690"/>
      <c r="L19" s="1382">
        <v>46147</v>
      </c>
      <c r="M19" s="371" t="s">
        <v>110</v>
      </c>
      <c r="N19" s="990">
        <v>81882</v>
      </c>
      <c r="O19" s="371" t="s">
        <v>110</v>
      </c>
      <c r="P19" s="728" t="s">
        <v>38</v>
      </c>
      <c r="Q19" s="1603">
        <v>46146</v>
      </c>
      <c r="R19" s="991" t="s">
        <v>110</v>
      </c>
      <c r="S19" s="362">
        <v>46182</v>
      </c>
      <c r="T19" s="372" t="s">
        <v>819</v>
      </c>
      <c r="U19" s="372" t="s">
        <v>819</v>
      </c>
      <c r="V19" s="1604">
        <v>6481</v>
      </c>
      <c r="W19" s="1481">
        <v>6586</v>
      </c>
      <c r="X19" s="1605">
        <f>SUM(V19-W19)</f>
        <v>-105</v>
      </c>
      <c r="Y19" s="1240">
        <f>IFERROR($W19/$V19, 0)</f>
        <v>1.0162012035179757</v>
      </c>
      <c r="Z19" s="1603">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1">
        <v>65</v>
      </c>
      <c r="I20" s="371" t="s">
        <v>814</v>
      </c>
      <c r="J20" s="1057" t="s">
        <v>30</v>
      </c>
      <c r="K20" s="690"/>
      <c r="L20" s="1382">
        <v>46175</v>
      </c>
      <c r="M20" s="371" t="s">
        <v>110</v>
      </c>
      <c r="N20" s="990">
        <v>97544</v>
      </c>
      <c r="O20" s="371" t="s">
        <v>110</v>
      </c>
      <c r="P20" s="1543" t="s">
        <v>38</v>
      </c>
      <c r="Q20" s="1603">
        <v>46171</v>
      </c>
      <c r="R20" s="701" t="s">
        <v>110</v>
      </c>
      <c r="S20" s="362">
        <v>46190</v>
      </c>
      <c r="T20" s="372" t="s">
        <v>819</v>
      </c>
      <c r="U20" s="372" t="s">
        <v>819</v>
      </c>
      <c r="V20" s="1604">
        <v>7771</v>
      </c>
      <c r="W20" s="1542">
        <v>7623</v>
      </c>
      <c r="X20" s="1605">
        <f>SUM(V20-W20)</f>
        <v>148</v>
      </c>
      <c r="Y20" s="1240">
        <f>IFERROR($W20/$V20, 0)</f>
        <v>0.98095483206794487</v>
      </c>
      <c r="Z20" s="1603">
        <v>46178</v>
      </c>
      <c r="AA20" s="1618">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1">
        <v>31</v>
      </c>
      <c r="I21" s="371" t="s">
        <v>814</v>
      </c>
      <c r="J21" s="1057" t="s">
        <v>30</v>
      </c>
      <c r="K21" s="690"/>
      <c r="L21" s="1382">
        <v>45795</v>
      </c>
      <c r="M21" s="371" t="s">
        <v>110</v>
      </c>
      <c r="N21" s="990">
        <v>73945</v>
      </c>
      <c r="O21" s="371" t="s">
        <v>110</v>
      </c>
      <c r="P21" s="728" t="s">
        <v>38</v>
      </c>
      <c r="Q21" s="1603">
        <v>46160</v>
      </c>
      <c r="R21" s="701" t="s">
        <v>238</v>
      </c>
      <c r="S21" s="362" t="s">
        <v>839</v>
      </c>
      <c r="T21" s="372" t="s">
        <v>819</v>
      </c>
      <c r="U21" s="372" t="s">
        <v>819</v>
      </c>
      <c r="V21" s="1604">
        <v>5923</v>
      </c>
      <c r="W21" s="1481">
        <v>6113</v>
      </c>
      <c r="X21" s="1605">
        <f>SUM(V21-W21)</f>
        <v>-190</v>
      </c>
      <c r="Y21" s="1240">
        <f>IFERROR($W21/$V21, 0)</f>
        <v>1.0320783386797232</v>
      </c>
      <c r="Z21" s="1603">
        <v>46188</v>
      </c>
      <c r="AA21" s="1603">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1">
        <v>93</v>
      </c>
      <c r="I22" s="371" t="s">
        <v>814</v>
      </c>
      <c r="J22" s="1057" t="s">
        <v>30</v>
      </c>
      <c r="K22" s="690"/>
      <c r="L22" s="1382">
        <v>46175</v>
      </c>
      <c r="M22" s="371" t="s">
        <v>110</v>
      </c>
      <c r="N22" s="990">
        <v>111096</v>
      </c>
      <c r="O22" s="371" t="s">
        <v>110</v>
      </c>
      <c r="P22" s="728" t="s">
        <v>38</v>
      </c>
      <c r="Q22" s="1603">
        <v>46171</v>
      </c>
      <c r="R22" s="701" t="s">
        <v>238</v>
      </c>
      <c r="S22" s="362" t="s">
        <v>839</v>
      </c>
      <c r="T22" s="372" t="s">
        <v>819</v>
      </c>
      <c r="U22" s="372" t="s">
        <v>819</v>
      </c>
      <c r="V22" s="1604">
        <v>9171</v>
      </c>
      <c r="W22" s="1481">
        <v>9171</v>
      </c>
      <c r="X22" s="1605">
        <f>SUM(V22-W22)</f>
        <v>0</v>
      </c>
      <c r="Y22" s="1240">
        <f>IFERROR($W22/$V22, 0)</f>
        <v>1</v>
      </c>
      <c r="Z22" s="1603">
        <v>46188</v>
      </c>
      <c r="AA22" s="1603">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1">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1">
        <v>51</v>
      </c>
      <c r="I24" s="371" t="s">
        <v>814</v>
      </c>
      <c r="J24" s="1057" t="s">
        <v>30</v>
      </c>
      <c r="K24" s="690"/>
      <c r="L24" s="1382">
        <v>46174</v>
      </c>
      <c r="M24" s="371" t="s">
        <v>110</v>
      </c>
      <c r="N24" s="990">
        <v>97514.75</v>
      </c>
      <c r="O24" s="371" t="s">
        <v>110</v>
      </c>
      <c r="P24" s="728" t="s">
        <v>38</v>
      </c>
      <c r="Q24" s="1603">
        <v>46174</v>
      </c>
      <c r="R24" s="701" t="s">
        <v>238</v>
      </c>
      <c r="S24" s="362" t="s">
        <v>839</v>
      </c>
      <c r="T24" s="372" t="s">
        <v>819</v>
      </c>
      <c r="U24" s="372" t="s">
        <v>819</v>
      </c>
      <c r="V24" s="1604">
        <v>7958</v>
      </c>
      <c r="W24" s="1481">
        <v>8116</v>
      </c>
      <c r="X24" s="1605">
        <f>SUM(V24-W24)</f>
        <v>-158</v>
      </c>
      <c r="Y24" s="1240">
        <f>IFERROR($W24/$V24, 0)</f>
        <v>1.0198542347323447</v>
      </c>
      <c r="Z24" s="1603">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1">
        <v>63</v>
      </c>
      <c r="I25" s="371" t="s">
        <v>814</v>
      </c>
      <c r="J25" s="1057" t="s">
        <v>30</v>
      </c>
      <c r="K25" s="690"/>
      <c r="L25" s="1382">
        <v>46174</v>
      </c>
      <c r="M25" s="371" t="s">
        <v>110</v>
      </c>
      <c r="N25" s="990">
        <v>54827.5</v>
      </c>
      <c r="O25" s="371" t="s">
        <v>110</v>
      </c>
      <c r="P25" s="728" t="s">
        <v>38</v>
      </c>
      <c r="Q25" s="1603">
        <v>46183</v>
      </c>
      <c r="R25" s="701" t="s">
        <v>238</v>
      </c>
      <c r="S25" s="362" t="s">
        <v>839</v>
      </c>
      <c r="T25" s="372" t="s">
        <v>819</v>
      </c>
      <c r="U25" s="372" t="s">
        <v>819</v>
      </c>
      <c r="V25" s="1604">
        <v>4414</v>
      </c>
      <c r="W25" s="1481">
        <v>4493</v>
      </c>
      <c r="X25" s="1605">
        <f>SUM(V25-W25)</f>
        <v>-79</v>
      </c>
      <c r="Y25" s="1240">
        <f>IFERROR($W25/$V25, 0)</f>
        <v>1.017897598550068</v>
      </c>
      <c r="Z25" s="1603">
        <v>46185</v>
      </c>
      <c r="AA25" s="1618">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1">
        <v>0</v>
      </c>
      <c r="I26" s="1054" t="s">
        <v>814</v>
      </c>
      <c r="J26" s="1057" t="s">
        <v>30</v>
      </c>
      <c r="K26" s="690"/>
      <c r="L26" s="1382">
        <v>46176</v>
      </c>
      <c r="M26" s="371" t="s">
        <v>110</v>
      </c>
      <c r="N26" s="990">
        <v>10128.049999999999</v>
      </c>
      <c r="O26" s="371" t="s">
        <v>110</v>
      </c>
      <c r="P26" s="728" t="s">
        <v>38</v>
      </c>
      <c r="Q26" s="1603">
        <v>46176</v>
      </c>
      <c r="R26" s="701" t="s">
        <v>238</v>
      </c>
      <c r="S26" s="362" t="s">
        <v>839</v>
      </c>
      <c r="T26" s="372" t="s">
        <v>819</v>
      </c>
      <c r="U26" s="372" t="s">
        <v>819</v>
      </c>
      <c r="V26" s="1604">
        <v>813</v>
      </c>
      <c r="W26" s="1481">
        <v>800</v>
      </c>
      <c r="X26" s="1605">
        <f>SUM(V26-W26)</f>
        <v>13</v>
      </c>
      <c r="Y26" s="1240">
        <f>IFERROR($W26/$V26, 0)</f>
        <v>0.98400984009840098</v>
      </c>
      <c r="Z26" s="1603">
        <v>46184</v>
      </c>
      <c r="AA26" s="1618">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1">
        <v>79</v>
      </c>
      <c r="I43" s="303" t="s">
        <v>814</v>
      </c>
      <c r="J43" s="745" t="s">
        <v>30</v>
      </c>
      <c r="K43" s="690"/>
      <c r="L43" s="359" t="s">
        <v>622</v>
      </c>
      <c r="M43" s="1179" t="s">
        <v>110</v>
      </c>
      <c r="N43" s="1363">
        <v>73533</v>
      </c>
      <c r="O43" s="1180" t="s">
        <v>110</v>
      </c>
      <c r="P43" s="1409" t="s">
        <v>38</v>
      </c>
      <c r="Q43" s="1603">
        <v>46147</v>
      </c>
      <c r="R43" s="701" t="s">
        <v>238</v>
      </c>
      <c r="S43" s="362">
        <v>46190</v>
      </c>
      <c r="T43" s="372" t="s">
        <v>907</v>
      </c>
      <c r="U43" s="372" t="s">
        <v>907</v>
      </c>
      <c r="V43" s="1604">
        <v>5974</v>
      </c>
      <c r="W43" s="1620">
        <v>5911</v>
      </c>
      <c r="X43" s="1605">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M112" activePane="topRight" state="frozen"/>
      <selection pane="topRight" activeCell="O119" sqref="O1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1">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815</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1">
        <v>58</v>
      </c>
      <c r="I312" s="371" t="s">
        <v>814</v>
      </c>
      <c r="J312" s="1057" t="s">
        <v>30</v>
      </c>
      <c r="K312" s="359" t="s">
        <v>622</v>
      </c>
      <c r="L312" s="371" t="s">
        <v>110</v>
      </c>
      <c r="M312" s="1242">
        <v>56668.15</v>
      </c>
      <c r="N312" s="919"/>
      <c r="O312" s="1353"/>
      <c r="P312" s="1242">
        <v>56668.15</v>
      </c>
      <c r="Q312" s="371" t="s">
        <v>110</v>
      </c>
      <c r="R312" s="1498" t="s">
        <v>38</v>
      </c>
      <c r="S312" s="1603">
        <v>46144</v>
      </c>
      <c r="T312" s="1605">
        <v>4061</v>
      </c>
      <c r="U312" s="1622">
        <v>4061</v>
      </c>
      <c r="V312" s="3">
        <f>IFERROR(Table5[[#This Row],[Actual Redline Completed Footage UG]]/Table5[[#This Row],[Footage UG]], 0)</f>
        <v>1</v>
      </c>
      <c r="W312" s="1619">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F4">
        <v>1049</v>
      </c>
      <c r="G4">
        <v>1049</v>
      </c>
      <c r="J4" s="12" t="s">
        <v>1565</v>
      </c>
      <c r="K4" t="s">
        <v>48</v>
      </c>
      <c r="N4" s="12" t="s">
        <v>1565</v>
      </c>
      <c r="O4" t="s">
        <v>1566</v>
      </c>
      <c r="P4" t="s">
        <v>1567</v>
      </c>
      <c r="Q4" t="s">
        <v>1568</v>
      </c>
      <c r="R4" t="s">
        <v>472</v>
      </c>
    </row>
    <row r="5" spans="1:18">
      <c r="A5" t="s">
        <v>296</v>
      </c>
      <c r="D5">
        <v>1426</v>
      </c>
      <c r="E5">
        <v>1190</v>
      </c>
      <c r="F5">
        <v>23</v>
      </c>
      <c r="G5">
        <v>2639</v>
      </c>
      <c r="J5" t="s">
        <v>1290</v>
      </c>
      <c r="K5">
        <v>6147</v>
      </c>
      <c r="N5" t="s">
        <v>1290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1569</v>
      </c>
      <c r="K7">
        <v>0</v>
      </c>
      <c r="N7" t="s">
        <v>1310</v>
      </c>
      <c r="O7">
        <v>3158</v>
      </c>
      <c r="P7">
        <v>21322</v>
      </c>
      <c r="Q7">
        <v>12406</v>
      </c>
      <c r="R7">
        <v>36886</v>
      </c>
    </row>
    <row r="8" spans="1:18">
      <c r="A8" t="s">
        <v>308</v>
      </c>
      <c r="C8">
        <v>241</v>
      </c>
      <c r="D8">
        <v>366</v>
      </c>
      <c r="E8">
        <v>202</v>
      </c>
      <c r="F8">
        <v>120</v>
      </c>
      <c r="G8">
        <v>929</v>
      </c>
      <c r="J8" t="s">
        <v>1310</v>
      </c>
      <c r="K8">
        <v>3629</v>
      </c>
      <c r="N8" t="s">
        <v>480</v>
      </c>
      <c r="P8">
        <v>4135</v>
      </c>
      <c r="Q8">
        <v>7641</v>
      </c>
      <c r="R8">
        <v>11776</v>
      </c>
    </row>
    <row r="9" spans="1:18">
      <c r="A9" t="s">
        <v>177</v>
      </c>
      <c r="E9">
        <v>106</v>
      </c>
      <c r="G9">
        <v>106</v>
      </c>
      <c r="J9" t="s">
        <v>480</v>
      </c>
      <c r="K9">
        <v>0</v>
      </c>
      <c r="N9" t="s">
        <v>1570</v>
      </c>
      <c r="O9">
        <v>7188</v>
      </c>
      <c r="P9">
        <v>23895</v>
      </c>
      <c r="Q9">
        <v>13411</v>
      </c>
      <c r="R9">
        <v>44494</v>
      </c>
    </row>
    <row r="10" spans="1:18">
      <c r="A10" t="s">
        <v>181</v>
      </c>
      <c r="C10">
        <v>534</v>
      </c>
      <c r="D10">
        <v>460</v>
      </c>
      <c r="E10">
        <v>886</v>
      </c>
      <c r="F10">
        <v>202</v>
      </c>
      <c r="G10">
        <v>2082</v>
      </c>
      <c r="J10" t="s">
        <v>1317</v>
      </c>
      <c r="K10">
        <v>933</v>
      </c>
      <c r="N10" t="s">
        <v>1067</v>
      </c>
      <c r="O10">
        <v>6561</v>
      </c>
      <c r="P10">
        <v>14625</v>
      </c>
      <c r="Q10">
        <v>17060</v>
      </c>
      <c r="R10">
        <v>38246</v>
      </c>
    </row>
    <row r="11" spans="1:18">
      <c r="A11" t="s">
        <v>427</v>
      </c>
      <c r="C11">
        <v>1990</v>
      </c>
      <c r="D11">
        <v>1045</v>
      </c>
      <c r="G11">
        <v>3035</v>
      </c>
      <c r="J11" t="s">
        <v>1570</v>
      </c>
      <c r="K11">
        <v>4129</v>
      </c>
      <c r="N11" t="s">
        <v>959</v>
      </c>
      <c r="P11">
        <v>5968</v>
      </c>
      <c r="Q11">
        <v>20002</v>
      </c>
      <c r="R11">
        <v>25970</v>
      </c>
    </row>
    <row r="12" spans="1:18">
      <c r="A12" t="s">
        <v>472</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472</v>
      </c>
      <c r="O13">
        <v>50898</v>
      </c>
      <c r="P13">
        <v>153120</v>
      </c>
      <c r="Q13">
        <v>123473</v>
      </c>
      <c r="R13">
        <v>327491</v>
      </c>
    </row>
    <row r="14" spans="1:18">
      <c r="J14" t="s">
        <v>959</v>
      </c>
      <c r="K14">
        <v>13034</v>
      </c>
    </row>
    <row r="15" spans="1:18">
      <c r="A15" s="12" t="s">
        <v>1562</v>
      </c>
      <c r="B15" s="12" t="s">
        <v>1561</v>
      </c>
      <c r="J15" t="s">
        <v>473</v>
      </c>
      <c r="K15">
        <v>4828</v>
      </c>
    </row>
    <row r="16" spans="1:18">
      <c r="A16" s="12" t="s">
        <v>1563</v>
      </c>
      <c r="B16" s="47">
        <v>45705</v>
      </c>
      <c r="C16" s="47">
        <v>45706</v>
      </c>
      <c r="D16" s="47">
        <v>45707</v>
      </c>
      <c r="E16" s="47">
        <v>45708</v>
      </c>
      <c r="F16" s="47">
        <v>45709</v>
      </c>
      <c r="G16" t="s">
        <v>472</v>
      </c>
      <c r="J16" t="s">
        <v>1299</v>
      </c>
      <c r="K16">
        <v>6718</v>
      </c>
    </row>
    <row r="17" spans="1:11">
      <c r="A17" t="s">
        <v>294</v>
      </c>
      <c r="E17">
        <v>547</v>
      </c>
      <c r="F17">
        <v>792</v>
      </c>
      <c r="G17">
        <v>1339</v>
      </c>
      <c r="J17" t="s">
        <v>937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1575</v>
      </c>
    </row>
    <row r="217" spans="1:7">
      <c r="A217" t="s">
        <v>366</v>
      </c>
      <c r="D217">
        <v>1373</v>
      </c>
      <c r="E217">
        <v>3928</v>
      </c>
      <c r="F217">
        <v>1528</v>
      </c>
      <c r="G217">
        <v>6829</v>
      </c>
    </row>
    <row r="218" spans="1:7">
      <c r="A218" t="s">
        <v>1576</v>
      </c>
      <c r="E218">
        <v>1016</v>
      </c>
      <c r="G218">
        <v>1016</v>
      </c>
    </row>
    <row r="219" spans="1:7">
      <c r="A219" t="s">
        <v>435</v>
      </c>
      <c r="E219">
        <v>706</v>
      </c>
      <c r="G219">
        <v>706</v>
      </c>
    </row>
    <row r="220" spans="1:7">
      <c r="A220" t="s">
        <v>1577</v>
      </c>
      <c r="F220">
        <v>583</v>
      </c>
      <c r="G220">
        <v>583</v>
      </c>
    </row>
    <row r="221" spans="1:7">
      <c r="A221" t="s">
        <v>472</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1579</v>
      </c>
    </row>
    <row r="245" spans="1:7">
      <c r="A245" t="s">
        <v>1580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1581</v>
      </c>
      <c r="E254">
        <v>0</v>
      </c>
      <c r="G254">
        <v>0</v>
      </c>
    </row>
    <row r="255" spans="1:7">
      <c r="A255" t="s">
        <v>147</v>
      </c>
      <c r="E255">
        <v>195</v>
      </c>
      <c r="G255">
        <v>195</v>
      </c>
    </row>
    <row r="256" spans="1:7">
      <c r="A256" t="s">
        <v>265</v>
      </c>
      <c r="F256">
        <v>0</v>
      </c>
      <c r="G256">
        <v>0</v>
      </c>
    </row>
    <row r="257" spans="1:7">
      <c r="A257" t="s">
        <v>1582</v>
      </c>
    </row>
    <row r="258" spans="1:7">
      <c r="A258" t="s">
        <v>472</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1584</v>
      </c>
    </row>
    <row r="448" spans="1:7">
      <c r="A448" t="s">
        <v>1585</v>
      </c>
    </row>
    <row r="449" spans="1:7">
      <c r="A449" t="s">
        <v>400</v>
      </c>
      <c r="E449">
        <v>201</v>
      </c>
      <c r="F449">
        <v>30</v>
      </c>
      <c r="G449">
        <v>231</v>
      </c>
    </row>
    <row r="450" spans="1:7">
      <c r="A450" t="s">
        <v>153</v>
      </c>
      <c r="E450">
        <v>1580</v>
      </c>
      <c r="G450">
        <v>1580</v>
      </c>
    </row>
    <row r="451" spans="1:7">
      <c r="A451" t="s">
        <v>1586</v>
      </c>
      <c r="F451">
        <v>151</v>
      </c>
      <c r="G451">
        <v>151</v>
      </c>
    </row>
    <row r="452" spans="1:7">
      <c r="A452" t="s">
        <v>472</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1587</v>
      </c>
      <c r="E472">
        <v>260</v>
      </c>
      <c r="F472">
        <v>129</v>
      </c>
      <c r="G472">
        <v>389</v>
      </c>
    </row>
    <row r="473" spans="1:7">
      <c r="A473" t="s">
        <v>1588</v>
      </c>
    </row>
    <row r="474" spans="1:7">
      <c r="A474" t="s">
        <v>472</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1589</v>
      </c>
    </row>
    <row r="488" spans="1:7">
      <c r="A488" t="s">
        <v>1590</v>
      </c>
    </row>
    <row r="489" spans="1:7">
      <c r="A489" t="s">
        <v>1591</v>
      </c>
    </row>
    <row r="490" spans="1:7">
      <c r="A490" t="s">
        <v>1592</v>
      </c>
    </row>
    <row r="491" spans="1:7">
      <c r="A491" t="s">
        <v>1593</v>
      </c>
    </row>
    <row r="492" spans="1:7">
      <c r="A492" t="s">
        <v>472</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1594</v>
      </c>
      <c r="B506">
        <v>6</v>
      </c>
      <c r="G506">
        <v>6</v>
      </c>
    </row>
    <row r="507" spans="1:7">
      <c r="A507" t="s">
        <v>1595</v>
      </c>
    </row>
    <row r="508" spans="1:7">
      <c r="A508" t="s">
        <v>515</v>
      </c>
    </row>
    <row r="509" spans="1:7">
      <c r="A509" t="s">
        <v>223</v>
      </c>
      <c r="D509">
        <v>610</v>
      </c>
      <c r="E509">
        <v>2523</v>
      </c>
      <c r="G509">
        <v>3133</v>
      </c>
    </row>
    <row r="510" spans="1:7">
      <c r="A510" t="s">
        <v>1596</v>
      </c>
    </row>
    <row r="511" spans="1:7">
      <c r="A511" t="s">
        <v>472</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1597</v>
      </c>
      <c r="B523">
        <v>155</v>
      </c>
      <c r="G523">
        <v>155</v>
      </c>
    </row>
    <row r="524" spans="1:7">
      <c r="A524" t="s">
        <v>1598</v>
      </c>
    </row>
    <row r="525" spans="1:7">
      <c r="A525" t="s">
        <v>472</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1600</v>
      </c>
    </row>
    <row r="659" spans="1:7">
      <c r="A659" t="s">
        <v>130</v>
      </c>
      <c r="F659">
        <v>391</v>
      </c>
      <c r="G659">
        <v>391</v>
      </c>
    </row>
    <row r="660" spans="1:7">
      <c r="A660" t="s">
        <v>472</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1601</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1601</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1602</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1601</v>
      </c>
      <c r="B728">
        <v>2498</v>
      </c>
      <c r="C728">
        <v>1192</v>
      </c>
      <c r="D728">
        <v>1925</v>
      </c>
      <c r="G728">
        <v>5615</v>
      </c>
    </row>
    <row r="729" spans="1:7">
      <c r="A729" t="s">
        <v>519</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925</v>
      </c>
      <c r="D736">
        <v>307</v>
      </c>
      <c r="E736">
        <v>920</v>
      </c>
      <c r="F736">
        <v>610</v>
      </c>
      <c r="G736">
        <v>1837</v>
      </c>
    </row>
    <row r="737" spans="1:7">
      <c r="A737" t="s">
        <v>472</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1603</v>
      </c>
      <c r="D751">
        <v>75</v>
      </c>
      <c r="G751">
        <v>75</v>
      </c>
    </row>
    <row r="752" spans="1:7">
      <c r="A752" t="s">
        <v>1071</v>
      </c>
      <c r="C752">
        <v>1808</v>
      </c>
      <c r="E752">
        <v>1204</v>
      </c>
      <c r="G752">
        <v>3012</v>
      </c>
    </row>
    <row r="753" spans="1:7">
      <c r="A753" t="s">
        <v>132</v>
      </c>
      <c r="C753">
        <v>251</v>
      </c>
      <c r="D753">
        <v>253</v>
      </c>
      <c r="E753">
        <v>1076</v>
      </c>
      <c r="G753">
        <v>1580</v>
      </c>
    </row>
    <row r="754" spans="1:7">
      <c r="A754" t="s">
        <v>925</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925</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472</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925</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925</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620</v>
      </c>
      <c r="D829">
        <v>1282</v>
      </c>
      <c r="E829">
        <v>980</v>
      </c>
      <c r="G829">
        <v>2262</v>
      </c>
    </row>
    <row r="830" spans="1:7">
      <c r="A830" t="s">
        <v>1453</v>
      </c>
    </row>
    <row r="831" spans="1:7">
      <c r="A831" t="s">
        <v>472</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925</v>
      </c>
      <c r="D839">
        <v>986</v>
      </c>
      <c r="G839">
        <v>986</v>
      </c>
    </row>
    <row r="840" spans="1:7">
      <c r="A840" t="s">
        <v>1605</v>
      </c>
      <c r="B840">
        <v>916</v>
      </c>
      <c r="C840">
        <v>144</v>
      </c>
      <c r="G840">
        <v>1060</v>
      </c>
    </row>
    <row r="841" spans="1:7">
      <c r="A841" t="s">
        <v>1123</v>
      </c>
    </row>
    <row r="842" spans="1:7">
      <c r="A842" t="s">
        <v>1119</v>
      </c>
    </row>
    <row r="843" spans="1:7">
      <c r="A843" t="s">
        <v>620</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472</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472</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925</v>
      </c>
    </row>
    <row r="886" spans="1:7">
      <c r="A886" t="s">
        <v>431</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472</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row>
    <row r="909" spans="1:7">
      <c r="A909" t="s">
        <v>142</v>
      </c>
    </row>
    <row r="910" spans="1:7">
      <c r="A910" t="s">
        <v>925</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472</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882</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472</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882</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884</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472</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472</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472</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879</v>
      </c>
      <c r="F1102">
        <v>1832</v>
      </c>
      <c r="G1102">
        <v>1832</v>
      </c>
    </row>
    <row r="1103" spans="1:7">
      <c r="A1103" t="s">
        <v>472</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879</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886</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472</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879</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879</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876</v>
      </c>
      <c r="F1197">
        <v>1319</v>
      </c>
      <c r="G1197">
        <v>1319</v>
      </c>
    </row>
    <row r="1198" spans="1:7">
      <c r="A1198" t="s">
        <v>472</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876</v>
      </c>
      <c r="B1217">
        <v>926</v>
      </c>
      <c r="C1217">
        <v>1128</v>
      </c>
      <c r="D1217">
        <v>1082</v>
      </c>
      <c r="E1217">
        <v>1325</v>
      </c>
      <c r="F1217">
        <v>441</v>
      </c>
      <c r="G1217">
        <v>4902</v>
      </c>
    </row>
    <row r="1218" spans="1:7">
      <c r="A1218" t="s">
        <v>527</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527</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668</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674</v>
      </c>
      <c r="D1256">
        <v>2000</v>
      </c>
      <c r="E1256">
        <v>970</v>
      </c>
      <c r="G1256">
        <v>2970</v>
      </c>
    </row>
    <row r="1257" spans="1:7">
      <c r="A1257" t="s">
        <v>950</v>
      </c>
      <c r="E1257">
        <v>2031</v>
      </c>
      <c r="F1257">
        <v>845</v>
      </c>
      <c r="G1257">
        <v>2876</v>
      </c>
    </row>
    <row r="1258" spans="1:7">
      <c r="A1258" t="s">
        <v>472</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472</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943</v>
      </c>
    </row>
    <row r="1299" spans="1:7">
      <c r="A1299" t="s">
        <v>1421</v>
      </c>
      <c r="E1299">
        <v>253</v>
      </c>
      <c r="G1299">
        <v>253</v>
      </c>
    </row>
    <row r="1300" spans="1:7">
      <c r="A1300" t="s">
        <v>980</v>
      </c>
    </row>
    <row r="1301" spans="1:7">
      <c r="A1301" t="s">
        <v>527</v>
      </c>
    </row>
    <row r="1302" spans="1:7">
      <c r="A1302" t="s">
        <v>1627</v>
      </c>
    </row>
    <row r="1303" spans="1:7">
      <c r="A1303" t="s">
        <v>1628</v>
      </c>
    </row>
    <row r="1304" spans="1:7">
      <c r="A1304" t="s">
        <v>668</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852</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933</v>
      </c>
      <c r="F1344">
        <v>45</v>
      </c>
      <c r="G1344">
        <v>45</v>
      </c>
    </row>
    <row r="1345" spans="1:7">
      <c r="A1345" t="s">
        <v>1631</v>
      </c>
      <c r="D1345">
        <v>187</v>
      </c>
      <c r="E1345">
        <v>300</v>
      </c>
      <c r="G1345">
        <v>487</v>
      </c>
    </row>
    <row r="1346" spans="1:7">
      <c r="A1346" t="s">
        <v>472</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668</v>
      </c>
      <c r="D1353">
        <v>667</v>
      </c>
      <c r="G1353">
        <v>667</v>
      </c>
    </row>
    <row r="1354" spans="1:7">
      <c r="A1354" t="s">
        <v>1053</v>
      </c>
      <c r="B1354">
        <v>1044</v>
      </c>
      <c r="G1354">
        <v>1044</v>
      </c>
    </row>
    <row r="1355" spans="1:7">
      <c r="A1355" t="s">
        <v>852</v>
      </c>
      <c r="C1355">
        <v>1062</v>
      </c>
      <c r="D1355">
        <v>1318</v>
      </c>
      <c r="E1355">
        <v>1165</v>
      </c>
      <c r="G1355">
        <v>3545</v>
      </c>
    </row>
    <row r="1356" spans="1:7">
      <c r="A1356" t="s">
        <v>671</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472</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C1367">
        <v>179</v>
      </c>
      <c r="G1367">
        <v>179</v>
      </c>
    </row>
    <row r="1368" spans="1:7">
      <c r="A1368" t="s">
        <v>1014</v>
      </c>
    </row>
    <row r="1369" spans="1:7">
      <c r="A1369" t="s">
        <v>1053</v>
      </c>
    </row>
    <row r="1370" spans="1:7">
      <c r="A1370" t="s">
        <v>852</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472</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855</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928</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472</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row>
    <row r="1416" spans="1:7">
      <c r="A1416" t="s">
        <v>520</v>
      </c>
    </row>
    <row r="1417" spans="1:7">
      <c r="A1417" t="s">
        <v>943</v>
      </c>
      <c r="E1417">
        <v>438</v>
      </c>
      <c r="G1417">
        <v>438</v>
      </c>
    </row>
    <row r="1418" spans="1:7">
      <c r="A1418" t="s">
        <v>966</v>
      </c>
    </row>
    <row r="1419" spans="1:7">
      <c r="A1419" t="s">
        <v>855</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872</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472</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row>
    <row r="1436" spans="1:7">
      <c r="A1436" t="s">
        <v>855</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472</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821</v>
      </c>
      <c r="E1479">
        <v>407</v>
      </c>
      <c r="G1479">
        <v>407</v>
      </c>
    </row>
    <row r="1480" spans="1:7">
      <c r="A1480" t="s">
        <v>472</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905</v>
      </c>
      <c r="D1497">
        <v>544</v>
      </c>
      <c r="E1497">
        <v>723</v>
      </c>
      <c r="F1497">
        <v>563</v>
      </c>
      <c r="G1497">
        <v>1830</v>
      </c>
    </row>
    <row r="1498" spans="1:7">
      <c r="A1498" t="s">
        <v>903</v>
      </c>
      <c r="C1498">
        <v>3749</v>
      </c>
      <c r="G1498">
        <v>3749</v>
      </c>
    </row>
    <row r="1499" spans="1:7">
      <c r="A1499" t="s">
        <v>989</v>
      </c>
      <c r="F1499">
        <v>1587</v>
      </c>
      <c r="G1499">
        <v>1587</v>
      </c>
    </row>
    <row r="1500" spans="1:7">
      <c r="A1500" t="s">
        <v>889</v>
      </c>
      <c r="F1500">
        <v>1085</v>
      </c>
      <c r="G1500">
        <v>1085</v>
      </c>
    </row>
    <row r="1501" spans="1:7">
      <c r="A1501" t="s">
        <v>472</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v>380</v>
      </c>
      <c r="G1506">
        <v>380</v>
      </c>
    </row>
    <row r="1507" spans="1:7">
      <c r="A1507" t="s">
        <v>1478</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905</v>
      </c>
      <c r="B1513">
        <v>1246</v>
      </c>
      <c r="G1513">
        <v>1246</v>
      </c>
    </row>
    <row r="1514" spans="1:7">
      <c r="A1514" t="s">
        <v>989</v>
      </c>
      <c r="B1514">
        <v>1339</v>
      </c>
      <c r="C1514">
        <v>857</v>
      </c>
      <c r="D1514">
        <v>32</v>
      </c>
      <c r="G1514">
        <v>2228</v>
      </c>
    </row>
    <row r="1515" spans="1:7">
      <c r="A1515" t="s">
        <v>889</v>
      </c>
      <c r="E1515">
        <v>2018</v>
      </c>
      <c r="F1515">
        <v>1563</v>
      </c>
      <c r="G1515">
        <v>3581</v>
      </c>
    </row>
    <row r="1516" spans="1:7">
      <c r="A1516" t="s">
        <v>901</v>
      </c>
      <c r="D1516">
        <v>440</v>
      </c>
      <c r="F1516">
        <v>549</v>
      </c>
      <c r="G1516">
        <v>989</v>
      </c>
    </row>
    <row r="1517" spans="1:7">
      <c r="A1517" t="s">
        <v>1639</v>
      </c>
      <c r="D1517">
        <v>641</v>
      </c>
      <c r="G1517">
        <v>641</v>
      </c>
    </row>
    <row r="1518" spans="1:7">
      <c r="A1518" t="s">
        <v>986</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E1526">
        <v>513</v>
      </c>
      <c r="G1526">
        <v>513</v>
      </c>
    </row>
    <row r="1527" spans="1:7">
      <c r="A1527" t="s">
        <v>1001</v>
      </c>
    </row>
    <row r="1528" spans="1:7">
      <c r="A1528" t="s">
        <v>829</v>
      </c>
      <c r="B1528">
        <v>757</v>
      </c>
      <c r="G1528">
        <v>757</v>
      </c>
    </row>
    <row r="1529" spans="1:7">
      <c r="A1529" t="s">
        <v>812</v>
      </c>
      <c r="C1529">
        <v>110</v>
      </c>
      <c r="G1529">
        <v>110</v>
      </c>
    </row>
    <row r="1530" spans="1:7">
      <c r="A1530" t="s">
        <v>905</v>
      </c>
      <c r="F1530">
        <v>630</v>
      </c>
      <c r="G1530">
        <v>630</v>
      </c>
    </row>
    <row r="1531" spans="1:7">
      <c r="A1531" t="s">
        <v>903</v>
      </c>
      <c r="D1531">
        <v>43</v>
      </c>
      <c r="E1531">
        <v>8</v>
      </c>
      <c r="G1531">
        <v>51</v>
      </c>
    </row>
    <row r="1532" spans="1:7">
      <c r="A1532" t="s">
        <v>889</v>
      </c>
      <c r="B1532">
        <v>699</v>
      </c>
      <c r="C1532">
        <v>463</v>
      </c>
      <c r="D1532">
        <v>561</v>
      </c>
      <c r="E1532">
        <v>129</v>
      </c>
      <c r="G1532">
        <v>1852</v>
      </c>
    </row>
    <row r="1533" spans="1:7">
      <c r="A1533" t="s">
        <v>901</v>
      </c>
      <c r="B1533">
        <v>847</v>
      </c>
      <c r="C1533">
        <v>555</v>
      </c>
      <c r="D1533">
        <v>831</v>
      </c>
      <c r="G1533">
        <v>2233</v>
      </c>
    </row>
    <row r="1534" spans="1:7">
      <c r="A1534" t="s">
        <v>986</v>
      </c>
      <c r="B1534">
        <v>897</v>
      </c>
      <c r="C1534">
        <v>408</v>
      </c>
      <c r="G1534">
        <v>1305</v>
      </c>
    </row>
    <row r="1535" spans="1:7">
      <c r="A1535" t="s">
        <v>817</v>
      </c>
      <c r="B1535">
        <v>350</v>
      </c>
      <c r="G1535">
        <v>350</v>
      </c>
    </row>
    <row r="1536" spans="1:7">
      <c r="A1536" t="s">
        <v>798</v>
      </c>
      <c r="D1536">
        <v>140</v>
      </c>
      <c r="G1536">
        <v>140</v>
      </c>
    </row>
    <row r="1537" spans="1:7">
      <c r="A1537" t="s">
        <v>1502</v>
      </c>
      <c r="C1537">
        <v>1174</v>
      </c>
      <c r="D1537">
        <v>1060</v>
      </c>
      <c r="E1537">
        <v>818</v>
      </c>
      <c r="F1537">
        <v>441</v>
      </c>
      <c r="G1537">
        <v>3493</v>
      </c>
    </row>
    <row r="1538" spans="1:7">
      <c r="A1538" t="s">
        <v>727</v>
      </c>
      <c r="C1538">
        <v>521</v>
      </c>
      <c r="D1538">
        <v>701</v>
      </c>
      <c r="E1538">
        <v>707</v>
      </c>
      <c r="F1538">
        <v>512</v>
      </c>
      <c r="G1538">
        <v>2441</v>
      </c>
    </row>
    <row r="1539" spans="1:7">
      <c r="A1539" t="s">
        <v>983</v>
      </c>
      <c r="C1539">
        <v>473</v>
      </c>
      <c r="D1539">
        <v>1258</v>
      </c>
      <c r="E1539">
        <v>1494</v>
      </c>
      <c r="G1539">
        <v>3225</v>
      </c>
    </row>
    <row r="1540" spans="1:7">
      <c r="A1540" t="s">
        <v>832</v>
      </c>
      <c r="D1540">
        <v>873</v>
      </c>
      <c r="E1540">
        <v>449</v>
      </c>
      <c r="G1540">
        <v>1322</v>
      </c>
    </row>
    <row r="1541" spans="1:7">
      <c r="A1541" t="s">
        <v>1640</v>
      </c>
      <c r="F1541">
        <v>1540</v>
      </c>
      <c r="G1541">
        <v>1540</v>
      </c>
    </row>
    <row r="1542" spans="1:7">
      <c r="A1542" t="s">
        <v>472</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D1547">
        <v>427</v>
      </c>
      <c r="G1547">
        <v>427</v>
      </c>
    </row>
    <row r="1548" spans="1:7">
      <c r="A1548" t="s">
        <v>933</v>
      </c>
    </row>
    <row r="1549" spans="1:7">
      <c r="A1549" t="s">
        <v>850</v>
      </c>
      <c r="D1549">
        <v>258</v>
      </c>
      <c r="G1549">
        <v>258</v>
      </c>
    </row>
    <row r="1550" spans="1:7">
      <c r="A1550" t="s">
        <v>829</v>
      </c>
      <c r="B1550">
        <v>1627</v>
      </c>
      <c r="G1550">
        <v>1627</v>
      </c>
    </row>
    <row r="1551" spans="1:7">
      <c r="A1551" t="s">
        <v>1270</v>
      </c>
      <c r="E1551">
        <v>110</v>
      </c>
      <c r="G1551">
        <v>110</v>
      </c>
    </row>
    <row r="1552" spans="1:7">
      <c r="A1552" t="s">
        <v>905</v>
      </c>
      <c r="B1552">
        <v>114</v>
      </c>
      <c r="G1552">
        <v>114</v>
      </c>
    </row>
    <row r="1553" spans="1:7">
      <c r="A1553" t="s">
        <v>901</v>
      </c>
      <c r="B1553">
        <v>217</v>
      </c>
      <c r="G1553">
        <v>217</v>
      </c>
    </row>
    <row r="1554" spans="1:7">
      <c r="A1554" t="s">
        <v>986</v>
      </c>
      <c r="C1554">
        <v>2700</v>
      </c>
      <c r="G1554">
        <v>2700</v>
      </c>
    </row>
    <row r="1555" spans="1:7">
      <c r="A1555" t="s">
        <v>798</v>
      </c>
      <c r="B1555">
        <v>763</v>
      </c>
      <c r="C1555">
        <v>745</v>
      </c>
      <c r="D1555">
        <v>673</v>
      </c>
      <c r="F1555">
        <v>931</v>
      </c>
      <c r="G1555">
        <v>3112</v>
      </c>
    </row>
    <row r="1556" spans="1:7">
      <c r="A1556" t="s">
        <v>1502</v>
      </c>
      <c r="C1556">
        <v>679</v>
      </c>
      <c r="D1556">
        <v>263</v>
      </c>
      <c r="E1556">
        <v>46</v>
      </c>
      <c r="G1556">
        <v>988</v>
      </c>
    </row>
    <row r="1557" spans="1:7">
      <c r="A1557" t="s">
        <v>727</v>
      </c>
    </row>
    <row r="1558" spans="1:7">
      <c r="A1558" t="s">
        <v>983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891</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810</v>
      </c>
      <c r="D1566">
        <v>292</v>
      </c>
      <c r="F1566">
        <v>2380</v>
      </c>
      <c r="G1566">
        <v>2672</v>
      </c>
    </row>
    <row r="1567" spans="1:7">
      <c r="A1567" t="s">
        <v>1473</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C1574">
        <v>245</v>
      </c>
      <c r="G1574">
        <v>245</v>
      </c>
    </row>
    <row r="1575" spans="1:7">
      <c r="A1575" t="s">
        <v>1195</v>
      </c>
    </row>
    <row r="1576" spans="1:7">
      <c r="A1576" t="s">
        <v>905</v>
      </c>
      <c r="F1576">
        <v>241</v>
      </c>
      <c r="G1576">
        <v>241</v>
      </c>
    </row>
    <row r="1577" spans="1:7">
      <c r="A1577" t="s">
        <v>903</v>
      </c>
    </row>
    <row r="1578" spans="1:7">
      <c r="A1578" t="s">
        <v>983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891</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810</v>
      </c>
      <c r="C1585">
        <v>766</v>
      </c>
      <c r="G1585">
        <v>766</v>
      </c>
    </row>
    <row r="1586" spans="1:7">
      <c r="A1586" t="s">
        <v>846</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836</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1473</v>
      </c>
    </row>
    <row r="1601" spans="1:7">
      <c r="A1601" t="s">
        <v>1641</v>
      </c>
      <c r="E1601">
        <v>176</v>
      </c>
      <c r="F1601">
        <v>2202</v>
      </c>
      <c r="G1601">
        <v>2378</v>
      </c>
    </row>
    <row r="1602" spans="1:7">
      <c r="A1602" t="s">
        <v>837</v>
      </c>
      <c r="C1602">
        <v>649</v>
      </c>
      <c r="D1602">
        <v>130</v>
      </c>
      <c r="E1602">
        <v>864</v>
      </c>
      <c r="G1602">
        <v>1643</v>
      </c>
    </row>
    <row r="1603" spans="1:7">
      <c r="A1603" t="s">
        <v>562</v>
      </c>
      <c r="C1603">
        <v>1157</v>
      </c>
      <c r="G1603">
        <v>1157</v>
      </c>
    </row>
    <row r="1604" spans="1:7">
      <c r="A1604" t="s">
        <v>1468</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553</v>
      </c>
      <c r="E1608">
        <v>319</v>
      </c>
      <c r="F1608">
        <v>446</v>
      </c>
      <c r="G1608">
        <v>765</v>
      </c>
    </row>
    <row r="1609" spans="1:7">
      <c r="A1609" t="s">
        <v>864</v>
      </c>
      <c r="E1609">
        <v>1251</v>
      </c>
      <c r="F1609">
        <v>2149</v>
      </c>
      <c r="G1609">
        <v>3400</v>
      </c>
    </row>
    <row r="1610" spans="1:7">
      <c r="A1610" t="s">
        <v>995</v>
      </c>
    </row>
    <row r="1611" spans="1:7">
      <c r="A1611" t="s">
        <v>472</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C1616">
        <v>18</v>
      </c>
      <c r="D1616">
        <v>57</v>
      </c>
      <c r="E1616">
        <v>248</v>
      </c>
      <c r="G1616">
        <v>323</v>
      </c>
    </row>
    <row r="1617" spans="1:7">
      <c r="A1617" t="s">
        <v>903</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908</v>
      </c>
      <c r="B1622">
        <v>270</v>
      </c>
      <c r="C1622">
        <v>490</v>
      </c>
      <c r="F1622">
        <v>270</v>
      </c>
      <c r="G1622">
        <v>1030</v>
      </c>
    </row>
    <row r="1623" spans="1:7">
      <c r="A1623" t="s">
        <v>1465</v>
      </c>
      <c r="B1623">
        <v>883</v>
      </c>
      <c r="G1623">
        <v>883</v>
      </c>
    </row>
    <row r="1624" spans="1:7">
      <c r="A1624" t="s">
        <v>1641</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553</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995</v>
      </c>
      <c r="C1631">
        <v>2110</v>
      </c>
      <c r="D1631">
        <v>218</v>
      </c>
      <c r="E1631">
        <v>796</v>
      </c>
      <c r="F1631">
        <v>800</v>
      </c>
      <c r="G1631">
        <v>3924</v>
      </c>
    </row>
    <row r="1632" spans="1:7">
      <c r="A1632" t="s">
        <v>564</v>
      </c>
      <c r="B1632">
        <v>514</v>
      </c>
      <c r="C1632">
        <v>457</v>
      </c>
      <c r="D1632">
        <v>580</v>
      </c>
      <c r="E1632">
        <v>590</v>
      </c>
      <c r="F1632">
        <v>351</v>
      </c>
      <c r="G1632">
        <v>2492</v>
      </c>
    </row>
    <row r="1633" spans="1:7">
      <c r="A1633" t="s">
        <v>699</v>
      </c>
      <c r="B1633">
        <v>1084</v>
      </c>
      <c r="D1633">
        <v>2699</v>
      </c>
      <c r="G1633">
        <v>3783</v>
      </c>
    </row>
    <row r="1634" spans="1:7">
      <c r="A1634" t="s">
        <v>906</v>
      </c>
      <c r="B1634">
        <v>1433</v>
      </c>
      <c r="C1634">
        <v>2630</v>
      </c>
      <c r="D1634">
        <v>1848</v>
      </c>
      <c r="G1634">
        <v>5911</v>
      </c>
    </row>
    <row r="1635" spans="1:7">
      <c r="A1635" t="s">
        <v>1269</v>
      </c>
      <c r="B1635">
        <v>500</v>
      </c>
      <c r="C1635">
        <v>260</v>
      </c>
      <c r="G1635">
        <v>760</v>
      </c>
    </row>
    <row r="1636" spans="1:7">
      <c r="A1636" t="s">
        <v>648</v>
      </c>
      <c r="E1636">
        <v>590</v>
      </c>
      <c r="F1636">
        <v>261</v>
      </c>
      <c r="G1636">
        <v>851</v>
      </c>
    </row>
    <row r="1637" spans="1:7">
      <c r="A1637" t="s">
        <v>892</v>
      </c>
      <c r="E1637">
        <v>2715</v>
      </c>
      <c r="F1637">
        <v>1377</v>
      </c>
      <c r="G1637">
        <v>4092</v>
      </c>
    </row>
    <row r="1638" spans="1:7">
      <c r="A1638" t="s">
        <v>894</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C1645">
        <v>14</v>
      </c>
      <c r="G1645">
        <v>14</v>
      </c>
    </row>
    <row r="1646" spans="1:7">
      <c r="A1646" t="s">
        <v>903</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908</v>
      </c>
      <c r="B1650">
        <v>100</v>
      </c>
      <c r="G1650">
        <v>100</v>
      </c>
    </row>
    <row r="1651" spans="1:7">
      <c r="A1651" t="s">
        <v>837</v>
      </c>
      <c r="B1651">
        <v>314</v>
      </c>
      <c r="G1651">
        <v>314</v>
      </c>
    </row>
    <row r="1652" spans="1:7">
      <c r="A1652" t="s">
        <v>562</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553</v>
      </c>
      <c r="D1655">
        <v>510</v>
      </c>
      <c r="E1655">
        <v>320</v>
      </c>
      <c r="F1655">
        <v>155</v>
      </c>
      <c r="G1655">
        <v>985</v>
      </c>
    </row>
    <row r="1656" spans="1:7">
      <c r="A1656" t="s">
        <v>864</v>
      </c>
      <c r="C1656">
        <v>68</v>
      </c>
      <c r="F1656">
        <v>2404</v>
      </c>
      <c r="G1656">
        <v>2472</v>
      </c>
    </row>
    <row r="1657" spans="1:7">
      <c r="A1657" t="s">
        <v>995</v>
      </c>
      <c r="B1657">
        <v>363</v>
      </c>
      <c r="G1657">
        <v>363</v>
      </c>
    </row>
    <row r="1658" spans="1:7">
      <c r="A1658" t="s">
        <v>564</v>
      </c>
      <c r="B1658">
        <v>370</v>
      </c>
      <c r="G1658">
        <v>370</v>
      </c>
    </row>
    <row r="1659" spans="1:7">
      <c r="A1659" t="s">
        <v>648</v>
      </c>
    </row>
    <row r="1660" spans="1:7">
      <c r="A1660" t="s">
        <v>892</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859</v>
      </c>
      <c r="B1662">
        <v>1403</v>
      </c>
      <c r="C1662">
        <v>1668</v>
      </c>
      <c r="D1662">
        <v>1670</v>
      </c>
      <c r="E1662">
        <v>1364</v>
      </c>
      <c r="G1662">
        <v>6105</v>
      </c>
    </row>
    <row r="1663" spans="1:7">
      <c r="A1663" t="s">
        <v>867</v>
      </c>
      <c r="B1663">
        <v>935</v>
      </c>
      <c r="C1663">
        <v>2201</v>
      </c>
      <c r="D1663">
        <v>2415</v>
      </c>
      <c r="E1663">
        <v>1484</v>
      </c>
      <c r="F1663">
        <v>792</v>
      </c>
      <c r="G1663">
        <v>7827</v>
      </c>
    </row>
    <row r="1664" spans="1:7">
      <c r="A1664" t="s">
        <v>597</v>
      </c>
      <c r="B1664">
        <v>557</v>
      </c>
      <c r="C1664">
        <v>788</v>
      </c>
      <c r="D1664">
        <v>911</v>
      </c>
      <c r="E1664">
        <v>820</v>
      </c>
      <c r="G1664">
        <v>3076</v>
      </c>
    </row>
    <row r="1665" spans="1:7">
      <c r="A1665" t="s">
        <v>895</v>
      </c>
      <c r="B1665">
        <v>554</v>
      </c>
      <c r="C1665">
        <v>592</v>
      </c>
      <c r="G1665">
        <v>1146</v>
      </c>
    </row>
    <row r="1666" spans="1:7">
      <c r="A1666" t="s">
        <v>844</v>
      </c>
      <c r="D1666">
        <v>1095</v>
      </c>
      <c r="E1666">
        <v>1806</v>
      </c>
      <c r="G1666">
        <v>2901</v>
      </c>
    </row>
    <row r="1667" spans="1:7">
      <c r="A1667" t="s">
        <v>869</v>
      </c>
      <c r="E1667">
        <v>800</v>
      </c>
      <c r="G1667">
        <v>800</v>
      </c>
    </row>
    <row r="1668" spans="1:7">
      <c r="A1668" t="s">
        <v>840</v>
      </c>
      <c r="F1668">
        <v>1633</v>
      </c>
      <c r="G1668">
        <v>1633</v>
      </c>
    </row>
    <row r="1669" spans="1:7">
      <c r="A1669" t="s">
        <v>842</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868</v>
      </c>
      <c r="F1672">
        <v>2663</v>
      </c>
      <c r="G1672">
        <v>2663</v>
      </c>
    </row>
    <row r="1673" spans="1:7">
      <c r="A1673" t="s">
        <v>580</v>
      </c>
      <c r="F1673">
        <v>1192</v>
      </c>
      <c r="G1673">
        <v>1192</v>
      </c>
    </row>
    <row r="1674" spans="1:7">
      <c r="A1674" t="s">
        <v>472</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C1679">
        <v>120</v>
      </c>
      <c r="E1679">
        <v>40</v>
      </c>
      <c r="G1679">
        <v>160</v>
      </c>
    </row>
    <row r="1680" spans="1:7">
      <c r="A1680" t="s">
        <v>562</v>
      </c>
      <c r="C1680">
        <v>1083</v>
      </c>
      <c r="G1680">
        <v>1083</v>
      </c>
    </row>
    <row r="1681" spans="1:7">
      <c r="A1681" t="s">
        <v>801</v>
      </c>
      <c r="B1681">
        <v>27</v>
      </c>
      <c r="C1681">
        <v>32</v>
      </c>
      <c r="D1681">
        <v>32</v>
      </c>
      <c r="E1681">
        <v>65</v>
      </c>
      <c r="F1681">
        <v>31</v>
      </c>
      <c r="G1681">
        <v>187</v>
      </c>
    </row>
    <row r="1682" spans="1:7">
      <c r="A1682" t="s">
        <v>553</v>
      </c>
      <c r="B1682">
        <v>350</v>
      </c>
      <c r="C1682">
        <v>180</v>
      </c>
      <c r="D1682">
        <v>529</v>
      </c>
      <c r="E1682">
        <v>415</v>
      </c>
      <c r="G1682">
        <v>1474</v>
      </c>
    </row>
    <row r="1683" spans="1:7">
      <c r="A1683" t="s">
        <v>564</v>
      </c>
      <c r="D1683">
        <v>1008</v>
      </c>
      <c r="E1683">
        <v>653</v>
      </c>
      <c r="G1683">
        <v>1661</v>
      </c>
    </row>
    <row r="1684" spans="1:7">
      <c r="A1684" t="s">
        <v>699</v>
      </c>
      <c r="B1684">
        <v>1076</v>
      </c>
      <c r="C1684">
        <v>999</v>
      </c>
      <c r="F1684">
        <v>309</v>
      </c>
      <c r="G1684">
        <v>2384</v>
      </c>
    </row>
    <row r="1685" spans="1:7">
      <c r="A1685" t="s">
        <v>859</v>
      </c>
    </row>
    <row r="1686" spans="1:7">
      <c r="A1686" t="s">
        <v>867</v>
      </c>
      <c r="D1686">
        <v>289</v>
      </c>
      <c r="G1686">
        <v>289</v>
      </c>
    </row>
    <row r="1687" spans="1:7">
      <c r="A1687" t="s">
        <v>597</v>
      </c>
      <c r="B1687">
        <v>572</v>
      </c>
      <c r="C1687">
        <v>236</v>
      </c>
      <c r="D1687">
        <v>550</v>
      </c>
      <c r="E1687">
        <v>510</v>
      </c>
      <c r="G1687">
        <v>1868</v>
      </c>
    </row>
    <row r="1688" spans="1:7">
      <c r="A1688" t="s">
        <v>895</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868</v>
      </c>
      <c r="B1693">
        <v>1830</v>
      </c>
      <c r="G1693">
        <v>1830</v>
      </c>
    </row>
    <row r="1694" spans="1:7">
      <c r="A1694" t="s">
        <v>580</v>
      </c>
      <c r="B1694">
        <v>889</v>
      </c>
      <c r="C1694">
        <v>1618</v>
      </c>
      <c r="D1694">
        <v>597</v>
      </c>
      <c r="E1694">
        <v>984</v>
      </c>
      <c r="G1694">
        <v>4088</v>
      </c>
    </row>
    <row r="1695" spans="1:7">
      <c r="A1695" t="s">
        <v>861</v>
      </c>
      <c r="B1695">
        <v>1161</v>
      </c>
      <c r="D1695">
        <v>2191</v>
      </c>
      <c r="E1695">
        <v>520</v>
      </c>
      <c r="G1695">
        <v>3872</v>
      </c>
    </row>
    <row r="1696" spans="1:7">
      <c r="A1696" t="s">
        <v>862</v>
      </c>
      <c r="B1696">
        <v>1639</v>
      </c>
      <c r="C1696">
        <v>2989</v>
      </c>
      <c r="D1696">
        <v>1756</v>
      </c>
      <c r="E1696">
        <v>1605</v>
      </c>
      <c r="G1696">
        <v>7989</v>
      </c>
    </row>
    <row r="1697" spans="1:7">
      <c r="A1697" t="s">
        <v>588</v>
      </c>
      <c r="B1697">
        <v>300</v>
      </c>
      <c r="C1697">
        <v>387</v>
      </c>
      <c r="D1697">
        <v>245</v>
      </c>
      <c r="E1697">
        <v>245</v>
      </c>
      <c r="G1697">
        <v>1177</v>
      </c>
    </row>
    <row r="1698" spans="1:7">
      <c r="A1698" t="s">
        <v>1642</v>
      </c>
      <c r="B1698">
        <v>75</v>
      </c>
      <c r="C1698">
        <v>248</v>
      </c>
      <c r="G1698">
        <v>323</v>
      </c>
    </row>
    <row r="1699" spans="1:7">
      <c r="A1699" t="s">
        <v>608</v>
      </c>
      <c r="B1699">
        <v>139</v>
      </c>
      <c r="C1699">
        <v>361</v>
      </c>
      <c r="D1699">
        <v>2000</v>
      </c>
      <c r="E1699">
        <v>2076</v>
      </c>
      <c r="G1699">
        <v>4576</v>
      </c>
    </row>
    <row r="1700" spans="1:7">
      <c r="A1700" t="s">
        <v>577</v>
      </c>
      <c r="E1700">
        <v>1289</v>
      </c>
      <c r="G1700">
        <v>1289</v>
      </c>
    </row>
    <row r="1701" spans="1:7">
      <c r="A1701" t="s">
        <v>613</v>
      </c>
      <c r="C1701">
        <v>579</v>
      </c>
      <c r="E1701">
        <v>2842</v>
      </c>
      <c r="G1701">
        <v>3421</v>
      </c>
    </row>
    <row r="1702" spans="1:7">
      <c r="A1702" t="s">
        <v>695</v>
      </c>
      <c r="C1702">
        <v>608</v>
      </c>
      <c r="D1702">
        <v>784</v>
      </c>
      <c r="E1702">
        <v>337</v>
      </c>
      <c r="G1702">
        <v>1729</v>
      </c>
    </row>
    <row r="1703" spans="1:7">
      <c r="A1703" t="s">
        <v>893</v>
      </c>
      <c r="C1703">
        <v>3059</v>
      </c>
      <c r="D1703">
        <v>820</v>
      </c>
      <c r="F1703">
        <v>553</v>
      </c>
      <c r="G1703">
        <v>4432</v>
      </c>
    </row>
    <row r="1704" spans="1:7">
      <c r="A1704" t="s">
        <v>567</v>
      </c>
      <c r="D1704">
        <v>2590</v>
      </c>
      <c r="E1704">
        <v>1745</v>
      </c>
      <c r="G1704">
        <v>4335</v>
      </c>
    </row>
    <row r="1705" spans="1:7">
      <c r="A1705" t="s">
        <v>605</v>
      </c>
      <c r="D1705">
        <v>179</v>
      </c>
      <c r="G1705">
        <v>179</v>
      </c>
    </row>
    <row r="1706" spans="1:7">
      <c r="A1706" t="s">
        <v>700</v>
      </c>
      <c r="D1706">
        <v>1611</v>
      </c>
      <c r="E1706">
        <v>2862</v>
      </c>
      <c r="F1706">
        <v>894</v>
      </c>
      <c r="G1706">
        <v>5367</v>
      </c>
    </row>
    <row r="1707" spans="1:7">
      <c r="A1707" t="s">
        <v>569</v>
      </c>
      <c r="E1707">
        <v>724</v>
      </c>
      <c r="G1707">
        <v>724</v>
      </c>
    </row>
    <row r="1708" spans="1:7">
      <c r="A1708" t="s">
        <v>574</v>
      </c>
    </row>
    <row r="1709" spans="1:7">
      <c r="A1709" t="s">
        <v>579</v>
      </c>
      <c r="E1709">
        <v>225</v>
      </c>
      <c r="G1709">
        <v>225</v>
      </c>
    </row>
    <row r="1710" spans="1:7">
      <c r="A1710" t="s">
        <v>581</v>
      </c>
    </row>
    <row r="1711" spans="1:7">
      <c r="A1711" t="s">
        <v>602</v>
      </c>
      <c r="E1711">
        <v>1218</v>
      </c>
      <c r="G1711">
        <v>1218</v>
      </c>
    </row>
    <row r="1712" spans="1:7">
      <c r="A1712" t="s">
        <v>654</v>
      </c>
      <c r="E1712">
        <v>865</v>
      </c>
      <c r="G1712">
        <v>865</v>
      </c>
    </row>
    <row r="1713" spans="1:7">
      <c r="A1713" t="s">
        <v>701</v>
      </c>
      <c r="E1713">
        <v>382</v>
      </c>
      <c r="G1713">
        <v>382</v>
      </c>
    </row>
    <row r="1714" spans="1:7">
      <c r="A1714" t="s">
        <v>838</v>
      </c>
      <c r="F1714">
        <v>822</v>
      </c>
      <c r="G1714">
        <v>822</v>
      </c>
    </row>
    <row r="1715" spans="1:7">
      <c r="A1715" t="s">
        <v>472</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row>
    <row r="1721" spans="1:7">
      <c r="A1721" t="s">
        <v>986</v>
      </c>
    </row>
    <row r="1722" spans="1:7">
      <c r="A1722" t="s">
        <v>992</v>
      </c>
    </row>
    <row r="1723" spans="1:7">
      <c r="A1723" t="s">
        <v>810</v>
      </c>
    </row>
    <row r="1724" spans="1:7">
      <c r="A1724" t="s">
        <v>1465</v>
      </c>
    </row>
    <row r="1725" spans="1:7">
      <c r="A1725" t="s">
        <v>553</v>
      </c>
      <c r="B1725">
        <v>171</v>
      </c>
      <c r="D1725">
        <v>93</v>
      </c>
      <c r="F1725">
        <v>264</v>
      </c>
    </row>
    <row r="1726" spans="1:7">
      <c r="A1726" t="s">
        <v>564</v>
      </c>
      <c r="B1726">
        <v>214</v>
      </c>
      <c r="C1726">
        <v>1276</v>
      </c>
      <c r="F1726">
        <v>1490</v>
      </c>
    </row>
    <row r="1727" spans="1:7">
      <c r="A1727" t="s">
        <v>699</v>
      </c>
      <c r="B1727">
        <v>511</v>
      </c>
      <c r="D1727">
        <v>84</v>
      </c>
      <c r="F1727">
        <v>595</v>
      </c>
    </row>
    <row r="1728" spans="1:7">
      <c r="A1728" t="s">
        <v>694</v>
      </c>
    </row>
    <row r="1729" spans="1:6">
      <c r="A1729" t="s">
        <v>597</v>
      </c>
      <c r="B1729">
        <v>87</v>
      </c>
      <c r="F1729">
        <v>87</v>
      </c>
    </row>
    <row r="1730" spans="1:6">
      <c r="A1730" t="s">
        <v>895</v>
      </c>
      <c r="B1730">
        <v>697</v>
      </c>
      <c r="F1730">
        <v>697</v>
      </c>
    </row>
    <row r="1731" spans="1:6">
      <c r="A1731" t="s">
        <v>802</v>
      </c>
      <c r="B1731">
        <v>672</v>
      </c>
      <c r="C1731">
        <v>710</v>
      </c>
      <c r="D1731">
        <v>823</v>
      </c>
      <c r="F1731">
        <v>2205</v>
      </c>
    </row>
    <row r="1732" spans="1:6">
      <c r="A1732" t="s">
        <v>868</v>
      </c>
    </row>
    <row r="1733" spans="1:6">
      <c r="A1733" t="s">
        <v>580</v>
      </c>
      <c r="B1733">
        <v>391</v>
      </c>
      <c r="F1733">
        <v>391</v>
      </c>
    </row>
    <row r="1734" spans="1:6">
      <c r="A1734" t="s">
        <v>861</v>
      </c>
      <c r="D1734">
        <v>2241</v>
      </c>
      <c r="F1734">
        <v>2241</v>
      </c>
    </row>
    <row r="1735" spans="1:6">
      <c r="A1735" t="s">
        <v>862</v>
      </c>
      <c r="D1735">
        <v>1179</v>
      </c>
      <c r="F1735">
        <v>1179</v>
      </c>
    </row>
    <row r="1736" spans="1:6">
      <c r="A1736" t="s">
        <v>608</v>
      </c>
      <c r="B1736">
        <v>364</v>
      </c>
      <c r="F1736">
        <v>364</v>
      </c>
    </row>
    <row r="1737" spans="1:6">
      <c r="A1737" t="s">
        <v>577</v>
      </c>
      <c r="D1737">
        <v>2452</v>
      </c>
      <c r="F1737">
        <v>2452</v>
      </c>
    </row>
    <row r="1738" spans="1:6">
      <c r="A1738" t="s">
        <v>613</v>
      </c>
      <c r="B1738">
        <v>2283</v>
      </c>
      <c r="C1738">
        <v>1160</v>
      </c>
      <c r="D1738">
        <v>803</v>
      </c>
      <c r="F1738">
        <v>4246</v>
      </c>
    </row>
    <row r="1739" spans="1:6">
      <c r="A1739" t="s">
        <v>695</v>
      </c>
      <c r="C1739">
        <v>689</v>
      </c>
      <c r="F1739">
        <v>689</v>
      </c>
    </row>
    <row r="1740" spans="1:6">
      <c r="A1740" t="s">
        <v>893</v>
      </c>
      <c r="C1740">
        <v>193</v>
      </c>
      <c r="F1740">
        <v>193</v>
      </c>
    </row>
    <row r="1741" spans="1:6">
      <c r="A1741" t="s">
        <v>567</v>
      </c>
      <c r="B1741">
        <v>825</v>
      </c>
      <c r="C1741">
        <v>950</v>
      </c>
      <c r="D1741">
        <v>502</v>
      </c>
      <c r="F1741">
        <v>2277</v>
      </c>
    </row>
    <row r="1742" spans="1:6">
      <c r="A1742" t="s">
        <v>605</v>
      </c>
      <c r="B1742">
        <v>281</v>
      </c>
      <c r="C1742">
        <v>115</v>
      </c>
      <c r="D1742">
        <v>253</v>
      </c>
      <c r="F1742">
        <v>649</v>
      </c>
    </row>
    <row r="1743" spans="1:6">
      <c r="A1743" t="s">
        <v>700</v>
      </c>
      <c r="C1743">
        <v>210</v>
      </c>
      <c r="F1743">
        <v>210</v>
      </c>
    </row>
    <row r="1744" spans="1:6">
      <c r="A1744" t="s">
        <v>569</v>
      </c>
      <c r="B1744">
        <v>2294</v>
      </c>
      <c r="D1744">
        <v>1974</v>
      </c>
      <c r="F1744">
        <v>4268</v>
      </c>
    </row>
    <row r="1745" spans="1:6">
      <c r="A1745" t="s">
        <v>574</v>
      </c>
      <c r="B1745">
        <v>350</v>
      </c>
      <c r="D1745">
        <v>492</v>
      </c>
      <c r="F1745">
        <v>842</v>
      </c>
    </row>
    <row r="1746" spans="1:6">
      <c r="A1746" t="s">
        <v>581</v>
      </c>
      <c r="B1746">
        <v>1140</v>
      </c>
      <c r="C1746">
        <v>5027</v>
      </c>
      <c r="D1746">
        <v>1021</v>
      </c>
      <c r="F1746">
        <v>7188</v>
      </c>
    </row>
    <row r="1747" spans="1:6">
      <c r="A1747" t="s">
        <v>602</v>
      </c>
    </row>
    <row r="1748" spans="1:6">
      <c r="A1748" t="s">
        <v>654</v>
      </c>
      <c r="B1748">
        <v>859</v>
      </c>
      <c r="C1748">
        <v>971</v>
      </c>
      <c r="D1748">
        <v>667</v>
      </c>
      <c r="F1748">
        <v>2497</v>
      </c>
    </row>
    <row r="1749" spans="1:6">
      <c r="A1749" t="s">
        <v>701</v>
      </c>
      <c r="C1749">
        <v>949</v>
      </c>
      <c r="D1749">
        <v>514</v>
      </c>
      <c r="F1749">
        <v>1463</v>
      </c>
    </row>
    <row r="1750" spans="1:6">
      <c r="A1750" t="s">
        <v>838</v>
      </c>
      <c r="B1750">
        <v>648</v>
      </c>
      <c r="C1750">
        <v>1155</v>
      </c>
      <c r="D1750">
        <v>778</v>
      </c>
      <c r="F1750">
        <v>2581</v>
      </c>
    </row>
    <row r="1751" spans="1:6">
      <c r="A1751" t="s">
        <v>578</v>
      </c>
      <c r="B1751">
        <v>335</v>
      </c>
      <c r="C1751">
        <v>558</v>
      </c>
      <c r="D1751">
        <v>815</v>
      </c>
      <c r="F1751">
        <v>1708</v>
      </c>
    </row>
    <row r="1752" spans="1:6">
      <c r="A1752" t="s">
        <v>601</v>
      </c>
      <c r="B1752">
        <v>500</v>
      </c>
      <c r="C1752">
        <v>559</v>
      </c>
      <c r="D1752">
        <v>1506</v>
      </c>
      <c r="F1752">
        <v>2565</v>
      </c>
    </row>
    <row r="1753" spans="1:6">
      <c r="A1753" t="s">
        <v>607</v>
      </c>
      <c r="B1753">
        <v>620</v>
      </c>
      <c r="F1753">
        <v>620</v>
      </c>
    </row>
    <row r="1754" spans="1:6">
      <c r="A1754" t="s">
        <v>624</v>
      </c>
      <c r="B1754">
        <v>1115</v>
      </c>
      <c r="C1754">
        <v>891</v>
      </c>
      <c r="D1754">
        <v>1345</v>
      </c>
      <c r="F1754">
        <v>3351</v>
      </c>
    </row>
    <row r="1755" spans="1:6">
      <c r="A1755" t="s">
        <v>570</v>
      </c>
      <c r="B1755">
        <v>876</v>
      </c>
      <c r="C1755">
        <v>890</v>
      </c>
      <c r="D1755">
        <v>749</v>
      </c>
      <c r="F1755">
        <v>2515</v>
      </c>
    </row>
    <row r="1756" spans="1:6">
      <c r="A1756" t="s">
        <v>565</v>
      </c>
      <c r="D1756">
        <v>520</v>
      </c>
      <c r="F1756">
        <v>520</v>
      </c>
    </row>
    <row r="1757" spans="1:6">
      <c r="A1757" t="s">
        <v>568</v>
      </c>
    </row>
    <row r="1758" spans="1:6">
      <c r="A1758" t="s">
        <v>1643</v>
      </c>
    </row>
    <row r="1759" spans="1:6">
      <c r="A1759" t="s">
        <v>649</v>
      </c>
    </row>
    <row r="1760" spans="1:6">
      <c r="A1760" t="s">
        <v>705</v>
      </c>
    </row>
    <row r="1761" spans="1:6">
      <c r="A1761" t="s">
        <v>711</v>
      </c>
    </row>
    <row r="1762" spans="1:6">
      <c r="A1762" t="s">
        <v>472</v>
      </c>
      <c r="B1762">
        <v>15233</v>
      </c>
      <c r="C1762">
        <v>16303</v>
      </c>
      <c r="D1762">
        <v>18811</v>
      </c>
      <c r="F1762">
        <v>50347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tabSelected="1" workbookViewId="0">
      <pane ySplit="1" topLeftCell="A3449" activePane="bottomLeft" state="frozen"/>
      <selection pane="bottomLeft" activeCell="F3463" sqref="F346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G3456" t="s">
        <v>2013</v>
      </c>
    </row>
    <row r="3457" spans="1:7">
      <c r="A3457" s="1216" t="s">
        <v>567</v>
      </c>
      <c r="B3457" s="1216" t="s">
        <v>56</v>
      </c>
      <c r="C3457" s="23">
        <v>46198</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2771</v>
      </c>
      <c r="G3459" t="s">
        <v>2013</v>
      </c>
    </row>
    <row r="3460" spans="1:7">
      <c r="A3460" s="1216" t="s">
        <v>578</v>
      </c>
      <c r="B3460" s="1216" t="s">
        <v>476</v>
      </c>
      <c r="C3460" s="23">
        <v>46198</v>
      </c>
      <c r="G3460" t="s">
        <v>2013</v>
      </c>
    </row>
    <row r="3461" spans="1:7">
      <c r="A3461" s="1216" t="s">
        <v>601</v>
      </c>
      <c r="B3461" s="1216" t="s">
        <v>2705</v>
      </c>
      <c r="C3461" s="23">
        <v>46198</v>
      </c>
      <c r="G3461" t="s">
        <v>2013</v>
      </c>
    </row>
    <row r="3462" spans="1:7">
      <c r="A3462" s="1217" t="s">
        <v>1643</v>
      </c>
      <c r="B3462" s="1217" t="s">
        <v>1570</v>
      </c>
      <c r="C3462" s="23">
        <v>46198</v>
      </c>
      <c r="F3462" s="49"/>
      <c r="G3462" t="s">
        <v>2013</v>
      </c>
    </row>
    <row r="3463" spans="1:7">
      <c r="A3463" s="1425" t="s">
        <v>613</v>
      </c>
      <c r="B3463" s="1425" t="s">
        <v>474</v>
      </c>
      <c r="C3463" s="23">
        <v>46198</v>
      </c>
      <c r="F3463" s="1599" t="s">
        <v>2772</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G3467" t="s">
        <v>2013</v>
      </c>
    </row>
    <row r="3468" spans="1:7">
      <c r="A3468" s="1216" t="s">
        <v>699</v>
      </c>
      <c r="B3468" s="1216" t="s">
        <v>2654</v>
      </c>
      <c r="C3468" s="23">
        <v>46198</v>
      </c>
      <c r="G3468" t="s">
        <v>2013</v>
      </c>
    </row>
    <row r="3469" spans="1:7">
      <c r="A3469" s="1216" t="s">
        <v>701</v>
      </c>
      <c r="B3469" s="1216" t="s">
        <v>2654</v>
      </c>
      <c r="C3469" s="23">
        <v>46198</v>
      </c>
      <c r="G3469" t="s">
        <v>2013</v>
      </c>
    </row>
    <row r="3470" spans="1:7">
      <c r="A3470" s="1216" t="s">
        <v>705</v>
      </c>
      <c r="B3470" s="1216" t="s">
        <v>2773</v>
      </c>
      <c r="C3470" s="23">
        <v>46198</v>
      </c>
      <c r="G3470" t="s">
        <v>2013</v>
      </c>
    </row>
    <row r="3471" spans="1:7">
      <c r="A3471" s="1425" t="s">
        <v>711</v>
      </c>
      <c r="B3471" s="1425" t="s">
        <v>480</v>
      </c>
      <c r="C3471" s="23">
        <v>46198</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72CD98F-3A40-4D3B-9DFD-EB9C74E5521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2026-06-25T20:21:52Z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