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lemos/Desktop/"/>
    </mc:Choice>
  </mc:AlternateContent>
  <xr:revisionPtr revIDLastSave="0" documentId="13_ncr:1_{1D4EFA9B-5848-AA4C-9F29-C7052C029CF7}" xr6:coauthVersionLast="45" xr6:coauthVersionMax="45" xr10:uidLastSave="{00000000-0000-0000-0000-000000000000}"/>
  <bookViews>
    <workbookView xWindow="0" yWindow="460" windowWidth="28800" windowHeight="16220" activeTab="2" xr2:uid="{82E57614-8698-B74F-955D-D305B64BFF2D}"/>
  </bookViews>
  <sheets>
    <sheet name="Exe 1" sheetId="1" r:id="rId1"/>
    <sheet name="Exe 2" sheetId="3" r:id="rId2"/>
    <sheet name="Exe 3" sheetId="4" r:id="rId3"/>
  </sheets>
  <definedNames>
    <definedName name="_xlnm._FilterDatabase" localSheetId="0" hidden="1">'Exe 1'!$A$17:$L$29</definedName>
    <definedName name="solver_adj" localSheetId="0" hidden="1">'Exe 1'!$D$21:$K$29</definedName>
    <definedName name="solver_adj" localSheetId="1" hidden="1">'Exe 2'!$D$22:$K$31</definedName>
    <definedName name="solver_adj" localSheetId="2" hidden="1">'Exe 3'!$D$22:$K$31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'Exe 1'!$D$30:$E$30</definedName>
    <definedName name="solver_lhs1" localSheetId="1" hidden="1">'Exe 2'!$D$32:$E$32</definedName>
    <definedName name="solver_lhs1" localSheetId="2" hidden="1">'Exe 3'!$D$32:$E$32</definedName>
    <definedName name="solver_lhs2" localSheetId="0" hidden="1">'Exe 1'!$F$30:$K$30</definedName>
    <definedName name="solver_lhs2" localSheetId="1" hidden="1">'Exe 2'!$F$32:$K$32</definedName>
    <definedName name="solver_lhs2" localSheetId="2" hidden="1">'Exe 3'!$D$46</definedName>
    <definedName name="solver_lhs3" localSheetId="0" hidden="1">'Exe 1'!$L$21</definedName>
    <definedName name="solver_lhs3" localSheetId="1" hidden="1">'Exe 2'!$L$22:$L$30</definedName>
    <definedName name="solver_lhs3" localSheetId="2" hidden="1">'Exe 3'!$F$32:$K$32</definedName>
    <definedName name="solver_lhs4" localSheetId="0" hidden="1">'Exe 1'!$L$22</definedName>
    <definedName name="solver_lhs4" localSheetId="1" hidden="1">'Exe 2'!$L$32</definedName>
    <definedName name="solver_lhs4" localSheetId="2" hidden="1">'Exe 3'!$L$22:$L$31</definedName>
    <definedName name="solver_lhs5" localSheetId="0" hidden="1">'Exe 1'!$L$23:$L$29</definedName>
    <definedName name="solver_lhs5" localSheetId="2" hidden="1">'Exe 3'!$L$32</definedName>
    <definedName name="solver_lhs6" localSheetId="0" hidden="1">'Exe 1'!$L$30</definedName>
    <definedName name="solver_lin" localSheetId="0" hidden="1">2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6</definedName>
    <definedName name="solver_num" localSheetId="1" hidden="1">4</definedName>
    <definedName name="solver_num" localSheetId="2" hidden="1">5</definedName>
    <definedName name="solver_opt" localSheetId="0" hidden="1">'Exe 1'!$B$33</definedName>
    <definedName name="solver_opt" localSheetId="1" hidden="1">'Exe 2'!$B$35</definedName>
    <definedName name="solver_opt" localSheetId="2" hidden="1">'Exe 3'!$B$35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4" localSheetId="0" hidden="1">1</definedName>
    <definedName name="solver_rel4" localSheetId="1" hidden="1">2</definedName>
    <definedName name="solver_rel4" localSheetId="2" hidden="1">1</definedName>
    <definedName name="solver_rel5" localSheetId="0" hidden="1">1</definedName>
    <definedName name="solver_rel5" localSheetId="2" hidden="1">2</definedName>
    <definedName name="solver_rel6" localSheetId="0" hidden="1">2</definedName>
    <definedName name="solver_rhs1" localSheetId="0" hidden="1">1</definedName>
    <definedName name="solver_rhs1" localSheetId="1" hidden="1">1</definedName>
    <definedName name="solver_rhs1" localSheetId="2" hidden="1">1</definedName>
    <definedName name="solver_rhs2" localSheetId="0" hidden="1">1</definedName>
    <definedName name="solver_rhs2" localSheetId="1" hidden="1">1</definedName>
    <definedName name="solver_rhs2" localSheetId="2" hidden="1">3</definedName>
    <definedName name="solver_rhs3" localSheetId="0" hidden="1">1</definedName>
    <definedName name="solver_rhs3" localSheetId="1" hidden="1">1</definedName>
    <definedName name="solver_rhs3" localSheetId="2" hidden="1">1</definedName>
    <definedName name="solver_rhs4" localSheetId="0" hidden="1">1</definedName>
    <definedName name="solver_rhs4" localSheetId="1" hidden="1">5</definedName>
    <definedName name="solver_rhs4" localSheetId="2" hidden="1">1</definedName>
    <definedName name="solver_rhs5" localSheetId="0" hidden="1">1</definedName>
    <definedName name="solver_rhs5" localSheetId="2" hidden="1">5</definedName>
    <definedName name="solver_rhs6" localSheetId="0" hidden="1">5</definedName>
    <definedName name="solver_rlx" localSheetId="0" hidden="1">2</definedName>
    <definedName name="solver_rlx" localSheetId="1" hidden="1">1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4" l="1"/>
  <c r="D32" i="4"/>
  <c r="B35" i="4"/>
  <c r="E45" i="4"/>
  <c r="D45" i="4" s="1"/>
  <c r="E44" i="4"/>
  <c r="D44" i="4" s="1"/>
  <c r="E43" i="4"/>
  <c r="D43" i="4" s="1"/>
  <c r="E42" i="4"/>
  <c r="D42" i="4" s="1"/>
  <c r="E41" i="4"/>
  <c r="D41" i="4" s="1"/>
  <c r="K32" i="4"/>
  <c r="J32" i="4"/>
  <c r="I32" i="4"/>
  <c r="H32" i="4"/>
  <c r="G32" i="4"/>
  <c r="F32" i="4"/>
  <c r="L31" i="4"/>
  <c r="L30" i="4"/>
  <c r="L29" i="4"/>
  <c r="L28" i="4"/>
  <c r="L27" i="4"/>
  <c r="L26" i="4"/>
  <c r="L25" i="4"/>
  <c r="L24" i="4"/>
  <c r="L23" i="4"/>
  <c r="L22" i="4"/>
  <c r="B35" i="3"/>
  <c r="L30" i="3"/>
  <c r="K32" i="3"/>
  <c r="J32" i="3"/>
  <c r="I32" i="3"/>
  <c r="H32" i="3"/>
  <c r="G32" i="3"/>
  <c r="F32" i="3"/>
  <c r="E32" i="3"/>
  <c r="D32" i="3"/>
  <c r="L31" i="3"/>
  <c r="L29" i="3"/>
  <c r="L28" i="3"/>
  <c r="L27" i="3"/>
  <c r="L26" i="3"/>
  <c r="L25" i="3"/>
  <c r="L24" i="3"/>
  <c r="L23" i="3"/>
  <c r="L22" i="3"/>
  <c r="B33" i="1"/>
  <c r="D30" i="1"/>
  <c r="K30" i="1"/>
  <c r="E30" i="1"/>
  <c r="F30" i="1"/>
  <c r="G30" i="1"/>
  <c r="H30" i="1"/>
  <c r="I30" i="1"/>
  <c r="J30" i="1"/>
  <c r="XFD1048550" i="1" a="1"/>
  <c r="XFD1048550" i="1" s="1"/>
  <c r="XFD1048551" i="1" a="1"/>
  <c r="XFD1048551" i="1" s="1"/>
  <c r="XFD1048552" i="1" a="1"/>
  <c r="XFD1048552" i="1"/>
  <c r="XFD1048553" i="1" a="1"/>
  <c r="XFD1048553" i="1" s="1"/>
  <c r="XFD1048554" i="1" a="1"/>
  <c r="XFD1048554" i="1"/>
  <c r="XFD1048555" i="1" a="1"/>
  <c r="XFD1048555" i="1"/>
  <c r="XFD1048556" i="1" a="1"/>
  <c r="XFD1048556" i="1"/>
  <c r="XFD1048557" i="1" a="1"/>
  <c r="XFD1048557" i="1" s="1"/>
  <c r="XFD1048558" i="1" a="1"/>
  <c r="XFD1048558" i="1" s="1"/>
  <c r="XFD1048559" i="1" a="1"/>
  <c r="XFD1048559" i="1" s="1"/>
  <c r="XFD1048560" i="1" a="1"/>
  <c r="XFD1048560" i="1" s="1"/>
  <c r="XFD1048561" i="1" a="1"/>
  <c r="XFD1048561" i="1" s="1"/>
  <c r="XFD1048562" i="1" a="1"/>
  <c r="XFD1048562" i="1"/>
  <c r="XFD1048563" i="1" a="1"/>
  <c r="XFD1048563" i="1" s="1"/>
  <c r="XFD1048564" i="1" a="1"/>
  <c r="XFD1048564" i="1" s="1"/>
  <c r="XFD1048565" i="1" a="1"/>
  <c r="XFD1048565" i="1"/>
  <c r="XFD1048566" i="1" a="1"/>
  <c r="XFD1048566" i="1"/>
  <c r="XFD1048567" i="1" a="1"/>
  <c r="XFD1048567" i="1" s="1"/>
  <c r="XFD1048568" i="1" a="1"/>
  <c r="XFD1048568" i="1" s="1"/>
  <c r="XFD1048569" i="1" a="1"/>
  <c r="XFD1048569" i="1"/>
  <c r="XFD1048570" i="1" a="1"/>
  <c r="XFD1048570" i="1"/>
  <c r="XFD1048571" i="1" a="1"/>
  <c r="XFD1048571" i="1" s="1"/>
  <c r="XFD1048572" i="1" a="1"/>
  <c r="XFD1048572" i="1" s="1"/>
  <c r="XFD1048573" i="1" a="1"/>
  <c r="XFD1048573" i="1"/>
  <c r="XFD1048574" i="1" a="1"/>
  <c r="XFD1048574" i="1" s="1"/>
  <c r="XFD1048575" i="1" a="1"/>
  <c r="XFD1048575" i="1" s="1"/>
  <c r="L22" i="1"/>
  <c r="L23" i="1"/>
  <c r="L24" i="1"/>
  <c r="L25" i="1"/>
  <c r="L26" i="1"/>
  <c r="L27" i="1"/>
  <c r="L28" i="1"/>
  <c r="L29" i="1"/>
  <c r="L21" i="1"/>
  <c r="L32" i="4" l="1"/>
  <c r="D46" i="4"/>
  <c r="L32" i="3"/>
  <c r="L30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<sst xmlns="http://schemas.openxmlformats.org/spreadsheetml/2006/main" count="249" uniqueCount="54">
  <si>
    <t>DATA</t>
  </si>
  <si>
    <t>COURSES</t>
  </si>
  <si>
    <t>BS</t>
  </si>
  <si>
    <t>IF</t>
  </si>
  <si>
    <t>IC</t>
  </si>
  <si>
    <t>WDNPO</t>
  </si>
  <si>
    <t>DAF</t>
  </si>
  <si>
    <t>RM</t>
  </si>
  <si>
    <t>OFS</t>
  </si>
  <si>
    <t>FIM</t>
  </si>
  <si>
    <t>TIMES</t>
  </si>
  <si>
    <t>Monday 6-8:45</t>
  </si>
  <si>
    <t>Tuesday 6-8:54</t>
  </si>
  <si>
    <t>Wednsday 6-8:45</t>
  </si>
  <si>
    <t>Wednsday 2:30-5:15</t>
  </si>
  <si>
    <t>Thursday 2:30-5:15</t>
  </si>
  <si>
    <t>Thursday 6-8h45</t>
  </si>
  <si>
    <t>Friday 6-8:45</t>
  </si>
  <si>
    <t>Monday 1:25-2:20 &amp; Wendsday 1:25-3:15</t>
  </si>
  <si>
    <t>Tuesday 1:25-3:15 &amp; Thursday-1:25-2:20</t>
  </si>
  <si>
    <t>Needs to take:</t>
  </si>
  <si>
    <t>BS, IF</t>
  </si>
  <si>
    <t>Likes</t>
  </si>
  <si>
    <t>IC, WDNPO</t>
  </si>
  <si>
    <t>Considers</t>
  </si>
  <si>
    <t>DAF, RM, OFS, FIM</t>
  </si>
  <si>
    <t>Avoid morning classes</t>
  </si>
  <si>
    <t>Content of the course</t>
  </si>
  <si>
    <t>reputation of the instructor</t>
  </si>
  <si>
    <t>Timing</t>
  </si>
  <si>
    <t>Total</t>
  </si>
  <si>
    <t>Required</t>
  </si>
  <si>
    <t>Taken</t>
  </si>
  <si>
    <t>=</t>
  </si>
  <si>
    <t>&lt;=</t>
  </si>
  <si>
    <t>Course Constraints</t>
  </si>
  <si>
    <t>Slot Constraints</t>
  </si>
  <si>
    <t>Slots Taken</t>
  </si>
  <si>
    <t>Done</t>
  </si>
  <si>
    <t>Total Rating</t>
  </si>
  <si>
    <t>Classes Taken</t>
  </si>
  <si>
    <t>CLASSES RATING</t>
  </si>
  <si>
    <t>Tuesday 1:25-3:15 &amp; Thursday-1:25-2:19</t>
  </si>
  <si>
    <t>Online</t>
  </si>
  <si>
    <t>No Limit</t>
  </si>
  <si>
    <t>SCHOOL DAYS TABLE</t>
  </si>
  <si>
    <t>Monday</t>
  </si>
  <si>
    <t>Tuesday</t>
  </si>
  <si>
    <t>Wendsday</t>
  </si>
  <si>
    <t>Thursday</t>
  </si>
  <si>
    <t>Friday</t>
  </si>
  <si>
    <t>Days</t>
  </si>
  <si>
    <t>Is School Day?</t>
  </si>
  <si>
    <t>Number Of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</si>
</sst>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9" xfId="0" applyBorder="1" applyAlignment="1">
      <alignment wrapText="1"/>
    </xf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8" xfId="0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B9A9A74-D456-E049-9C6D-0F354568F781}">
  <we:reference id="wa104100404" version="2.0.0.0" store="en-001" storeType="OMEX"/>
  <we:alternateReferences>
    <we:reference id="wa104100404" version="2.0.0.0" store="wa104100404" storeType="OMEX"/>
  </we:alternateReferences>
  <we:properties>
    <we:property name="LioC" value="&quot;&quot;"/>
    <we:property name="UniqueID" value="&quot;20204301590841113395&quot;"/>
    <we:property name="EicEOz0Vb1daIQ==" value="&quot;Jhov&quot;"/>
    <we:property name="JycEJTlWEUFbKkQRKm8DRww=" value="&quot;UQ==&quot;"/>
    <we:property name="JycEJTlWEUFbKkQRKm8BWhJ5" value="&quot;RQRMf2ldFH4QdAs=&quot;"/>
    <we:property name="JycEJTlWEUFbKkQRKm8fVw15" value="&quot;QXRVbQ==&quot;"/>
    <we:property name="JycEJTlWEUFbKkQRKm8fWhJ5" value="&quot;UA==&quot;"/>
    <we:property name="MToHKS0ERBJ5L0pVK18BRAQ6NyMtCg==" value="&quot;Uw==&quot;"/>
    <we:property name="MToHKS0ERBJ5L0pVK18BRAQ6Nz89CwE=" value="&quot;QXRVbQ==&quot;"/>
    <we:property name="MToHKS0ERBJ5L0pVK18BRAQ6Nz89CwI=" value="&quot;QXZVbQ==&quot;"/>
    <we:property name="MToHKS0ERBJ5L0pVK18BRAQ6NyEwFAE=" value="&quot;RQtMfGldFHEQdwc=&quot;"/>
    <we:property name="MToHKS0ERBJ5L0pVK18BRAQ6Nz8wFAE=" value="&quot;RQpMfGldFHAQdwc=&quot;"/>
    <we:property name="MToHKS0ERBJ5L0pVK18BRAQ6NyEwFAI=" value="&quot;RQxMdGJDdhYN&quot;"/>
    <we:property name="MToHKS0ERBJ5L0pVK18BRAQ6Nz8wFAI=" value="&quot;UQ==&quot;"/>
    <we:property name="MToHKS0ERBJ5L0pVDlEfWwAqBCgr" value="&quot;RQxMdGJDdhYN&quot;"/>
    <we:property name="MToHKS0ERBJ5L0pVF1IH" value="&quot;RQxMfGA=&quot;"/>
    <we:property name="MToHKS0ERBJ5L0pVFVEVfwgm" value="&quot;UA==&quot;"/>
    <we:property name="MToHKS0ERBJ5L0pVK18BRAQ6Nyg2AA==" value="&quot;UQ==&quot;"/>
    <we:property name="JycEJTlWEUFbKkQRKm8IXAY=" value="&quot;Jhov&quot;"/>
    <we:property name="JycEJTlWEX9VPn8dNg==" value="&quot;UA==&quot;"/>
    <we:property name="JycEJTlWEX1WLA==" value="&quot;&quot;"/>
    <we:property name="JycEJTlWEUFbKkQRKm8DVwY=" value="&quot;UA==&quot;"/>
    <we:property name="JycEJTlWEUFbKkQRKm8dQAQ=" value="&quot;UWZYfWhXAAM=&quot;"/>
    <we:property name="JycEJTlWEUFbKkQRKm8eUQ0=" value="&quot;UA==&quot;"/>
    <we:property name="JycEJTlWEUFbKkQRKm8fXhk=" value="&quot;UQ==&quot;"/>
    <we:property name="JycEJTlWEUFbKkQRKm8ZXQ0=" value="&quot;UWZYfA==&quot;"/>
    <we:property name="JycEJTlWEUFbKkQRKm8ORAY=" value="&quot;UWZYfWhW&quot;"/>
    <we:property name="JycEJTlWEUFbKkQRKm8AQQ0=" value="&quot;UQ==&quot;"/>
    <we:property name="JycEJTlWEUFbKkQRKm8eQRs=" value="&quot;UHhY&quot;"/>
    <we:property name="JycEJTlWEUFbKkQRKm8fQQU=" value="&quot;UQ==&quot;"/>
    <we:property name="JycEJTlWEUFbKkQRKm8AQBU=" value="&quot;UWZYem0=&quot;"/>
    <we:property name="JycEJTlWEUFbKkQRKm8AXAg=" value="&quot;Ung=&quot;"/>
    <we:property name="JycEJTlWEUFbKkQRKm8fUBc=" value="&quot;UA==&quot;"/>
    <we:property name="JycEJTlWEUFbKkQRKm8DRhM=" value="&quot;Uw==&quot;"/>
    <we:property name="JycEJTlWEUFbKkQRKm8MUQI=" value="&quot;UWZYfWk=&quot;"/>
    <we:property name="JycEJTlWEUFbKkQRKm8fVxI=" value="&quot;VA==&quot;"/>
    <we:property name="JycEJTlWEUFbKkQRKm8MQBI=" value="&quot;UA==&quot;"/>
    <we:property name="JycEJTlWEUFbKkQRKm8eRgA=" value="&quot;UQ==&quot;"/>
    <we:property name="JycEJTlWEUFbKkQRKm8AVxU=" value="&quot;UA==&quot;"/>
    <we:property name="JycEJTlWEUFbKkQRKm8eXQI=" value="&quot;UQ==&quot;"/>
    <we:property name="JycEJTlWEUFbKkQRKm8BQhU=" value="&quot;UQ==&quot;"/>
    <we:property name="JycEJTlWEUFbKkQRKm8BQhE=" value="&quot;UQ==&quot;"/>
    <we:property name="JycEJTlWEUFbKkQRKm8KUxE=" value="&quot;UWZYfWhXAAM=&quot;"/>
    <we:property name="JycEJTlWEUFbKkQRKm8EQhI=" value="&quot;UWZRdA==&quot;"/>
    <we:property name="JycEJTlWEUFbKkQRKm8LVwA=" value="&quot;UWZYfWhXAAM=&quot;"/>
    <we:property name="JycEJTlWEUFbKkQRKm8EQgg=" value="&quot;UA==&quot;"/>
    <we:property name="JycEJTlWEUFbKkQRKm8EQgU=" value="&quot;Ug==&quot;"/>
    <we:property name="JycEJTlWEUFbKkQRKm8BWhJ6" value="&quot;RQxMfmg=&quot;"/>
    <we:property name="JycEJTlWEUFbKkQRKm8fVw16" value="&quot;QXVI&quot;"/>
    <we:property name="JycEJTlWEUFbKkQRKm8fWhJ6" value="&quot;UA==&quot;"/>
    <we:property name="JycEJTlWEUFbKkQRKm8BWhJ7" value="&quot;RQ1Mfmg=&quot;"/>
    <we:property name="JycEJTlWEUFbKkQRKm8fVw17" value="&quot;QXVI&quot;"/>
    <we:property name="JycEJTlWEUFbKkQRKm8fWhJ7" value="&quot;UA==&quot;"/>
    <we:property name="JycEJTlWEUFbKkQRKm8BWhJ8" value="&quot;RQ5MfmhdFHkQdQI=&quot;"/>
    <we:property name="JycEJTlWEUFbKkQRKm8fVw18" value="&quot;QXRVbQ==&quot;"/>
    <we:property name="JycEJTlWEUFbKkQRKm8fWhJ8" value="&quot;UA==&quot;"/>
    <we:property name="JycEJTlWEUFbKkQRKm8BWhJ9" value="&quot;RQRMfmg=&quot;"/>
    <we:property name="JycEJTlWEUFbKkQRKm8fVw19" value="&quot;QXVI&quot;"/>
    <we:property name="JycEJTlWEUFbKkQRKm8fWhJ9" value="&quot;VA==&quot;"/>
    <we:property name="JycEJTlWEWRVNFsVOlwIQQ==" value="&quot;&quot;"/>
    <we:property name="JycEJTlWEUFbKkQRKm8bUw0=" value="&quot;UQ==&quot;"/>
  </we:properties>
  <we:bindings>
    <we:binding id="refEdit" type="matrix" appref="{ED085777-0F19-E84C-B8C5-66EE7AF05AB1}"/>
    <we:binding id="Worker" type="matrix" appref="{35349E04-5C82-1444-A769-9F6F5F2B5AA4}"/>
    <we:binding id="Var0" type="matrix" appref="{0A3BB67C-7060-6044-9DED-79A93606649F}"/>
    <we:binding id="Folha1refEdit" type="matrix" appref="{58A4922E-5FD2-344B-B6B7-F4E0F088DAED}"/>
    <we:binding id="Folha1Worker" type="matrix" appref="{F8DD6C9B-59DB-804D-9F94-F83E40621FB0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5F3D1-CD11-2F46-B1A0-9FE140C248B6}">
  <dimension ref="A1:XFD1048575"/>
  <sheetViews>
    <sheetView topLeftCell="A21" workbookViewId="0">
      <selection activeCell="D6" sqref="D6"/>
    </sheetView>
  </sheetViews>
  <sheetFormatPr baseColWidth="10" defaultRowHeight="16" x14ac:dyDescent="0.2"/>
  <cols>
    <col min="3" max="3" width="17.5" customWidth="1"/>
    <col min="13" max="13" width="3.1640625" customWidth="1"/>
  </cols>
  <sheetData>
    <row r="1" spans="1:16" x14ac:dyDescent="0.2">
      <c r="A1" t="s">
        <v>0</v>
      </c>
    </row>
    <row r="2" spans="1:16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6" x14ac:dyDescent="0.2">
      <c r="A3" s="24" t="s">
        <v>41</v>
      </c>
      <c r="B3" s="29"/>
      <c r="C3" s="25"/>
      <c r="D3" s="13" t="s">
        <v>1</v>
      </c>
      <c r="E3" s="13"/>
      <c r="F3" s="13"/>
      <c r="G3" s="13"/>
      <c r="H3" s="13"/>
      <c r="I3" s="13"/>
      <c r="J3" s="13"/>
      <c r="K3" s="13"/>
      <c r="M3" s="21" t="s">
        <v>20</v>
      </c>
      <c r="N3" s="1" t="s">
        <v>21</v>
      </c>
      <c r="O3" s="22"/>
      <c r="P3" t="s">
        <v>38</v>
      </c>
    </row>
    <row r="4" spans="1:16" x14ac:dyDescent="0.2">
      <c r="A4" s="23"/>
      <c r="B4" s="33"/>
      <c r="C4" s="26"/>
      <c r="D4" s="8">
        <v>1</v>
      </c>
      <c r="E4" s="8">
        <v>2</v>
      </c>
      <c r="F4" s="8">
        <v>3</v>
      </c>
      <c r="G4" s="8">
        <v>4</v>
      </c>
      <c r="H4" s="8">
        <v>5</v>
      </c>
      <c r="I4" s="8">
        <v>6</v>
      </c>
      <c r="J4" s="8">
        <v>7</v>
      </c>
      <c r="K4" s="8">
        <v>8</v>
      </c>
      <c r="M4" s="2" t="s">
        <v>22</v>
      </c>
      <c r="N4" s="3" t="s">
        <v>23</v>
      </c>
      <c r="O4" s="4"/>
    </row>
    <row r="5" spans="1:16" x14ac:dyDescent="0.2">
      <c r="A5" s="27"/>
      <c r="B5" s="30"/>
      <c r="C5" s="28"/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9" t="s">
        <v>9</v>
      </c>
      <c r="M5" s="5" t="s">
        <v>24</v>
      </c>
      <c r="N5" s="6" t="s">
        <v>25</v>
      </c>
      <c r="O5" s="7"/>
    </row>
    <row r="6" spans="1:16" ht="17" x14ac:dyDescent="0.2">
      <c r="A6" s="14" t="s">
        <v>10</v>
      </c>
      <c r="B6" s="11">
        <v>1</v>
      </c>
      <c r="C6" s="12" t="s">
        <v>11</v>
      </c>
      <c r="D6" s="34">
        <v>4.3</v>
      </c>
      <c r="E6" s="35"/>
      <c r="F6" s="35"/>
      <c r="G6" s="35"/>
      <c r="H6" s="35"/>
      <c r="I6" s="35">
        <v>3.6</v>
      </c>
      <c r="J6" s="35"/>
      <c r="K6" s="36">
        <v>3</v>
      </c>
    </row>
    <row r="7" spans="1:16" ht="17" x14ac:dyDescent="0.2">
      <c r="A7" s="15"/>
      <c r="B7" s="11">
        <v>2</v>
      </c>
      <c r="C7" s="12" t="s">
        <v>12</v>
      </c>
      <c r="D7" s="37">
        <v>3.8</v>
      </c>
      <c r="E7" s="38"/>
      <c r="F7" s="38"/>
      <c r="G7" s="38">
        <v>3.7</v>
      </c>
      <c r="H7" s="38">
        <v>3</v>
      </c>
      <c r="I7" s="38"/>
      <c r="J7" s="38">
        <v>3.2</v>
      </c>
      <c r="K7" s="39"/>
      <c r="M7" t="s">
        <v>26</v>
      </c>
    </row>
    <row r="8" spans="1:16" ht="17" x14ac:dyDescent="0.2">
      <c r="A8" s="15"/>
      <c r="B8" s="11">
        <v>3</v>
      </c>
      <c r="C8" s="12" t="s">
        <v>13</v>
      </c>
      <c r="D8" s="37">
        <v>3.5</v>
      </c>
      <c r="E8" s="38"/>
      <c r="F8" s="38"/>
      <c r="G8" s="38"/>
      <c r="H8" s="38"/>
      <c r="I8" s="38"/>
      <c r="J8" s="38"/>
      <c r="K8" s="39">
        <v>3.5</v>
      </c>
    </row>
    <row r="9" spans="1:16" ht="34" x14ac:dyDescent="0.2">
      <c r="A9" s="15"/>
      <c r="B9" s="11">
        <v>4</v>
      </c>
      <c r="C9" s="12" t="s">
        <v>14</v>
      </c>
      <c r="D9" s="37"/>
      <c r="E9" s="38"/>
      <c r="F9" s="38">
        <v>4.4000000000000004</v>
      </c>
      <c r="G9" s="38">
        <v>3.5</v>
      </c>
      <c r="H9" s="38"/>
      <c r="I9" s="38"/>
      <c r="J9" s="38"/>
      <c r="K9" s="39"/>
    </row>
    <row r="10" spans="1:16" ht="17" x14ac:dyDescent="0.2">
      <c r="A10" s="15"/>
      <c r="B10" s="11">
        <v>5</v>
      </c>
      <c r="C10" s="12" t="s">
        <v>16</v>
      </c>
      <c r="D10" s="37"/>
      <c r="E10" s="38">
        <v>3.5</v>
      </c>
      <c r="F10" s="38"/>
      <c r="G10" s="38"/>
      <c r="H10" s="38"/>
      <c r="I10" s="38"/>
      <c r="J10" s="38"/>
      <c r="K10" s="39"/>
      <c r="M10">
        <v>1</v>
      </c>
      <c r="N10" t="s">
        <v>27</v>
      </c>
    </row>
    <row r="11" spans="1:16" ht="17" x14ac:dyDescent="0.2">
      <c r="A11" s="15"/>
      <c r="B11" s="11">
        <v>6</v>
      </c>
      <c r="C11" s="12" t="s">
        <v>15</v>
      </c>
      <c r="D11" s="37"/>
      <c r="E11" s="38"/>
      <c r="F11" s="38">
        <v>3.1</v>
      </c>
      <c r="G11" s="38"/>
      <c r="H11" s="38"/>
      <c r="I11" s="38"/>
      <c r="J11" s="38"/>
      <c r="K11" s="39"/>
      <c r="M11">
        <v>2</v>
      </c>
      <c r="N11" t="s">
        <v>28</v>
      </c>
    </row>
    <row r="12" spans="1:16" ht="17" x14ac:dyDescent="0.2">
      <c r="A12" s="15"/>
      <c r="B12" s="11">
        <v>7</v>
      </c>
      <c r="C12" s="12" t="s">
        <v>17</v>
      </c>
      <c r="D12" s="37">
        <v>3.5</v>
      </c>
      <c r="E12" s="38"/>
      <c r="F12" s="38"/>
      <c r="G12" s="38"/>
      <c r="H12" s="38"/>
      <c r="I12" s="38"/>
      <c r="J12" s="38"/>
      <c r="K12" s="39"/>
      <c r="M12">
        <v>3</v>
      </c>
      <c r="N12" t="s">
        <v>29</v>
      </c>
    </row>
    <row r="13" spans="1:16" ht="51" x14ac:dyDescent="0.2">
      <c r="A13" s="15"/>
      <c r="B13" s="11">
        <v>8</v>
      </c>
      <c r="C13" s="12" t="s">
        <v>18</v>
      </c>
      <c r="D13" s="37">
        <v>4.5999999999999996</v>
      </c>
      <c r="E13" s="38"/>
      <c r="F13" s="38"/>
      <c r="G13" s="38"/>
      <c r="H13" s="38">
        <v>3.9</v>
      </c>
      <c r="I13" s="38">
        <v>3.7</v>
      </c>
      <c r="J13" s="38"/>
      <c r="K13" s="39"/>
    </row>
    <row r="14" spans="1:16" ht="51" x14ac:dyDescent="0.2">
      <c r="A14" s="16"/>
      <c r="B14" s="5">
        <v>9</v>
      </c>
      <c r="C14" s="10" t="s">
        <v>19</v>
      </c>
      <c r="D14" s="40">
        <v>2.7</v>
      </c>
      <c r="E14" s="41">
        <v>3.3</v>
      </c>
      <c r="F14" s="41"/>
      <c r="G14" s="41"/>
      <c r="H14" s="41"/>
      <c r="I14" s="41"/>
      <c r="J14" s="41">
        <v>3.4</v>
      </c>
      <c r="K14" s="42"/>
    </row>
    <row r="17" spans="1:14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4" x14ac:dyDescent="0.2">
      <c r="A18" s="24" t="s">
        <v>40</v>
      </c>
      <c r="B18" s="29"/>
      <c r="C18" s="25"/>
      <c r="D18" s="13" t="s">
        <v>1</v>
      </c>
      <c r="E18" s="13"/>
      <c r="F18" s="13"/>
      <c r="G18" s="13"/>
      <c r="H18" s="13"/>
      <c r="I18" s="13"/>
      <c r="J18" s="13"/>
      <c r="K18" s="13"/>
      <c r="L18" s="24" t="s">
        <v>36</v>
      </c>
      <c r="M18" s="29"/>
      <c r="N18" s="25"/>
    </row>
    <row r="19" spans="1:14" x14ac:dyDescent="0.2">
      <c r="A19" s="23"/>
      <c r="B19" s="33"/>
      <c r="C19" s="26"/>
      <c r="D19" s="8">
        <v>1</v>
      </c>
      <c r="E19" s="8">
        <v>2</v>
      </c>
      <c r="F19" s="8">
        <v>3</v>
      </c>
      <c r="G19" s="8">
        <v>4</v>
      </c>
      <c r="H19" s="8">
        <v>5</v>
      </c>
      <c r="I19" s="8">
        <v>6</v>
      </c>
      <c r="J19" s="8">
        <v>7</v>
      </c>
      <c r="K19" s="8">
        <v>8</v>
      </c>
      <c r="L19" s="27"/>
      <c r="M19" s="30"/>
      <c r="N19" s="28"/>
    </row>
    <row r="20" spans="1:14" x14ac:dyDescent="0.2">
      <c r="A20" s="27"/>
      <c r="B20" s="30"/>
      <c r="C20" s="28"/>
      <c r="D20" s="9" t="s">
        <v>2</v>
      </c>
      <c r="E20" s="9" t="s">
        <v>3</v>
      </c>
      <c r="F20" s="9" t="s">
        <v>4</v>
      </c>
      <c r="G20" s="9" t="s">
        <v>5</v>
      </c>
      <c r="H20" s="9" t="s">
        <v>6</v>
      </c>
      <c r="I20" s="9" t="s">
        <v>7</v>
      </c>
      <c r="J20" s="9" t="s">
        <v>8</v>
      </c>
      <c r="K20" s="9" t="s">
        <v>9</v>
      </c>
      <c r="L20" s="11" t="s">
        <v>37</v>
      </c>
      <c r="M20" s="31"/>
      <c r="N20" s="32" t="s">
        <v>31</v>
      </c>
    </row>
    <row r="21" spans="1:14" ht="17" x14ac:dyDescent="0.2">
      <c r="A21" s="14" t="s">
        <v>10</v>
      </c>
      <c r="B21" s="11">
        <v>1</v>
      </c>
      <c r="C21" s="12" t="s">
        <v>11</v>
      </c>
      <c r="D21" s="34">
        <v>1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6">
        <v>0</v>
      </c>
      <c r="L21" s="2">
        <f>SUM(D21:K21)</f>
        <v>1</v>
      </c>
      <c r="M21" s="3" t="s">
        <v>34</v>
      </c>
      <c r="N21" s="4">
        <v>1</v>
      </c>
    </row>
    <row r="22" spans="1:14" ht="17" x14ac:dyDescent="0.2">
      <c r="A22" s="15"/>
      <c r="B22" s="11">
        <v>2</v>
      </c>
      <c r="C22" s="12" t="s">
        <v>12</v>
      </c>
      <c r="D22" s="37">
        <v>0</v>
      </c>
      <c r="E22" s="38">
        <v>0</v>
      </c>
      <c r="F22" s="38">
        <v>0</v>
      </c>
      <c r="G22" s="38">
        <v>1</v>
      </c>
      <c r="H22" s="38">
        <v>0</v>
      </c>
      <c r="I22" s="38">
        <v>0</v>
      </c>
      <c r="J22" s="38">
        <v>0</v>
      </c>
      <c r="K22" s="39">
        <v>0</v>
      </c>
      <c r="L22" s="2">
        <f t="shared" ref="L22:L29" si="0">SUM(D22:K22)</f>
        <v>1</v>
      </c>
      <c r="M22" s="3" t="s">
        <v>34</v>
      </c>
      <c r="N22" s="4">
        <v>1</v>
      </c>
    </row>
    <row r="23" spans="1:14" ht="17" x14ac:dyDescent="0.2">
      <c r="A23" s="15"/>
      <c r="B23" s="11">
        <v>3</v>
      </c>
      <c r="C23" s="12" t="s">
        <v>13</v>
      </c>
      <c r="D23" s="37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9">
        <v>0</v>
      </c>
      <c r="L23" s="2">
        <f t="shared" si="0"/>
        <v>0</v>
      </c>
      <c r="M23" s="3" t="s">
        <v>34</v>
      </c>
      <c r="N23" s="4">
        <v>1</v>
      </c>
    </row>
    <row r="24" spans="1:14" ht="34" x14ac:dyDescent="0.2">
      <c r="A24" s="15"/>
      <c r="B24" s="11">
        <v>4</v>
      </c>
      <c r="C24" s="12" t="s">
        <v>14</v>
      </c>
      <c r="D24" s="37">
        <v>0</v>
      </c>
      <c r="E24" s="38">
        <v>0</v>
      </c>
      <c r="F24" s="38">
        <v>1</v>
      </c>
      <c r="G24" s="38">
        <v>0</v>
      </c>
      <c r="H24" s="38">
        <v>0</v>
      </c>
      <c r="I24" s="38">
        <v>0</v>
      </c>
      <c r="J24" s="38">
        <v>0</v>
      </c>
      <c r="K24" s="39">
        <v>0</v>
      </c>
      <c r="L24" s="2">
        <f t="shared" si="0"/>
        <v>1</v>
      </c>
      <c r="M24" s="3" t="s">
        <v>34</v>
      </c>
      <c r="N24" s="4">
        <v>1</v>
      </c>
    </row>
    <row r="25" spans="1:14" ht="17" x14ac:dyDescent="0.2">
      <c r="A25" s="15"/>
      <c r="B25" s="11">
        <v>5</v>
      </c>
      <c r="C25" s="12" t="s">
        <v>16</v>
      </c>
      <c r="D25" s="37">
        <v>0</v>
      </c>
      <c r="E25" s="38">
        <v>1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9">
        <v>0</v>
      </c>
      <c r="L25" s="2">
        <f t="shared" si="0"/>
        <v>1</v>
      </c>
      <c r="M25" s="3" t="s">
        <v>34</v>
      </c>
      <c r="N25" s="4">
        <v>1</v>
      </c>
    </row>
    <row r="26" spans="1:14" ht="17" x14ac:dyDescent="0.2">
      <c r="A26" s="15"/>
      <c r="B26" s="11">
        <v>6</v>
      </c>
      <c r="C26" s="12" t="s">
        <v>15</v>
      </c>
      <c r="D26" s="37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9">
        <v>0</v>
      </c>
      <c r="L26" s="2">
        <f t="shared" si="0"/>
        <v>0</v>
      </c>
      <c r="M26" s="3" t="s">
        <v>34</v>
      </c>
      <c r="N26" s="4">
        <v>1</v>
      </c>
    </row>
    <row r="27" spans="1:14" ht="17" x14ac:dyDescent="0.2">
      <c r="A27" s="15"/>
      <c r="B27" s="11">
        <v>7</v>
      </c>
      <c r="C27" s="12" t="s">
        <v>17</v>
      </c>
      <c r="D27" s="37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9">
        <v>0</v>
      </c>
      <c r="L27" s="2">
        <f t="shared" si="0"/>
        <v>0</v>
      </c>
      <c r="M27" s="3" t="s">
        <v>34</v>
      </c>
      <c r="N27" s="4">
        <v>1</v>
      </c>
    </row>
    <row r="28" spans="1:14" ht="51" x14ac:dyDescent="0.2">
      <c r="A28" s="15"/>
      <c r="B28" s="11">
        <v>8</v>
      </c>
      <c r="C28" s="12" t="s">
        <v>18</v>
      </c>
      <c r="D28" s="37">
        <v>0</v>
      </c>
      <c r="E28" s="38">
        <v>0</v>
      </c>
      <c r="F28" s="38">
        <v>0</v>
      </c>
      <c r="G28" s="38">
        <v>0</v>
      </c>
      <c r="H28" s="38">
        <v>1</v>
      </c>
      <c r="I28" s="38">
        <v>0</v>
      </c>
      <c r="J28" s="38">
        <v>0</v>
      </c>
      <c r="K28" s="39">
        <v>0</v>
      </c>
      <c r="L28" s="2">
        <f t="shared" si="0"/>
        <v>1</v>
      </c>
      <c r="M28" s="3" t="s">
        <v>34</v>
      </c>
      <c r="N28" s="4">
        <v>1</v>
      </c>
    </row>
    <row r="29" spans="1:14" ht="51" x14ac:dyDescent="0.2">
      <c r="A29" s="16"/>
      <c r="B29" s="5">
        <v>9</v>
      </c>
      <c r="C29" s="10" t="s">
        <v>19</v>
      </c>
      <c r="D29" s="40">
        <v>0</v>
      </c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2">
        <v>0</v>
      </c>
      <c r="L29" s="5">
        <f t="shared" si="0"/>
        <v>0</v>
      </c>
      <c r="M29" s="6" t="s">
        <v>34</v>
      </c>
      <c r="N29" s="7">
        <v>1</v>
      </c>
    </row>
    <row r="30" spans="1:14" ht="17" x14ac:dyDescent="0.2">
      <c r="A30" s="24" t="s">
        <v>35</v>
      </c>
      <c r="B30" s="25"/>
      <c r="C30" s="18" t="s">
        <v>32</v>
      </c>
      <c r="D30" s="34">
        <f>SUM(D21:D29)</f>
        <v>1</v>
      </c>
      <c r="E30" s="35">
        <f t="shared" ref="E30:K30" si="1">SUM(E21:E29)</f>
        <v>1</v>
      </c>
      <c r="F30" s="35">
        <f t="shared" si="1"/>
        <v>1</v>
      </c>
      <c r="G30" s="35">
        <f t="shared" si="1"/>
        <v>1</v>
      </c>
      <c r="H30" s="35">
        <f t="shared" si="1"/>
        <v>1</v>
      </c>
      <c r="I30" s="35">
        <f t="shared" si="1"/>
        <v>0</v>
      </c>
      <c r="J30" s="35">
        <f t="shared" si="1"/>
        <v>0</v>
      </c>
      <c r="K30" s="35">
        <f t="shared" si="1"/>
        <v>0</v>
      </c>
      <c r="L30" s="22">
        <f>SUM(D30:K30)</f>
        <v>5</v>
      </c>
    </row>
    <row r="31" spans="1:14" x14ac:dyDescent="0.2">
      <c r="A31" s="23"/>
      <c r="B31" s="26"/>
      <c r="C31" s="19"/>
      <c r="D31" s="37" t="s">
        <v>33</v>
      </c>
      <c r="E31" s="38" t="s">
        <v>33</v>
      </c>
      <c r="F31" s="38" t="s">
        <v>34</v>
      </c>
      <c r="G31" s="38" t="s">
        <v>34</v>
      </c>
      <c r="H31" s="38" t="s">
        <v>34</v>
      </c>
      <c r="I31" s="38" t="s">
        <v>34</v>
      </c>
      <c r="J31" s="38" t="s">
        <v>34</v>
      </c>
      <c r="K31" s="38" t="s">
        <v>34</v>
      </c>
      <c r="L31" s="4" t="s">
        <v>33</v>
      </c>
    </row>
    <row r="32" spans="1:14" ht="17" x14ac:dyDescent="0.2">
      <c r="A32" s="27"/>
      <c r="B32" s="28"/>
      <c r="C32" s="20" t="s">
        <v>31</v>
      </c>
      <c r="D32" s="40">
        <v>1</v>
      </c>
      <c r="E32" s="41">
        <v>1</v>
      </c>
      <c r="F32" s="41">
        <v>1</v>
      </c>
      <c r="G32" s="41">
        <v>1</v>
      </c>
      <c r="H32" s="41">
        <v>1</v>
      </c>
      <c r="I32" s="41">
        <v>1</v>
      </c>
      <c r="J32" s="41">
        <v>1</v>
      </c>
      <c r="K32" s="41">
        <v>1</v>
      </c>
      <c r="L32" s="7">
        <v>5</v>
      </c>
    </row>
    <row r="33" spans="1:2" x14ac:dyDescent="0.2">
      <c r="A33" t="s">
        <v>39</v>
      </c>
      <c r="B33">
        <f>SUMPRODUCT($D$6:$K$14,$D$21:$K$29)</f>
        <v>19.8</v>
      </c>
    </row>
    <row r="1048550" spans="16384:16384" x14ac:dyDescent="0.2">
      <c r="XFD1048550" cm="1">
        <f t="array" ref="XFD1048550">solver_pre</f>
        <v>9.9999999999999995E-7</v>
      </c>
    </row>
    <row r="1048551" spans="16384:16384" x14ac:dyDescent="0.2">
      <c r="XFD1048551" cm="1">
        <f t="array" ref="XFD1048551">solver_scl</f>
        <v>1</v>
      </c>
    </row>
    <row r="1048552" spans="16384:16384" x14ac:dyDescent="0.2">
      <c r="XFD1048552" cm="1">
        <f t="array" ref="XFD1048552">solver_rlx</f>
        <v>2</v>
      </c>
    </row>
    <row r="1048553" spans="16384:16384" x14ac:dyDescent="0.2">
      <c r="XFD1048553" cm="1">
        <f t="array" ref="XFD1048553">solver_tol</f>
        <v>0.01</v>
      </c>
    </row>
    <row r="1048554" spans="16384:16384" x14ac:dyDescent="0.2">
      <c r="XFD1048554" cm="1">
        <f t="array" ref="XFD1048554">solver_cvg</f>
        <v>1E-4</v>
      </c>
    </row>
    <row r="1048555" spans="16384:16384" x14ac:dyDescent="0.2">
      <c r="XFD1048555" t="e" cm="1">
        <f t="array" ref="XFD1048555">AREAS(solver_adj1)</f>
        <v>#NAME?</v>
      </c>
    </row>
    <row r="1048556" spans="16384:16384" x14ac:dyDescent="0.2">
      <c r="XFD1048556" cm="1">
        <f t="array" ref="XFD1048556">solver_ssz</f>
        <v>100</v>
      </c>
    </row>
    <row r="1048557" spans="16384:16384" x14ac:dyDescent="0.2">
      <c r="XFD1048557" cm="1">
        <f t="array" ref="XFD1048557">solver_rsd</f>
        <v>0</v>
      </c>
    </row>
    <row r="1048558" spans="16384:16384" x14ac:dyDescent="0.2">
      <c r="XFD1048558" cm="1">
        <f t="array" ref="XFD1048558">solver_mrt</f>
        <v>7.4999999999999997E-2</v>
      </c>
    </row>
    <row r="1048559" spans="16384:16384" x14ac:dyDescent="0.2">
      <c r="XFD1048559" cm="1">
        <f t="array" ref="XFD1048559">solver_mni</f>
        <v>30</v>
      </c>
    </row>
    <row r="1048560" spans="16384:16384" x14ac:dyDescent="0.2">
      <c r="XFD1048560" cm="1">
        <f t="array" ref="XFD1048560">solver_rbv</f>
        <v>1</v>
      </c>
    </row>
    <row r="1048561" spans="16384:16384" x14ac:dyDescent="0.2">
      <c r="XFD1048561" cm="1">
        <f t="array" ref="XFD1048561">solver_neg</f>
        <v>1</v>
      </c>
    </row>
    <row r="1048562" spans="16384:16384" x14ac:dyDescent="0.2">
      <c r="XFD1048562" t="e" cm="1">
        <f t="array" ref="XFD1048562">solver_ntr</f>
        <v>#NAME?</v>
      </c>
    </row>
    <row r="1048563" spans="16384:16384" x14ac:dyDescent="0.2">
      <c r="XFD1048563" t="e" cm="1">
        <f t="array" ref="XFD1048563">solver_acc</f>
        <v>#NAME?</v>
      </c>
    </row>
    <row r="1048564" spans="16384:16384" x14ac:dyDescent="0.2">
      <c r="XFD1048564" t="e" cm="1">
        <f t="array" ref="XFD1048564">solver_res</f>
        <v>#NAME?</v>
      </c>
    </row>
    <row r="1048565" spans="16384:16384" x14ac:dyDescent="0.2">
      <c r="XFD1048565" t="e" cm="1">
        <f t="array" ref="XFD1048565">solver_ars</f>
        <v>#NAME?</v>
      </c>
    </row>
    <row r="1048566" spans="16384:16384" x14ac:dyDescent="0.2">
      <c r="XFD1048566" t="e" cm="1">
        <f t="array" ref="XFD1048566">solver_sta</f>
        <v>#NAME?</v>
      </c>
    </row>
    <row r="1048567" spans="16384:16384" x14ac:dyDescent="0.2">
      <c r="XFD1048567" t="e" cm="1">
        <f t="array" ref="XFD1048567">solver_met</f>
        <v>#NAME?</v>
      </c>
    </row>
    <row r="1048568" spans="16384:16384" x14ac:dyDescent="0.2">
      <c r="XFD1048568" t="e" cm="1">
        <f t="array" ref="XFD1048568">solver_soc</f>
        <v>#NAME?</v>
      </c>
    </row>
    <row r="1048569" spans="16384:16384" x14ac:dyDescent="0.2">
      <c r="XFD1048569" t="e" cm="1">
        <f t="array" ref="XFD1048569">solver_lpt</f>
        <v>#NAME?</v>
      </c>
    </row>
    <row r="1048570" spans="16384:16384" x14ac:dyDescent="0.2">
      <c r="XFD1048570" t="e" cm="1">
        <f t="array" ref="XFD1048570">solver_lpp</f>
        <v>#NAME?</v>
      </c>
    </row>
    <row r="1048571" spans="16384:16384" x14ac:dyDescent="0.2">
      <c r="XFD1048571" t="e" cm="1">
        <f t="array" ref="XFD1048571">solver_gap</f>
        <v>#NAME?</v>
      </c>
    </row>
    <row r="1048572" spans="16384:16384" x14ac:dyDescent="0.2">
      <c r="XFD1048572" t="e" cm="1">
        <f t="array" ref="XFD1048572">solver_ips</f>
        <v>#NAME?</v>
      </c>
    </row>
    <row r="1048573" spans="16384:16384" x14ac:dyDescent="0.2">
      <c r="XFD1048573" t="e" cm="1">
        <f t="array" ref="XFD1048573">solver_fea</f>
        <v>#NAME?</v>
      </c>
    </row>
    <row r="1048574" spans="16384:16384" x14ac:dyDescent="0.2">
      <c r="XFD1048574" t="e" cm="1">
        <f t="array" ref="XFD1048574">solver_ipi</f>
        <v>#NAME?</v>
      </c>
    </row>
    <row r="1048575" spans="16384:16384" x14ac:dyDescent="0.2">
      <c r="XFD1048575" t="e" cm="1">
        <f t="array" ref="XFD1048575">solver_ipd</f>
        <v>#NAME?</v>
      </c>
    </row>
  </sheetData>
  <mergeCells count="10">
    <mergeCell ref="A30:B32"/>
    <mergeCell ref="L18:N19"/>
    <mergeCell ref="A3:C5"/>
    <mergeCell ref="A18:C20"/>
    <mergeCell ref="D3:K3"/>
    <mergeCell ref="A6:A14"/>
    <mergeCell ref="D18:K18"/>
    <mergeCell ref="A21:A29"/>
    <mergeCell ref="A2:K2"/>
    <mergeCell ref="A17:K17"/>
  </mergeCells>
  <conditionalFormatting sqref="D21:K29">
    <cfRule type="containsText" dxfId="3" priority="1" operator="containsText" text="1">
      <formula>NOT(ISERROR(SEARCH("1",D21)))</formula>
    </cfRule>
  </conditionalFormatting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ED085777-0F19-E84C-B8C5-66EE7AF05AB1}">
          <xm:f>'Exe 1'!1:1048576</xm:f>
        </x15:webExtension>
        <x15:webExtension appRef="{35349E04-5C82-1444-A769-9F6F5F2B5AA4}">
          <xm:f>'Exe 1'!XFD1048550:XFD1048575</xm:f>
        </x15:webExtension>
        <x15:webExtension appRef="{0A3BB67C-7060-6044-9DED-79A93606649F}">
          <xm:f>#REF!</xm:f>
        </x15:webExtension>
        <x15:webExtension appRef="{58A4922E-5FD2-344B-B6B7-F4E0F088DAED}">
          <xm:f>'Exe 1'!1:1048576</xm:f>
        </x15:webExtension>
        <x15:webExtension appRef="{F8DD6C9B-59DB-804D-9F94-F83E40621FB0}">
          <xm:f>'Exe 1'!XFD1048550:XFD1048575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18FB-8880-D44B-99F6-AED223895EF2}">
  <dimension ref="A1:O35"/>
  <sheetViews>
    <sheetView topLeftCell="A7" workbookViewId="0">
      <selection activeCell="P11" sqref="P11"/>
    </sheetView>
  </sheetViews>
  <sheetFormatPr baseColWidth="10" defaultRowHeight="16" x14ac:dyDescent="0.2"/>
  <cols>
    <col min="3" max="3" width="14.6640625" customWidth="1"/>
  </cols>
  <sheetData>
    <row r="1" spans="1:15" x14ac:dyDescent="0.2">
      <c r="A1" t="s">
        <v>0</v>
      </c>
    </row>
    <row r="2" spans="1:15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5" x14ac:dyDescent="0.2">
      <c r="A3" s="24" t="s">
        <v>41</v>
      </c>
      <c r="B3" s="29"/>
      <c r="C3" s="25"/>
      <c r="D3" s="13" t="s">
        <v>1</v>
      </c>
      <c r="E3" s="13"/>
      <c r="F3" s="13"/>
      <c r="G3" s="13"/>
      <c r="H3" s="13"/>
      <c r="I3" s="13"/>
      <c r="J3" s="13"/>
      <c r="K3" s="13"/>
      <c r="M3" s="21" t="s">
        <v>20</v>
      </c>
      <c r="N3" s="1" t="s">
        <v>21</v>
      </c>
      <c r="O3" s="22"/>
    </row>
    <row r="4" spans="1:15" x14ac:dyDescent="0.2">
      <c r="A4" s="23"/>
      <c r="B4" s="33"/>
      <c r="C4" s="26"/>
      <c r="D4" s="8">
        <v>1</v>
      </c>
      <c r="E4" s="8">
        <v>2</v>
      </c>
      <c r="F4" s="8">
        <v>3</v>
      </c>
      <c r="G4" s="8">
        <v>4</v>
      </c>
      <c r="H4" s="8">
        <v>5</v>
      </c>
      <c r="I4" s="8">
        <v>6</v>
      </c>
      <c r="J4" s="8">
        <v>7</v>
      </c>
      <c r="K4" s="8">
        <v>8</v>
      </c>
      <c r="M4" s="2" t="s">
        <v>22</v>
      </c>
      <c r="N4" s="3" t="s">
        <v>23</v>
      </c>
      <c r="O4" s="4"/>
    </row>
    <row r="5" spans="1:15" x14ac:dyDescent="0.2">
      <c r="A5" s="27"/>
      <c r="B5" s="30"/>
      <c r="C5" s="28"/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9" t="s">
        <v>9</v>
      </c>
      <c r="M5" s="5" t="s">
        <v>24</v>
      </c>
      <c r="N5" s="6" t="s">
        <v>25</v>
      </c>
      <c r="O5" s="7"/>
    </row>
    <row r="6" spans="1:15" ht="34" x14ac:dyDescent="0.2">
      <c r="A6" s="14" t="s">
        <v>10</v>
      </c>
      <c r="B6" s="11">
        <v>1</v>
      </c>
      <c r="C6" s="12" t="s">
        <v>11</v>
      </c>
      <c r="D6" s="34">
        <v>4.3</v>
      </c>
      <c r="E6" s="35"/>
      <c r="F6" s="35"/>
      <c r="G6" s="35"/>
      <c r="H6" s="35"/>
      <c r="I6" s="35">
        <v>3.6</v>
      </c>
      <c r="J6" s="35"/>
      <c r="K6" s="36">
        <v>3</v>
      </c>
    </row>
    <row r="7" spans="1:15" ht="34" x14ac:dyDescent="0.2">
      <c r="A7" s="15"/>
      <c r="B7" s="11">
        <v>2</v>
      </c>
      <c r="C7" s="12" t="s">
        <v>12</v>
      </c>
      <c r="D7" s="37">
        <v>3.8</v>
      </c>
      <c r="E7" s="38"/>
      <c r="F7" s="38"/>
      <c r="G7" s="38">
        <v>3.7</v>
      </c>
      <c r="H7" s="38">
        <v>3</v>
      </c>
      <c r="I7" s="38"/>
      <c r="J7" s="38">
        <v>3.2</v>
      </c>
      <c r="K7" s="39"/>
      <c r="M7" t="s">
        <v>26</v>
      </c>
    </row>
    <row r="8" spans="1:15" ht="34" x14ac:dyDescent="0.2">
      <c r="A8" s="15"/>
      <c r="B8" s="11">
        <v>3</v>
      </c>
      <c r="C8" s="12" t="s">
        <v>13</v>
      </c>
      <c r="D8" s="37">
        <v>3.5</v>
      </c>
      <c r="E8" s="38"/>
      <c r="F8" s="38"/>
      <c r="G8" s="38"/>
      <c r="H8" s="38"/>
      <c r="I8" s="38"/>
      <c r="J8" s="38"/>
      <c r="K8" s="39">
        <v>3.5</v>
      </c>
    </row>
    <row r="9" spans="1:15" ht="34" x14ac:dyDescent="0.2">
      <c r="A9" s="15"/>
      <c r="B9" s="11">
        <v>4</v>
      </c>
      <c r="C9" s="12" t="s">
        <v>14</v>
      </c>
      <c r="D9" s="37"/>
      <c r="E9" s="38"/>
      <c r="F9" s="38">
        <v>4.4000000000000004</v>
      </c>
      <c r="G9" s="38">
        <v>3.5</v>
      </c>
      <c r="H9" s="38"/>
      <c r="I9" s="38"/>
      <c r="J9" s="38"/>
      <c r="K9" s="39"/>
    </row>
    <row r="10" spans="1:15" ht="34" x14ac:dyDescent="0.2">
      <c r="A10" s="15"/>
      <c r="B10" s="11">
        <v>5</v>
      </c>
      <c r="C10" s="12" t="s">
        <v>16</v>
      </c>
      <c r="D10" s="37"/>
      <c r="E10" s="38">
        <v>3.5</v>
      </c>
      <c r="F10" s="38"/>
      <c r="G10" s="38"/>
      <c r="H10" s="38"/>
      <c r="I10" s="38"/>
      <c r="J10" s="38"/>
      <c r="K10" s="39"/>
      <c r="M10">
        <v>1</v>
      </c>
      <c r="N10" t="s">
        <v>27</v>
      </c>
    </row>
    <row r="11" spans="1:15" ht="34" x14ac:dyDescent="0.2">
      <c r="A11" s="15"/>
      <c r="B11" s="11">
        <v>6</v>
      </c>
      <c r="C11" s="12" t="s">
        <v>15</v>
      </c>
      <c r="D11" s="37"/>
      <c r="E11" s="38"/>
      <c r="F11" s="38">
        <v>3.1</v>
      </c>
      <c r="G11" s="38"/>
      <c r="H11" s="38"/>
      <c r="I11" s="38"/>
      <c r="J11" s="38"/>
      <c r="K11" s="39"/>
      <c r="M11">
        <v>2</v>
      </c>
      <c r="N11" t="s">
        <v>28</v>
      </c>
    </row>
    <row r="12" spans="1:15" ht="34" x14ac:dyDescent="0.2">
      <c r="A12" s="15"/>
      <c r="B12" s="11">
        <v>7</v>
      </c>
      <c r="C12" s="12" t="s">
        <v>17</v>
      </c>
      <c r="D12" s="37">
        <v>3.5</v>
      </c>
      <c r="E12" s="38"/>
      <c r="F12" s="38"/>
      <c r="G12" s="38"/>
      <c r="H12" s="38"/>
      <c r="I12" s="38"/>
      <c r="J12" s="38"/>
      <c r="K12" s="39"/>
      <c r="M12">
        <v>3</v>
      </c>
      <c r="N12" t="s">
        <v>29</v>
      </c>
    </row>
    <row r="13" spans="1:15" ht="68" x14ac:dyDescent="0.2">
      <c r="A13" s="15"/>
      <c r="B13" s="11">
        <v>8</v>
      </c>
      <c r="C13" s="12" t="s">
        <v>18</v>
      </c>
      <c r="D13" s="37">
        <v>4.5999999999999996</v>
      </c>
      <c r="E13" s="38"/>
      <c r="F13" s="38"/>
      <c r="G13" s="38"/>
      <c r="H13" s="38">
        <v>3.9</v>
      </c>
      <c r="I13" s="38">
        <v>3.7</v>
      </c>
      <c r="J13" s="38"/>
      <c r="K13" s="39"/>
    </row>
    <row r="14" spans="1:15" ht="68" x14ac:dyDescent="0.2">
      <c r="A14" s="15"/>
      <c r="B14" s="5">
        <v>9</v>
      </c>
      <c r="C14" s="43" t="s">
        <v>42</v>
      </c>
      <c r="D14" s="37">
        <v>2.7</v>
      </c>
      <c r="E14" s="38">
        <v>3.3</v>
      </c>
      <c r="F14" s="38"/>
      <c r="G14" s="38"/>
      <c r="H14" s="38"/>
      <c r="I14" s="38"/>
      <c r="J14" s="38">
        <v>3.4</v>
      </c>
      <c r="K14" s="39"/>
    </row>
    <row r="15" spans="1:15" ht="17" x14ac:dyDescent="0.2">
      <c r="A15" s="16"/>
      <c r="B15" s="5">
        <v>10</v>
      </c>
      <c r="C15" s="10" t="s">
        <v>43</v>
      </c>
      <c r="D15" s="40">
        <v>5</v>
      </c>
      <c r="E15" s="41"/>
      <c r="F15" s="41"/>
      <c r="G15" s="41"/>
      <c r="H15" s="41"/>
      <c r="I15" s="41"/>
      <c r="J15" s="41"/>
      <c r="K15" s="42"/>
    </row>
    <row r="18" spans="1:14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4" x14ac:dyDescent="0.2">
      <c r="A19" s="24" t="s">
        <v>40</v>
      </c>
      <c r="B19" s="29"/>
      <c r="C19" s="25"/>
      <c r="D19" s="13" t="s">
        <v>1</v>
      </c>
      <c r="E19" s="13"/>
      <c r="F19" s="13"/>
      <c r="G19" s="13"/>
      <c r="H19" s="13"/>
      <c r="I19" s="13"/>
      <c r="J19" s="13"/>
      <c r="K19" s="13"/>
      <c r="L19" s="24" t="s">
        <v>36</v>
      </c>
      <c r="M19" s="29"/>
      <c r="N19" s="25"/>
    </row>
    <row r="20" spans="1:14" x14ac:dyDescent="0.2">
      <c r="A20" s="23"/>
      <c r="B20" s="33"/>
      <c r="C20" s="26"/>
      <c r="D20" s="8">
        <v>1</v>
      </c>
      <c r="E20" s="8">
        <v>2</v>
      </c>
      <c r="F20" s="8">
        <v>3</v>
      </c>
      <c r="G20" s="8">
        <v>4</v>
      </c>
      <c r="H20" s="8">
        <v>5</v>
      </c>
      <c r="I20" s="8">
        <v>6</v>
      </c>
      <c r="J20" s="8">
        <v>7</v>
      </c>
      <c r="K20" s="8">
        <v>8</v>
      </c>
      <c r="L20" s="27"/>
      <c r="M20" s="30"/>
      <c r="N20" s="28"/>
    </row>
    <row r="21" spans="1:14" x14ac:dyDescent="0.2">
      <c r="A21" s="27"/>
      <c r="B21" s="30"/>
      <c r="C21" s="28"/>
      <c r="D21" s="9" t="s">
        <v>2</v>
      </c>
      <c r="E21" s="9" t="s">
        <v>3</v>
      </c>
      <c r="F21" s="9" t="s">
        <v>4</v>
      </c>
      <c r="G21" s="9" t="s">
        <v>5</v>
      </c>
      <c r="H21" s="9" t="s">
        <v>6</v>
      </c>
      <c r="I21" s="9" t="s">
        <v>7</v>
      </c>
      <c r="J21" s="9" t="s">
        <v>8</v>
      </c>
      <c r="K21" s="9" t="s">
        <v>9</v>
      </c>
      <c r="L21" s="11" t="s">
        <v>37</v>
      </c>
      <c r="M21" s="31"/>
      <c r="N21" s="32" t="s">
        <v>31</v>
      </c>
    </row>
    <row r="22" spans="1:14" ht="34" x14ac:dyDescent="0.2">
      <c r="A22" s="14" t="s">
        <v>10</v>
      </c>
      <c r="B22" s="11">
        <v>1</v>
      </c>
      <c r="C22" s="12" t="s">
        <v>11</v>
      </c>
      <c r="D22" s="34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6">
        <v>0</v>
      </c>
      <c r="L22" s="2">
        <f>SUM(D22:K22)</f>
        <v>0</v>
      </c>
      <c r="M22" s="3" t="s">
        <v>34</v>
      </c>
      <c r="N22" s="4">
        <v>1</v>
      </c>
    </row>
    <row r="23" spans="1:14" ht="34" x14ac:dyDescent="0.2">
      <c r="A23" s="15"/>
      <c r="B23" s="11">
        <v>2</v>
      </c>
      <c r="C23" s="12" t="s">
        <v>12</v>
      </c>
      <c r="D23" s="37">
        <v>0</v>
      </c>
      <c r="E23" s="38">
        <v>0</v>
      </c>
      <c r="F23" s="38">
        <v>0</v>
      </c>
      <c r="G23" s="38">
        <v>1</v>
      </c>
      <c r="H23" s="38">
        <v>0</v>
      </c>
      <c r="I23" s="38">
        <v>0</v>
      </c>
      <c r="J23" s="38">
        <v>0</v>
      </c>
      <c r="K23" s="39">
        <v>0</v>
      </c>
      <c r="L23" s="2">
        <f t="shared" ref="L23:L31" si="0">SUM(D23:K23)</f>
        <v>1</v>
      </c>
      <c r="M23" s="3" t="s">
        <v>34</v>
      </c>
      <c r="N23" s="4">
        <v>1</v>
      </c>
    </row>
    <row r="24" spans="1:14" ht="34" x14ac:dyDescent="0.2">
      <c r="A24" s="15"/>
      <c r="B24" s="11">
        <v>3</v>
      </c>
      <c r="C24" s="12" t="s">
        <v>13</v>
      </c>
      <c r="D24" s="37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9">
        <v>0</v>
      </c>
      <c r="L24" s="2">
        <f t="shared" si="0"/>
        <v>0</v>
      </c>
      <c r="M24" s="3" t="s">
        <v>34</v>
      </c>
      <c r="N24" s="4">
        <v>1</v>
      </c>
    </row>
    <row r="25" spans="1:14" ht="34" x14ac:dyDescent="0.2">
      <c r="A25" s="15"/>
      <c r="B25" s="11">
        <v>4</v>
      </c>
      <c r="C25" s="12" t="s">
        <v>14</v>
      </c>
      <c r="D25" s="37">
        <v>0</v>
      </c>
      <c r="E25" s="38">
        <v>0</v>
      </c>
      <c r="F25" s="38">
        <v>1</v>
      </c>
      <c r="G25" s="38">
        <v>0</v>
      </c>
      <c r="H25" s="38">
        <v>0</v>
      </c>
      <c r="I25" s="38">
        <v>0</v>
      </c>
      <c r="J25" s="38">
        <v>0</v>
      </c>
      <c r="K25" s="39">
        <v>0</v>
      </c>
      <c r="L25" s="2">
        <f t="shared" si="0"/>
        <v>1</v>
      </c>
      <c r="M25" s="3" t="s">
        <v>34</v>
      </c>
      <c r="N25" s="4">
        <v>1</v>
      </c>
    </row>
    <row r="26" spans="1:14" ht="34" x14ac:dyDescent="0.2">
      <c r="A26" s="15"/>
      <c r="B26" s="11">
        <v>5</v>
      </c>
      <c r="C26" s="12" t="s">
        <v>16</v>
      </c>
      <c r="D26" s="37">
        <v>0</v>
      </c>
      <c r="E26" s="38">
        <v>1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9">
        <v>0</v>
      </c>
      <c r="L26" s="2">
        <f t="shared" si="0"/>
        <v>1</v>
      </c>
      <c r="M26" s="3" t="s">
        <v>34</v>
      </c>
      <c r="N26" s="4">
        <v>1</v>
      </c>
    </row>
    <row r="27" spans="1:14" ht="34" x14ac:dyDescent="0.2">
      <c r="A27" s="15"/>
      <c r="B27" s="11">
        <v>6</v>
      </c>
      <c r="C27" s="12" t="s">
        <v>15</v>
      </c>
      <c r="D27" s="37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9">
        <v>0</v>
      </c>
      <c r="L27" s="2">
        <f t="shared" si="0"/>
        <v>0</v>
      </c>
      <c r="M27" s="3" t="s">
        <v>34</v>
      </c>
      <c r="N27" s="4">
        <v>1</v>
      </c>
    </row>
    <row r="28" spans="1:14" ht="34" x14ac:dyDescent="0.2">
      <c r="A28" s="15"/>
      <c r="B28" s="11">
        <v>7</v>
      </c>
      <c r="C28" s="12" t="s">
        <v>17</v>
      </c>
      <c r="D28" s="37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9">
        <v>0</v>
      </c>
      <c r="L28" s="2">
        <f t="shared" si="0"/>
        <v>0</v>
      </c>
      <c r="M28" s="3" t="s">
        <v>34</v>
      </c>
      <c r="N28" s="4">
        <v>1</v>
      </c>
    </row>
    <row r="29" spans="1:14" ht="68" x14ac:dyDescent="0.2">
      <c r="A29" s="15"/>
      <c r="B29" s="11">
        <v>8</v>
      </c>
      <c r="C29" s="12" t="s">
        <v>18</v>
      </c>
      <c r="D29" s="37">
        <v>0</v>
      </c>
      <c r="E29" s="38">
        <v>0</v>
      </c>
      <c r="F29" s="38">
        <v>0</v>
      </c>
      <c r="G29" s="38">
        <v>0</v>
      </c>
      <c r="H29" s="38">
        <v>1</v>
      </c>
      <c r="I29" s="38">
        <v>0</v>
      </c>
      <c r="J29" s="38">
        <v>0</v>
      </c>
      <c r="K29" s="39">
        <v>0</v>
      </c>
      <c r="L29" s="2">
        <f t="shared" si="0"/>
        <v>1</v>
      </c>
      <c r="M29" s="3" t="s">
        <v>34</v>
      </c>
      <c r="N29" s="4">
        <v>1</v>
      </c>
    </row>
    <row r="30" spans="1:14" ht="68" x14ac:dyDescent="0.2">
      <c r="A30" s="15"/>
      <c r="B30" s="5">
        <v>9</v>
      </c>
      <c r="C30" s="43" t="s">
        <v>42</v>
      </c>
      <c r="D30" s="37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9">
        <v>0</v>
      </c>
      <c r="L30" s="6">
        <f t="shared" ref="L30" si="1">SUM(D30:K30)</f>
        <v>0</v>
      </c>
      <c r="M30" s="6" t="s">
        <v>34</v>
      </c>
      <c r="N30" s="7">
        <v>0</v>
      </c>
    </row>
    <row r="31" spans="1:14" ht="17" x14ac:dyDescent="0.2">
      <c r="A31" s="16"/>
      <c r="B31" s="5">
        <v>10</v>
      </c>
      <c r="C31" s="10" t="s">
        <v>43</v>
      </c>
      <c r="D31" s="40">
        <v>1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2">
        <v>0</v>
      </c>
      <c r="L31" s="5">
        <f t="shared" si="0"/>
        <v>1</v>
      </c>
      <c r="M31" s="6" t="s">
        <v>34</v>
      </c>
      <c r="N31" s="7" t="s">
        <v>44</v>
      </c>
    </row>
    <row r="32" spans="1:14" ht="17" x14ac:dyDescent="0.2">
      <c r="A32" s="24" t="s">
        <v>35</v>
      </c>
      <c r="B32" s="25"/>
      <c r="C32" s="18" t="s">
        <v>32</v>
      </c>
      <c r="D32" s="34">
        <f>SUM(D22:D31)</f>
        <v>1</v>
      </c>
      <c r="E32" s="35">
        <f t="shared" ref="E32:K32" si="2">SUM(E22:E31)</f>
        <v>1</v>
      </c>
      <c r="F32" s="35">
        <f t="shared" si="2"/>
        <v>1</v>
      </c>
      <c r="G32" s="35">
        <f t="shared" si="2"/>
        <v>1</v>
      </c>
      <c r="H32" s="35">
        <f t="shared" si="2"/>
        <v>1</v>
      </c>
      <c r="I32" s="35">
        <f t="shared" si="2"/>
        <v>0</v>
      </c>
      <c r="J32" s="35">
        <f t="shared" si="2"/>
        <v>0</v>
      </c>
      <c r="K32" s="35">
        <f t="shared" si="2"/>
        <v>0</v>
      </c>
      <c r="L32" s="22">
        <f>SUM(D32:K32)</f>
        <v>5</v>
      </c>
    </row>
    <row r="33" spans="1:12" x14ac:dyDescent="0.2">
      <c r="A33" s="23"/>
      <c r="B33" s="26"/>
      <c r="C33" s="19"/>
      <c r="D33" s="37" t="s">
        <v>33</v>
      </c>
      <c r="E33" s="38" t="s">
        <v>33</v>
      </c>
      <c r="F33" s="38" t="s">
        <v>34</v>
      </c>
      <c r="G33" s="38" t="s">
        <v>34</v>
      </c>
      <c r="H33" s="38" t="s">
        <v>34</v>
      </c>
      <c r="I33" s="38" t="s">
        <v>34</v>
      </c>
      <c r="J33" s="38" t="s">
        <v>34</v>
      </c>
      <c r="K33" s="38" t="s">
        <v>34</v>
      </c>
      <c r="L33" s="4" t="s">
        <v>33</v>
      </c>
    </row>
    <row r="34" spans="1:12" ht="17" x14ac:dyDescent="0.2">
      <c r="A34" s="27"/>
      <c r="B34" s="28"/>
      <c r="C34" s="20" t="s">
        <v>31</v>
      </c>
      <c r="D34" s="40">
        <v>1</v>
      </c>
      <c r="E34" s="41">
        <v>1</v>
      </c>
      <c r="F34" s="41">
        <v>1</v>
      </c>
      <c r="G34" s="41">
        <v>1</v>
      </c>
      <c r="H34" s="41">
        <v>1</v>
      </c>
      <c r="I34" s="41">
        <v>1</v>
      </c>
      <c r="J34" s="41">
        <v>1</v>
      </c>
      <c r="K34" s="41">
        <v>1</v>
      </c>
      <c r="L34" s="7">
        <v>5</v>
      </c>
    </row>
    <row r="35" spans="1:12" x14ac:dyDescent="0.2">
      <c r="A35" t="s">
        <v>39</v>
      </c>
      <c r="B35">
        <f>SUMPRODUCT($D$6:$K$15,$D$22:$K$31)</f>
        <v>20.5</v>
      </c>
    </row>
  </sheetData>
  <mergeCells count="10">
    <mergeCell ref="L19:N20"/>
    <mergeCell ref="A22:A31"/>
    <mergeCell ref="A32:B34"/>
    <mergeCell ref="A2:K2"/>
    <mergeCell ref="A3:C5"/>
    <mergeCell ref="D3:K3"/>
    <mergeCell ref="A6:A15"/>
    <mergeCell ref="A18:K18"/>
    <mergeCell ref="A19:C21"/>
    <mergeCell ref="D19:K19"/>
  </mergeCells>
  <phoneticPr fontId="1" type="noConversion"/>
  <conditionalFormatting sqref="D22:K31">
    <cfRule type="containsText" dxfId="2" priority="1" operator="containsText" text="1">
      <formula>NOT(ISERROR(SEARCH("1",D22)))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A3EE1-CFC2-8D4E-ADAB-D30370DF387F}">
  <dimension ref="A1:O48"/>
  <sheetViews>
    <sheetView tabSelected="1" topLeftCell="A24" workbookViewId="0">
      <selection activeCell="M33" sqref="M33"/>
    </sheetView>
  </sheetViews>
  <sheetFormatPr baseColWidth="10" defaultRowHeight="16" x14ac:dyDescent="0.2"/>
  <cols>
    <col min="2" max="2" width="13.83203125" customWidth="1"/>
    <col min="4" max="4" width="13.1640625" customWidth="1"/>
  </cols>
  <sheetData>
    <row r="1" spans="1:15" x14ac:dyDescent="0.2">
      <c r="A1" t="s">
        <v>0</v>
      </c>
    </row>
    <row r="2" spans="1:15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5" x14ac:dyDescent="0.2">
      <c r="A3" s="24" t="s">
        <v>41</v>
      </c>
      <c r="B3" s="29"/>
      <c r="C3" s="25"/>
      <c r="D3" s="13" t="s">
        <v>1</v>
      </c>
      <c r="E3" s="13"/>
      <c r="F3" s="13"/>
      <c r="G3" s="13"/>
      <c r="H3" s="13"/>
      <c r="I3" s="13"/>
      <c r="J3" s="13"/>
      <c r="K3" s="13"/>
      <c r="M3" s="21" t="s">
        <v>20</v>
      </c>
      <c r="N3" s="1" t="s">
        <v>21</v>
      </c>
      <c r="O3" s="22"/>
    </row>
    <row r="4" spans="1:15" x14ac:dyDescent="0.2">
      <c r="A4" s="23"/>
      <c r="B4" s="33"/>
      <c r="C4" s="26"/>
      <c r="D4" s="8">
        <v>1</v>
      </c>
      <c r="E4" s="8">
        <v>2</v>
      </c>
      <c r="F4" s="8">
        <v>3</v>
      </c>
      <c r="G4" s="8">
        <v>4</v>
      </c>
      <c r="H4" s="8">
        <v>5</v>
      </c>
      <c r="I4" s="8">
        <v>6</v>
      </c>
      <c r="J4" s="8">
        <v>7</v>
      </c>
      <c r="K4" s="8">
        <v>8</v>
      </c>
      <c r="M4" s="2" t="s">
        <v>22</v>
      </c>
      <c r="N4" s="3" t="s">
        <v>23</v>
      </c>
      <c r="O4" s="4"/>
    </row>
    <row r="5" spans="1:15" x14ac:dyDescent="0.2">
      <c r="A5" s="27"/>
      <c r="B5" s="30"/>
      <c r="C5" s="28"/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9" t="s">
        <v>9</v>
      </c>
      <c r="M5" s="5" t="s">
        <v>24</v>
      </c>
      <c r="N5" s="6" t="s">
        <v>25</v>
      </c>
      <c r="O5" s="7"/>
    </row>
    <row r="6" spans="1:15" ht="34" x14ac:dyDescent="0.2">
      <c r="A6" s="14" t="s">
        <v>10</v>
      </c>
      <c r="B6" s="11">
        <v>1</v>
      </c>
      <c r="C6" s="12" t="s">
        <v>11</v>
      </c>
      <c r="D6" s="34">
        <v>4.3</v>
      </c>
      <c r="E6" s="35"/>
      <c r="F6" s="35"/>
      <c r="G6" s="35"/>
      <c r="H6" s="35"/>
      <c r="I6" s="35">
        <v>3.6</v>
      </c>
      <c r="J6" s="35"/>
      <c r="K6" s="36">
        <v>3</v>
      </c>
    </row>
    <row r="7" spans="1:15" ht="34" x14ac:dyDescent="0.2">
      <c r="A7" s="15"/>
      <c r="B7" s="11">
        <v>2</v>
      </c>
      <c r="C7" s="12" t="s">
        <v>12</v>
      </c>
      <c r="D7" s="37">
        <v>3.8</v>
      </c>
      <c r="E7" s="38"/>
      <c r="F7" s="38"/>
      <c r="G7" s="38">
        <v>3.7</v>
      </c>
      <c r="H7" s="38">
        <v>3</v>
      </c>
      <c r="I7" s="38"/>
      <c r="J7" s="38">
        <v>3.2</v>
      </c>
      <c r="K7" s="39"/>
      <c r="M7" t="s">
        <v>26</v>
      </c>
    </row>
    <row r="8" spans="1:15" ht="34" x14ac:dyDescent="0.2">
      <c r="A8" s="15"/>
      <c r="B8" s="11">
        <v>3</v>
      </c>
      <c r="C8" s="12" t="s">
        <v>13</v>
      </c>
      <c r="D8" s="37">
        <v>3.5</v>
      </c>
      <c r="E8" s="38"/>
      <c r="F8" s="38"/>
      <c r="G8" s="38"/>
      <c r="H8" s="38"/>
      <c r="I8" s="38"/>
      <c r="J8" s="38"/>
      <c r="K8" s="39">
        <v>3.5</v>
      </c>
    </row>
    <row r="9" spans="1:15" ht="34" x14ac:dyDescent="0.2">
      <c r="A9" s="15"/>
      <c r="B9" s="11">
        <v>4</v>
      </c>
      <c r="C9" s="12" t="s">
        <v>14</v>
      </c>
      <c r="D9" s="37"/>
      <c r="E9" s="38"/>
      <c r="F9" s="38">
        <v>4.4000000000000004</v>
      </c>
      <c r="G9" s="38">
        <v>3.5</v>
      </c>
      <c r="H9" s="38"/>
      <c r="I9" s="38"/>
      <c r="J9" s="38"/>
      <c r="K9" s="39"/>
    </row>
    <row r="10" spans="1:15" ht="34" x14ac:dyDescent="0.2">
      <c r="A10" s="15"/>
      <c r="B10" s="11">
        <v>5</v>
      </c>
      <c r="C10" s="12" t="s">
        <v>16</v>
      </c>
      <c r="D10" s="37"/>
      <c r="E10" s="38">
        <v>3.5</v>
      </c>
      <c r="F10" s="38"/>
      <c r="G10" s="38"/>
      <c r="H10" s="38"/>
      <c r="I10" s="38"/>
      <c r="J10" s="38"/>
      <c r="K10" s="39"/>
      <c r="M10">
        <v>1</v>
      </c>
      <c r="N10" t="s">
        <v>27</v>
      </c>
    </row>
    <row r="11" spans="1:15" ht="34" x14ac:dyDescent="0.2">
      <c r="A11" s="15"/>
      <c r="B11" s="11">
        <v>6</v>
      </c>
      <c r="C11" s="12" t="s">
        <v>15</v>
      </c>
      <c r="D11" s="37"/>
      <c r="E11" s="38"/>
      <c r="F11" s="38">
        <v>3.1</v>
      </c>
      <c r="G11" s="38"/>
      <c r="H11" s="38"/>
      <c r="I11" s="38"/>
      <c r="J11" s="38"/>
      <c r="K11" s="39"/>
      <c r="M11">
        <v>2</v>
      </c>
      <c r="N11" t="s">
        <v>28</v>
      </c>
    </row>
    <row r="12" spans="1:15" ht="34" x14ac:dyDescent="0.2">
      <c r="A12" s="15"/>
      <c r="B12" s="11">
        <v>7</v>
      </c>
      <c r="C12" s="12" t="s">
        <v>17</v>
      </c>
      <c r="D12" s="37">
        <v>3.5</v>
      </c>
      <c r="E12" s="38"/>
      <c r="F12" s="38"/>
      <c r="G12" s="38"/>
      <c r="H12" s="38"/>
      <c r="I12" s="38"/>
      <c r="J12" s="38"/>
      <c r="K12" s="39"/>
      <c r="M12">
        <v>3</v>
      </c>
      <c r="N12" t="s">
        <v>29</v>
      </c>
    </row>
    <row r="13" spans="1:15" ht="68" x14ac:dyDescent="0.2">
      <c r="A13" s="15"/>
      <c r="B13" s="11">
        <v>8</v>
      </c>
      <c r="C13" s="12" t="s">
        <v>18</v>
      </c>
      <c r="D13" s="37">
        <v>4.5999999999999996</v>
      </c>
      <c r="E13" s="38"/>
      <c r="F13" s="38"/>
      <c r="G13" s="38"/>
      <c r="H13" s="38">
        <v>3.9</v>
      </c>
      <c r="I13" s="38">
        <v>3.7</v>
      </c>
      <c r="J13" s="38"/>
      <c r="K13" s="39"/>
    </row>
    <row r="14" spans="1:15" ht="68" x14ac:dyDescent="0.2">
      <c r="A14" s="15"/>
      <c r="B14" s="5">
        <v>9</v>
      </c>
      <c r="C14" s="43" t="s">
        <v>42</v>
      </c>
      <c r="D14" s="37">
        <v>2.7</v>
      </c>
      <c r="E14" s="38">
        <v>3.3</v>
      </c>
      <c r="F14" s="38"/>
      <c r="G14" s="38"/>
      <c r="H14" s="38"/>
      <c r="I14" s="38"/>
      <c r="J14" s="38">
        <v>3.4</v>
      </c>
      <c r="K14" s="39"/>
    </row>
    <row r="15" spans="1:15" ht="17" x14ac:dyDescent="0.2">
      <c r="A15" s="16"/>
      <c r="B15" s="5">
        <v>10</v>
      </c>
      <c r="C15" s="10" t="s">
        <v>43</v>
      </c>
      <c r="D15" s="40">
        <v>5</v>
      </c>
      <c r="E15" s="41"/>
      <c r="F15" s="41"/>
      <c r="G15" s="41"/>
      <c r="H15" s="41"/>
      <c r="I15" s="41"/>
      <c r="J15" s="41"/>
      <c r="K15" s="42"/>
    </row>
    <row r="18" spans="1:14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4" x14ac:dyDescent="0.2">
      <c r="A19" s="24" t="s">
        <v>40</v>
      </c>
      <c r="B19" s="29"/>
      <c r="C19" s="25"/>
      <c r="D19" s="13" t="s">
        <v>1</v>
      </c>
      <c r="E19" s="13"/>
      <c r="F19" s="13"/>
      <c r="G19" s="13"/>
      <c r="H19" s="13"/>
      <c r="I19" s="13"/>
      <c r="J19" s="13"/>
      <c r="K19" s="13"/>
      <c r="L19" s="24" t="s">
        <v>36</v>
      </c>
      <c r="M19" s="29"/>
      <c r="N19" s="25"/>
    </row>
    <row r="20" spans="1:14" x14ac:dyDescent="0.2">
      <c r="A20" s="23"/>
      <c r="B20" s="33"/>
      <c r="C20" s="26"/>
      <c r="D20" s="8">
        <v>1</v>
      </c>
      <c r="E20" s="8">
        <v>2</v>
      </c>
      <c r="F20" s="8">
        <v>3</v>
      </c>
      <c r="G20" s="8">
        <v>4</v>
      </c>
      <c r="H20" s="8">
        <v>5</v>
      </c>
      <c r="I20" s="8">
        <v>6</v>
      </c>
      <c r="J20" s="8">
        <v>7</v>
      </c>
      <c r="K20" s="8">
        <v>8</v>
      </c>
      <c r="L20" s="27"/>
      <c r="M20" s="30"/>
      <c r="N20" s="28"/>
    </row>
    <row r="21" spans="1:14" x14ac:dyDescent="0.2">
      <c r="A21" s="27"/>
      <c r="B21" s="30"/>
      <c r="C21" s="28"/>
      <c r="D21" s="9" t="s">
        <v>2</v>
      </c>
      <c r="E21" s="9" t="s">
        <v>3</v>
      </c>
      <c r="F21" s="9" t="s">
        <v>4</v>
      </c>
      <c r="G21" s="9" t="s">
        <v>5</v>
      </c>
      <c r="H21" s="9" t="s">
        <v>6</v>
      </c>
      <c r="I21" s="9" t="s">
        <v>7</v>
      </c>
      <c r="J21" s="9" t="s">
        <v>8</v>
      </c>
      <c r="K21" s="9" t="s">
        <v>9</v>
      </c>
      <c r="L21" s="11" t="s">
        <v>37</v>
      </c>
      <c r="M21" s="31"/>
      <c r="N21" s="32" t="s">
        <v>31</v>
      </c>
    </row>
    <row r="22" spans="1:14" ht="34" x14ac:dyDescent="0.2">
      <c r="A22" s="14" t="s">
        <v>10</v>
      </c>
      <c r="B22" s="11">
        <v>1</v>
      </c>
      <c r="C22" s="12" t="s">
        <v>11</v>
      </c>
      <c r="D22" s="34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6">
        <v>0</v>
      </c>
      <c r="L22" s="2">
        <f>SUM(D22:K22)</f>
        <v>0</v>
      </c>
      <c r="M22" s="3" t="s">
        <v>34</v>
      </c>
      <c r="N22" s="4">
        <v>1</v>
      </c>
    </row>
    <row r="23" spans="1:14" ht="34" x14ac:dyDescent="0.2">
      <c r="A23" s="15"/>
      <c r="B23" s="11">
        <v>2</v>
      </c>
      <c r="C23" s="12" t="s">
        <v>12</v>
      </c>
      <c r="D23" s="37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9">
        <v>0</v>
      </c>
      <c r="L23" s="2">
        <f t="shared" ref="L23:L31" si="0">SUM(D23:K23)</f>
        <v>0</v>
      </c>
      <c r="M23" s="3" t="s">
        <v>34</v>
      </c>
      <c r="N23" s="4">
        <v>1</v>
      </c>
    </row>
    <row r="24" spans="1:14" ht="34" x14ac:dyDescent="0.2">
      <c r="A24" s="15"/>
      <c r="B24" s="11">
        <v>3</v>
      </c>
      <c r="C24" s="12" t="s">
        <v>13</v>
      </c>
      <c r="D24" s="37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9">
        <v>0</v>
      </c>
      <c r="L24" s="2">
        <f t="shared" si="0"/>
        <v>0</v>
      </c>
      <c r="M24" s="3" t="s">
        <v>34</v>
      </c>
      <c r="N24" s="4">
        <v>1</v>
      </c>
    </row>
    <row r="25" spans="1:14" ht="34" x14ac:dyDescent="0.2">
      <c r="A25" s="15"/>
      <c r="B25" s="11">
        <v>4</v>
      </c>
      <c r="C25" s="12" t="s">
        <v>14</v>
      </c>
      <c r="D25" s="37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9">
        <v>0</v>
      </c>
      <c r="L25" s="2">
        <f t="shared" si="0"/>
        <v>0</v>
      </c>
      <c r="M25" s="3" t="s">
        <v>34</v>
      </c>
      <c r="N25" s="4">
        <v>1</v>
      </c>
    </row>
    <row r="26" spans="1:14" ht="34" x14ac:dyDescent="0.2">
      <c r="A26" s="15"/>
      <c r="B26" s="11">
        <v>5</v>
      </c>
      <c r="C26" s="12" t="s">
        <v>16</v>
      </c>
      <c r="D26" s="37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9">
        <v>0</v>
      </c>
      <c r="L26" s="2">
        <f t="shared" si="0"/>
        <v>0</v>
      </c>
      <c r="M26" s="3" t="s">
        <v>34</v>
      </c>
      <c r="N26" s="4">
        <v>1</v>
      </c>
    </row>
    <row r="27" spans="1:14" ht="34" x14ac:dyDescent="0.2">
      <c r="A27" s="15"/>
      <c r="B27" s="11">
        <v>6</v>
      </c>
      <c r="C27" s="12" t="s">
        <v>15</v>
      </c>
      <c r="D27" s="37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9">
        <v>0</v>
      </c>
      <c r="L27" s="2">
        <f t="shared" si="0"/>
        <v>0</v>
      </c>
      <c r="M27" s="3" t="s">
        <v>34</v>
      </c>
      <c r="N27" s="4">
        <v>1</v>
      </c>
    </row>
    <row r="28" spans="1:14" ht="34" x14ac:dyDescent="0.2">
      <c r="A28" s="15"/>
      <c r="B28" s="11">
        <v>7</v>
      </c>
      <c r="C28" s="12" t="s">
        <v>17</v>
      </c>
      <c r="D28" s="37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9">
        <v>0</v>
      </c>
      <c r="L28" s="2">
        <f t="shared" si="0"/>
        <v>0</v>
      </c>
      <c r="M28" s="3" t="s">
        <v>34</v>
      </c>
      <c r="N28" s="4">
        <v>1</v>
      </c>
    </row>
    <row r="29" spans="1:14" ht="68" x14ac:dyDescent="0.2">
      <c r="A29" s="15"/>
      <c r="B29" s="11">
        <v>8</v>
      </c>
      <c r="C29" s="12" t="s">
        <v>18</v>
      </c>
      <c r="D29" s="37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39">
        <v>0</v>
      </c>
      <c r="L29" s="2">
        <f t="shared" si="0"/>
        <v>0</v>
      </c>
      <c r="M29" s="3" t="s">
        <v>34</v>
      </c>
      <c r="N29" s="4">
        <v>1</v>
      </c>
    </row>
    <row r="30" spans="1:14" ht="68" x14ac:dyDescent="0.2">
      <c r="A30" s="15"/>
      <c r="B30" s="5">
        <v>9</v>
      </c>
      <c r="C30" s="43" t="s">
        <v>42</v>
      </c>
      <c r="D30" s="37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9">
        <v>0</v>
      </c>
      <c r="L30" s="6">
        <f t="shared" si="0"/>
        <v>0</v>
      </c>
      <c r="M30" s="6" t="s">
        <v>34</v>
      </c>
      <c r="N30" s="7">
        <v>0</v>
      </c>
    </row>
    <row r="31" spans="1:14" ht="17" x14ac:dyDescent="0.2">
      <c r="A31" s="16"/>
      <c r="B31" s="5">
        <v>10</v>
      </c>
      <c r="C31" s="10" t="s">
        <v>43</v>
      </c>
      <c r="D31" s="40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2">
        <v>0</v>
      </c>
      <c r="L31" s="5">
        <f t="shared" si="0"/>
        <v>0</v>
      </c>
      <c r="M31" s="6" t="s">
        <v>34</v>
      </c>
      <c r="N31" s="7" t="s">
        <v>44</v>
      </c>
    </row>
    <row r="32" spans="1:14" ht="17" x14ac:dyDescent="0.2">
      <c r="A32" s="24" t="s">
        <v>35</v>
      </c>
      <c r="B32" s="25"/>
      <c r="C32" s="18" t="s">
        <v>32</v>
      </c>
      <c r="D32" s="34">
        <f>SUM(D22:D31)</f>
        <v>0</v>
      </c>
      <c r="E32" s="35">
        <f>SUM(E22:E31)</f>
        <v>0</v>
      </c>
      <c r="F32" s="35">
        <f t="shared" ref="E32:K32" si="1">SUM(F22:F31)</f>
        <v>0</v>
      </c>
      <c r="G32" s="35">
        <f t="shared" si="1"/>
        <v>0</v>
      </c>
      <c r="H32" s="35">
        <f t="shared" si="1"/>
        <v>0</v>
      </c>
      <c r="I32" s="35">
        <f t="shared" si="1"/>
        <v>0</v>
      </c>
      <c r="J32" s="35">
        <f t="shared" si="1"/>
        <v>0</v>
      </c>
      <c r="K32" s="35">
        <f t="shared" si="1"/>
        <v>0</v>
      </c>
      <c r="L32" s="22">
        <f>SUM(D32:K32)</f>
        <v>0</v>
      </c>
    </row>
    <row r="33" spans="1:12" x14ac:dyDescent="0.2">
      <c r="A33" s="23"/>
      <c r="B33" s="26"/>
      <c r="C33" s="19"/>
      <c r="D33" s="37" t="s">
        <v>33</v>
      </c>
      <c r="E33" s="38" t="s">
        <v>33</v>
      </c>
      <c r="F33" s="38" t="s">
        <v>34</v>
      </c>
      <c r="G33" s="38" t="s">
        <v>34</v>
      </c>
      <c r="H33" s="38" t="s">
        <v>34</v>
      </c>
      <c r="I33" s="38" t="s">
        <v>34</v>
      </c>
      <c r="J33" s="38" t="s">
        <v>34</v>
      </c>
      <c r="K33" s="38" t="s">
        <v>34</v>
      </c>
      <c r="L33" s="4" t="s">
        <v>33</v>
      </c>
    </row>
    <row r="34" spans="1:12" ht="17" x14ac:dyDescent="0.2">
      <c r="A34" s="27"/>
      <c r="B34" s="28"/>
      <c r="C34" s="20" t="s">
        <v>31</v>
      </c>
      <c r="D34" s="40">
        <v>1</v>
      </c>
      <c r="E34" s="41">
        <v>1</v>
      </c>
      <c r="F34" s="41">
        <v>1</v>
      </c>
      <c r="G34" s="41">
        <v>1</v>
      </c>
      <c r="H34" s="41">
        <v>1</v>
      </c>
      <c r="I34" s="41">
        <v>1</v>
      </c>
      <c r="J34" s="41">
        <v>1</v>
      </c>
      <c r="K34" s="41">
        <v>1</v>
      </c>
      <c r="L34" s="7">
        <v>5</v>
      </c>
    </row>
    <row r="35" spans="1:12" x14ac:dyDescent="0.2">
      <c r="A35" t="s">
        <v>39</v>
      </c>
      <c r="B35">
        <f>SUMPRODUCT($D$6:$K$15,$D$22:$K$31)</f>
        <v>0</v>
      </c>
    </row>
    <row r="39" spans="1:12" x14ac:dyDescent="0.2">
      <c r="C39" s="46" t="s">
        <v>45</v>
      </c>
      <c r="D39" s="48"/>
      <c r="E39" s="48"/>
      <c r="F39" s="47"/>
    </row>
    <row r="40" spans="1:12" x14ac:dyDescent="0.2">
      <c r="C40" s="44" t="s">
        <v>51</v>
      </c>
      <c r="D40" s="44" t="s">
        <v>52</v>
      </c>
      <c r="E40" s="46" t="s">
        <v>53</v>
      </c>
      <c r="F40" s="47"/>
    </row>
    <row r="41" spans="1:12" x14ac:dyDescent="0.2">
      <c r="C41" s="44" t="s">
        <v>46</v>
      </c>
      <c r="D41" s="44">
        <f>IF(E41 &gt;= 1,1,0)</f>
        <v>0</v>
      </c>
      <c r="E41" s="46">
        <f>SUM(D22:K22,D29:K29)</f>
        <v>0</v>
      </c>
      <c r="F41" s="47"/>
    </row>
    <row r="42" spans="1:12" x14ac:dyDescent="0.2">
      <c r="C42" s="44" t="s">
        <v>47</v>
      </c>
      <c r="D42" s="44">
        <f t="shared" ref="D42:D45" si="2">IF(E42 &gt;= 1,1,0)</f>
        <v>0</v>
      </c>
      <c r="E42" s="46">
        <f>SUM(D23:K23,D30:K30)</f>
        <v>0</v>
      </c>
      <c r="F42" s="47"/>
    </row>
    <row r="43" spans="1:12" x14ac:dyDescent="0.2">
      <c r="C43" s="44" t="s">
        <v>48</v>
      </c>
      <c r="D43" s="44">
        <f t="shared" si="2"/>
        <v>0</v>
      </c>
      <c r="E43" s="46">
        <f>SUM(D24:K25,D29:K29)</f>
        <v>0</v>
      </c>
      <c r="F43" s="47"/>
    </row>
    <row r="44" spans="1:12" x14ac:dyDescent="0.2">
      <c r="C44" s="44" t="s">
        <v>49</v>
      </c>
      <c r="D44" s="44">
        <f t="shared" si="2"/>
        <v>0</v>
      </c>
      <c r="E44" s="46">
        <f>SUM(D26:K27,D30:K30)</f>
        <v>0</v>
      </c>
      <c r="F44" s="47"/>
    </row>
    <row r="45" spans="1:12" x14ac:dyDescent="0.2">
      <c r="C45" s="44" t="s">
        <v>50</v>
      </c>
      <c r="D45" s="44">
        <f t="shared" si="2"/>
        <v>0</v>
      </c>
      <c r="E45" s="46">
        <f>SUM(D28:K28)</f>
        <v>0</v>
      </c>
      <c r="F45" s="47"/>
    </row>
    <row r="46" spans="1:12" x14ac:dyDescent="0.2">
      <c r="C46" s="45" t="s">
        <v>30</v>
      </c>
      <c r="D46" s="44">
        <f>SUM(D41:D45)</f>
        <v>0</v>
      </c>
    </row>
    <row r="47" spans="1:12" x14ac:dyDescent="0.2">
      <c r="C47" s="44"/>
      <c r="D47" s="44" t="s">
        <v>34</v>
      </c>
    </row>
    <row r="48" spans="1:12" x14ac:dyDescent="0.2">
      <c r="C48" s="44" t="s">
        <v>31</v>
      </c>
      <c r="D48" s="44">
        <v>3</v>
      </c>
    </row>
  </sheetData>
  <mergeCells count="17">
    <mergeCell ref="A22:A31"/>
    <mergeCell ref="A32:B34"/>
    <mergeCell ref="E42:F42"/>
    <mergeCell ref="E43:F43"/>
    <mergeCell ref="E44:F44"/>
    <mergeCell ref="E45:F45"/>
    <mergeCell ref="C39:F39"/>
    <mergeCell ref="E40:F40"/>
    <mergeCell ref="E41:F41"/>
    <mergeCell ref="L19:N20"/>
    <mergeCell ref="A18:K18"/>
    <mergeCell ref="A19:C21"/>
    <mergeCell ref="D19:K19"/>
    <mergeCell ref="A2:K2"/>
    <mergeCell ref="A3:C5"/>
    <mergeCell ref="D3:K3"/>
    <mergeCell ref="A6:A15"/>
  </mergeCells>
  <phoneticPr fontId="1" type="noConversion"/>
  <conditionalFormatting sqref="D22:K31">
    <cfRule type="containsText" dxfId="1" priority="1" operator="containsText" text="1">
      <formula>NOT(ISERROR(SEARCH("1",D22)))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Exe 1</vt:lpstr>
      <vt:lpstr>Exe 2</vt:lpstr>
      <vt:lpstr>Exe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2020-05-30T09:52:30Z</dcterms:created>
  <dcterms:modified xsi:type="dcterms:W3CDTF">2020-05-30T17:33:10Z</dcterms:modified>
</cp:coreProperties>
</file>