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ffr\OneDrive - The University of Texas at Dallas\UTD - 2019Fall\6356 - BUSINESS ANALYTICS WITH R-19Fall\R Group 11\"/>
    </mc:Choice>
  </mc:AlternateContent>
  <xr:revisionPtr revIDLastSave="5" documentId="13_ncr:1_{47754B60-736C-4FFD-8071-96A433AD7D79}" xr6:coauthVersionLast="44" xr6:coauthVersionMax="44" xr10:uidLastSave="{BFEACF38-51C3-43D3-8AA2-D47FCEF44FA2}"/>
  <bookViews>
    <workbookView xWindow="-108" yWindow="-108" windowWidth="23256" windowHeight="13176" xr2:uid="{00000000-000D-0000-FFFF-FFFF00000000}"/>
  </bookViews>
  <sheets>
    <sheet name="Num" sheetId="2" r:id="rId1"/>
    <sheet name="Sheet4" sheetId="5" r:id="rId2"/>
    <sheet name="Sheet6" sheetId="10" r:id="rId3"/>
    <sheet name="Airfares" sheetId="1" r:id="rId4"/>
  </sheets>
  <calcPr calcId="191029"/>
  <pivotCaches>
    <pivotCache cacheId="0" r:id="rId5"/>
    <pivotCache cacheId="1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2" l="1"/>
  <c r="H10" i="2"/>
  <c r="H17" i="2"/>
  <c r="H35" i="2"/>
  <c r="H29" i="2"/>
  <c r="H23" i="2"/>
  <c r="H34" i="2"/>
  <c r="H28" i="2"/>
  <c r="I12" i="1"/>
  <c r="C32" i="2"/>
  <c r="C14" i="2"/>
  <c r="C9" i="2"/>
  <c r="C21" i="2"/>
  <c r="C6" i="2"/>
  <c r="C27" i="2"/>
  <c r="C26" i="2"/>
  <c r="C8" i="2"/>
  <c r="C7" i="2"/>
  <c r="C20" i="2"/>
  <c r="C33" i="2"/>
  <c r="C15" i="2"/>
  <c r="G35" i="2"/>
  <c r="G29" i="2"/>
  <c r="G23" i="2"/>
  <c r="G33" i="2"/>
  <c r="G32" i="2"/>
  <c r="G27" i="2"/>
  <c r="G26" i="2"/>
  <c r="G21" i="2"/>
  <c r="G20" i="2"/>
  <c r="G17" i="2"/>
  <c r="G15" i="2"/>
  <c r="G14" i="2"/>
  <c r="H14" i="2" l="1"/>
  <c r="H16" i="2"/>
  <c r="H15" i="2"/>
  <c r="H20" i="2"/>
  <c r="H21" i="2"/>
  <c r="H26" i="2"/>
  <c r="H27" i="2"/>
  <c r="H32" i="2"/>
  <c r="H33" i="2"/>
  <c r="H22" i="2"/>
  <c r="C23" i="2"/>
  <c r="C29" i="2"/>
  <c r="C11" i="2"/>
  <c r="C17" i="2"/>
  <c r="C35" i="2"/>
  <c r="K9" i="2"/>
  <c r="J33" i="2"/>
  <c r="K8" i="2"/>
  <c r="J32" i="2"/>
  <c r="K7" i="2"/>
  <c r="J27" i="2"/>
  <c r="K6" i="2"/>
  <c r="J26" i="2"/>
  <c r="J9" i="2"/>
  <c r="J8" i="2"/>
  <c r="J21" i="2"/>
  <c r="J7" i="2"/>
  <c r="J20" i="2"/>
  <c r="J6" i="2"/>
  <c r="J15" i="2"/>
  <c r="J14" i="2"/>
  <c r="K33" i="2"/>
  <c r="K32" i="2"/>
  <c r="K21" i="2"/>
  <c r="K20" i="2"/>
  <c r="K27" i="2"/>
  <c r="K26" i="2"/>
  <c r="K15" i="2"/>
  <c r="K14" i="2"/>
  <c r="G11" i="2"/>
  <c r="G9" i="2"/>
  <c r="G8" i="2"/>
  <c r="G7" i="2"/>
  <c r="G6" i="2"/>
  <c r="H6" i="2" l="1"/>
  <c r="H7" i="2"/>
  <c r="H8" i="2"/>
  <c r="H9" i="2"/>
  <c r="J17" i="2"/>
  <c r="J11" i="2"/>
  <c r="J23" i="2"/>
  <c r="J29" i="2"/>
  <c r="K11" i="2"/>
  <c r="J35" i="2"/>
  <c r="K35" i="2"/>
  <c r="K29" i="2"/>
  <c r="K23" i="2"/>
  <c r="K17" i="2"/>
</calcChain>
</file>

<file path=xl/sharedStrings.xml><?xml version="1.0" encoding="utf-8"?>
<sst xmlns="http://schemas.openxmlformats.org/spreadsheetml/2006/main" count="2701" uniqueCount="49">
  <si>
    <t>VACATION</t>
  </si>
  <si>
    <t>SW</t>
  </si>
  <si>
    <t>SLOT</t>
  </si>
  <si>
    <t>GATE</t>
  </si>
  <si>
    <t>FARE</t>
  </si>
  <si>
    <t>No</t>
  </si>
  <si>
    <t>Yes</t>
  </si>
  <si>
    <t>Free</t>
  </si>
  <si>
    <t>Controlled</t>
  </si>
  <si>
    <t>Constrained</t>
  </si>
  <si>
    <t>NEW</t>
    <phoneticPr fontId="18" type="noConversion"/>
  </si>
  <si>
    <t>1.Explore the categorical predictors by computing the percentage of flights in each category</t>
    <phoneticPr fontId="18" type="noConversion"/>
  </si>
  <si>
    <t>2.Create a pivot table with the average fare in each category. Which
categorical predictor seems best for predicting FARE?</t>
    <phoneticPr fontId="18" type="noConversion"/>
  </si>
  <si>
    <t>3.Explain your answer.</t>
    <phoneticPr fontId="18" type="noConversion"/>
  </si>
  <si>
    <t xml:space="preserve"> </t>
    <phoneticPr fontId="18" type="noConversion"/>
  </si>
  <si>
    <t>Row Labels</t>
  </si>
  <si>
    <t>(blank)</t>
  </si>
  <si>
    <t>Grand Total</t>
  </si>
  <si>
    <t>Count of NEW</t>
  </si>
  <si>
    <t>Total</t>
    <phoneticPr fontId="18" type="noConversion"/>
  </si>
  <si>
    <t>Sum of FARE</t>
  </si>
  <si>
    <t>Sum of FARE%</t>
    <phoneticPr fontId="18" type="noConversion"/>
  </si>
  <si>
    <t>Count of New%</t>
    <phoneticPr fontId="18" type="noConversion"/>
  </si>
  <si>
    <t>NEW Labels</t>
    <phoneticPr fontId="18" type="noConversion"/>
  </si>
  <si>
    <t>Count of VACATION</t>
  </si>
  <si>
    <t>Count of SW</t>
  </si>
  <si>
    <t>Count of SLOT</t>
  </si>
  <si>
    <t>Count of GATE</t>
  </si>
  <si>
    <t>NO</t>
    <phoneticPr fontId="18" type="noConversion"/>
  </si>
  <si>
    <t>YES</t>
    <phoneticPr fontId="18" type="noConversion"/>
  </si>
  <si>
    <t>Controlled</t>
    <phoneticPr fontId="18" type="noConversion"/>
  </si>
  <si>
    <t>Free</t>
    <phoneticPr fontId="18" type="noConversion"/>
  </si>
  <si>
    <t>Constrained</t>
    <phoneticPr fontId="18" type="noConversion"/>
  </si>
  <si>
    <t>3. Which categorical predictor seems best for predicting FARE? Explain your answer</t>
    <phoneticPr fontId="18" type="noConversion"/>
  </si>
  <si>
    <t>個數百分比</t>
    <phoneticPr fontId="18" type="noConversion"/>
  </si>
  <si>
    <t>2. Create a pivot table with the average fare in each category.
categorical predictor seems best for predicting FARE?</t>
    <phoneticPr fontId="18" type="noConversion"/>
  </si>
  <si>
    <t>1. Explore the categorical predictors by computing the percentage of flights in each category</t>
    <phoneticPr fontId="18" type="noConversion"/>
  </si>
  <si>
    <t>VA Labels</t>
    <phoneticPr fontId="18" type="noConversion"/>
  </si>
  <si>
    <t>SW Labels</t>
    <phoneticPr fontId="18" type="noConversion"/>
  </si>
  <si>
    <t>SLOT Labels</t>
    <phoneticPr fontId="18" type="noConversion"/>
  </si>
  <si>
    <t>GATE Labels</t>
    <phoneticPr fontId="18" type="noConversion"/>
  </si>
  <si>
    <t>Count of VA%</t>
    <phoneticPr fontId="18" type="noConversion"/>
  </si>
  <si>
    <t>Count of SW%</t>
    <phoneticPr fontId="18" type="noConversion"/>
  </si>
  <si>
    <t>Count of SLOT%</t>
    <phoneticPr fontId="18" type="noConversion"/>
  </si>
  <si>
    <t>Count of GATE%</t>
    <phoneticPr fontId="18" type="noConversion"/>
  </si>
  <si>
    <t>Average Fare</t>
    <phoneticPr fontId="18" type="noConversion"/>
  </si>
  <si>
    <t>New</t>
  </si>
  <si>
    <t>Vacation</t>
  </si>
  <si>
    <t>百分比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</si>
</sst>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5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scheme val="minor"/>
    </font>
    <font>
      <b/>
      <sz val="11"/>
      <color theme="1"/>
      <name val="新細明體"/>
      <family val="1"/>
      <scheme val="minor"/>
    </font>
    <font>
      <sz val="11"/>
      <color theme="1"/>
      <name val="Microsoft JhengHei UI"/>
      <family val="2"/>
      <charset val="136"/>
    </font>
    <font>
      <b/>
      <sz val="11"/>
      <color theme="1"/>
      <name val="Microsoft JhengHei UI"/>
      <family val="2"/>
      <charset val="136"/>
    </font>
    <font>
      <b/>
      <sz val="14"/>
      <color theme="1"/>
      <name val="新細明體"/>
      <scheme val="minor"/>
    </font>
    <font>
      <b/>
      <sz val="14"/>
      <color theme="1"/>
      <name val="新細明體"/>
      <family val="1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19" fillId="0" borderId="12" xfId="0" applyFont="1" applyBorder="1" applyAlignment="1">
      <alignment horizontal="center" vertical="center"/>
    </xf>
    <xf numFmtId="0" fontId="21" fillId="0" borderId="0" xfId="0" pivotButton="1" applyFont="1">
      <alignment vertical="center"/>
    </xf>
    <xf numFmtId="0" fontId="21" fillId="0" borderId="0" xfId="0" applyFont="1">
      <alignment vertical="center"/>
    </xf>
    <xf numFmtId="0" fontId="22" fillId="33" borderId="10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NumberFormat="1" applyFont="1">
      <alignment vertical="center"/>
    </xf>
    <xf numFmtId="0" fontId="21" fillId="0" borderId="10" xfId="0" applyFont="1" applyBorder="1" applyAlignment="1">
      <alignment horizontal="center" vertical="center"/>
    </xf>
    <xf numFmtId="9" fontId="21" fillId="0" borderId="10" xfId="42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9" fontId="21" fillId="0" borderId="10" xfId="42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pivotButton="1" applyFont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1" fillId="0" borderId="0" xfId="0" pivotButton="1" applyFont="1" applyAlignment="1">
      <alignment horizontal="right" vertical="center"/>
    </xf>
    <xf numFmtId="0" fontId="21" fillId="0" borderId="0" xfId="0" applyNumberFormat="1" applyFont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2" fillId="33" borderId="10" xfId="0" pivotButton="1" applyFont="1" applyFill="1" applyBorder="1" applyAlignment="1">
      <alignment horizontal="center" vertical="center"/>
    </xf>
    <xf numFmtId="0" fontId="21" fillId="0" borderId="0" xfId="0" pivotButton="1" applyFont="1" applyFill="1" applyBorder="1" applyAlignment="1">
      <alignment horizontal="center" vertical="center"/>
    </xf>
    <xf numFmtId="9" fontId="21" fillId="0" borderId="10" xfId="42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2" fontId="21" fillId="0" borderId="0" xfId="0" applyNumberFormat="1" applyFont="1" applyFill="1" applyAlignment="1">
      <alignment horizontal="center" vertical="center" wrapText="1"/>
    </xf>
    <xf numFmtId="0" fontId="21" fillId="0" borderId="0" xfId="0" applyFont="1" applyFill="1" applyAlignment="1">
      <alignment horizontal="left" vertical="center"/>
    </xf>
    <xf numFmtId="0" fontId="21" fillId="0" borderId="0" xfId="0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0" borderId="0" xfId="0" applyNumberFormat="1" applyFont="1" applyFill="1" applyAlignment="1">
      <alignment horizontal="right" vertical="center"/>
    </xf>
    <xf numFmtId="0" fontId="21" fillId="0" borderId="10" xfId="0" applyFont="1" applyFill="1" applyBorder="1" applyAlignment="1">
      <alignment horizontal="center" vertical="center"/>
    </xf>
    <xf numFmtId="9" fontId="22" fillId="33" borderId="14" xfId="42" applyFont="1" applyFill="1" applyBorder="1" applyAlignment="1">
      <alignment horizontal="center" vertical="center"/>
    </xf>
    <xf numFmtId="9" fontId="21" fillId="0" borderId="0" xfId="42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9" fontId="22" fillId="0" borderId="0" xfId="42" applyFont="1" applyFill="1" applyBorder="1" applyAlignment="1">
      <alignment horizontal="center" vertical="center"/>
    </xf>
    <xf numFmtId="9" fontId="21" fillId="0" borderId="0" xfId="42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2" fontId="16" fillId="33" borderId="15" xfId="0" applyNumberFormat="1" applyFont="1" applyFill="1" applyBorder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176" fontId="21" fillId="0" borderId="0" xfId="0" applyNumberFormat="1" applyFont="1" applyFill="1" applyAlignment="1">
      <alignment horizontal="center" vertical="center"/>
    </xf>
    <xf numFmtId="2" fontId="21" fillId="34" borderId="0" xfId="0" applyNumberFormat="1" applyFont="1" applyFill="1" applyAlignment="1">
      <alignment horizontal="center" vertical="center"/>
    </xf>
    <xf numFmtId="176" fontId="21" fillId="35" borderId="0" xfId="0" applyNumberFormat="1" applyFont="1" applyFill="1" applyAlignment="1">
      <alignment horizontal="center" vertical="center"/>
    </xf>
    <xf numFmtId="2" fontId="21" fillId="36" borderId="0" xfId="0" applyNumberFormat="1" applyFont="1" applyFill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font>
        <name val="Microsoft JhengHei UI"/>
        <scheme val="none"/>
      </font>
    </dxf>
    <dxf>
      <font>
        <name val="Microsoft JhengHei UI"/>
        <scheme val="none"/>
      </font>
    </dxf>
    <dxf>
      <font>
        <name val="Microsoft JhengHei UI"/>
        <scheme val="none"/>
      </font>
    </dxf>
    <dxf>
      <font>
        <name val="Microsoft JhengHei UI"/>
        <scheme val="none"/>
      </font>
    </dxf>
    <dxf>
      <font>
        <name val="Microsoft JhengHei UI"/>
        <scheme val="none"/>
      </font>
    </dxf>
    <dxf>
      <font>
        <name val="Microsoft JhengHei UI"/>
        <scheme val="none"/>
      </font>
    </dxf>
    <dxf>
      <font>
        <name val="Microsoft JhengHei UI"/>
        <scheme val="none"/>
      </font>
    </dxf>
    <dxf>
      <font>
        <name val="Microsoft JhengHei UI"/>
        <scheme val="none"/>
      </font>
    </dxf>
    <dxf>
      <font>
        <name val="Microsoft JhengHei UI"/>
        <scheme val="none"/>
      </font>
    </dxf>
    <dxf>
      <font>
        <name val="Microsoft JhengHei UI"/>
        <scheme val="none"/>
      </font>
    </dxf>
    <dxf>
      <font>
        <name val="Microsoft JhengHei UI"/>
        <scheme val="none"/>
      </font>
    </dxf>
    <dxf>
      <font>
        <name val="Microsoft JhengHei UI"/>
        <scheme val="none"/>
      </font>
    </dxf>
    <dxf>
      <alignment horizontal="left"/>
    </dxf>
    <dxf>
      <font>
        <name val="Microsoft JhengHei UI"/>
        <scheme val="none"/>
      </font>
      <alignment horizontal="right"/>
    </dxf>
    <dxf>
      <font>
        <name val="Microsoft JhengHei UI"/>
        <scheme val="none"/>
      </font>
      <alignment horizontal="right"/>
    </dxf>
    <dxf>
      <font>
        <name val="Microsoft JhengHei UI"/>
        <scheme val="none"/>
      </font>
      <alignment horizontal="right"/>
    </dxf>
    <dxf>
      <font>
        <name val="Microsoft JhengHei UI"/>
        <scheme val="none"/>
      </font>
    </dxf>
    <dxf>
      <font>
        <name val="Microsoft JhengHei UI"/>
        <scheme val="none"/>
      </font>
    </dxf>
    <dxf>
      <font>
        <name val="Microsoft JhengHei UI"/>
        <scheme val="none"/>
      </font>
    </dxf>
    <dxf>
      <font>
        <name val="Microsoft JhengHei UI"/>
        <scheme val="none"/>
      </font>
    </dxf>
    <dxf>
      <font>
        <name val="Microsoft JhengHei UI"/>
        <scheme val="none"/>
      </font>
    </dxf>
    <dxf>
      <font>
        <name val="Microsoft JhengHei UI"/>
        <scheme val="none"/>
      </font>
    </dxf>
    <dxf>
      <font>
        <name val="Microsoft JhengHei UI"/>
        <scheme val="none"/>
      </font>
    </dxf>
    <dxf>
      <font>
        <name val="Microsoft JhengHei UI"/>
        <scheme val="none"/>
      </font>
    </dxf>
    <dxf>
      <font>
        <name val="Microsoft JhengHei UI"/>
        <scheme val="none"/>
      </font>
    </dxf>
    <dxf>
      <font>
        <name val="Microsoft JhengHei UI"/>
        <scheme val="none"/>
      </font>
    </dxf>
    <dxf>
      <font>
        <name val="Microsoft JhengHei UI"/>
        <scheme val="none"/>
      </font>
    </dxf>
    <dxf>
      <font>
        <name val="Microsoft Jheng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right"/>
    </dxf>
    <dxf>
      <alignment horizontal="right"/>
    </dxf>
    <dxf>
      <font>
        <name val="Microsoft JhengHei UI"/>
        <scheme val="none"/>
      </font>
    </dxf>
    <dxf>
      <font>
        <name val="Microsoft JhengHei UI"/>
        <scheme val="none"/>
      </font>
    </dxf>
    <dxf>
      <font>
        <name val="Microsoft JhengHei UI"/>
        <scheme val="none"/>
      </font>
    </dxf>
    <dxf>
      <font>
        <name val="Microsoft JhengHei UI"/>
        <scheme val="none"/>
      </font>
    </dxf>
    <dxf>
      <font>
        <name val="Microsoft JhengHei UI"/>
        <scheme val="none"/>
      </font>
    </dxf>
    <dxf>
      <font>
        <name val="Microsoft JhengHei UI"/>
        <scheme val="none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Microsoft JhengHei UI"/>
        <scheme val="none"/>
      </font>
    </dxf>
    <dxf>
      <font>
        <name val="Microsoft JhengHei UI"/>
        <scheme val="none"/>
      </font>
    </dxf>
    <dxf>
      <font>
        <name val="Microsoft JhengHei UI"/>
        <scheme val="none"/>
      </font>
    </dxf>
    <dxf>
      <font>
        <name val="Microsoft JhengHei UI"/>
        <scheme val="none"/>
      </font>
    </dxf>
    <dxf>
      <font>
        <name val="Microsoft JhengHei UI"/>
        <scheme val="none"/>
      </font>
    </dxf>
    <dxf>
      <font>
        <name val="Microsoft JhengHei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 Chang" refreshedDate="43736.692735416669" createdVersion="6" refreshedVersion="6" minRefreshableVersion="3" recordCount="639" xr:uid="{BE938854-9EA9-4585-9EC8-6E2109921A2F}">
  <cacheSource type="worksheet">
    <worksheetSource ref="A1:E1048576" sheet="Airfares"/>
  </cacheSource>
  <cacheFields count="5">
    <cacheField name="NEW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VACATION" numFmtId="0">
      <sharedItems containsBlank="1" count="3">
        <s v="No"/>
        <s v="Yes"/>
        <m/>
      </sharedItems>
    </cacheField>
    <cacheField name="SW" numFmtId="0">
      <sharedItems containsBlank="1"/>
    </cacheField>
    <cacheField name="SLOT" numFmtId="0">
      <sharedItems containsBlank="1"/>
    </cacheField>
    <cacheField name="GA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 Chang" refreshedDate="43736.703929745374" createdVersion="6" refreshedVersion="6" minRefreshableVersion="3" recordCount="639" xr:uid="{32B02F70-22F8-49AE-ACDE-C6CCDF056143}">
  <cacheSource type="worksheet">
    <worksheetSource ref="A1:F1048576" sheet="Airfares"/>
  </cacheSource>
  <cacheFields count="6">
    <cacheField name="NEW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VACATION" numFmtId="0">
      <sharedItems containsBlank="1" count="3">
        <s v="No"/>
        <s v="Yes"/>
        <m/>
      </sharedItems>
    </cacheField>
    <cacheField name="SW" numFmtId="0">
      <sharedItems containsBlank="1" count="3">
        <s v="No"/>
        <s v="Yes"/>
        <m/>
      </sharedItems>
    </cacheField>
    <cacheField name="SLOT" numFmtId="0">
      <sharedItems containsBlank="1" count="3">
        <s v="Controlled"/>
        <s v="Free"/>
        <m/>
      </sharedItems>
    </cacheField>
    <cacheField name="GATE" numFmtId="0">
      <sharedItems containsBlank="1" count="3">
        <s v="Free"/>
        <s v="Constrained"/>
        <m/>
      </sharedItems>
    </cacheField>
    <cacheField name="FARE" numFmtId="0">
      <sharedItems containsString="0" containsBlank="1" containsNumber="1" minValue="42.47" maxValue="402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 Chang" refreshedDate="43736.714352893519" createdVersion="6" refreshedVersion="6" minRefreshableVersion="3" recordCount="639" xr:uid="{95F6A870-4C27-42B9-B019-2A91F8C103C6}">
  <cacheSource type="worksheet">
    <worksheetSource ref="B1:F1048576" sheet="Airfares"/>
  </cacheSource>
  <cacheFields count="5">
    <cacheField name="VACATION" numFmtId="0">
      <sharedItems containsBlank="1" count="3">
        <s v="No"/>
        <s v="Yes"/>
        <m/>
      </sharedItems>
    </cacheField>
    <cacheField name="SW" numFmtId="0">
      <sharedItems containsBlank="1" count="3">
        <s v="No"/>
        <s v="Yes"/>
        <m/>
      </sharedItems>
    </cacheField>
    <cacheField name="SLOT" numFmtId="0">
      <sharedItems containsBlank="1" count="3">
        <s v="Controlled"/>
        <s v="Free"/>
        <m/>
      </sharedItems>
    </cacheField>
    <cacheField name="GATE" numFmtId="0">
      <sharedItems containsBlank="1" count="3">
        <s v="Free"/>
        <s v="Constrained"/>
        <m/>
      </sharedItems>
    </cacheField>
    <cacheField name="FARE" numFmtId="0">
      <sharedItems containsString="0" containsBlank="1" containsNumber="1" minValue="42.47" maxValue="1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9">
  <r>
    <x v="0"/>
    <x v="0"/>
    <s v="No"/>
    <s v="Controlled"/>
    <s v="Free"/>
  </r>
  <r>
    <x v="0"/>
    <x v="0"/>
    <s v="No"/>
    <s v="Free"/>
    <s v="Constrained"/>
  </r>
  <r>
    <x v="0"/>
    <x v="0"/>
    <s v="Yes"/>
    <s v="Free"/>
    <s v="Free"/>
  </r>
  <r>
    <x v="0"/>
    <x v="0"/>
    <s v="Yes"/>
    <s v="Free"/>
    <s v="Free"/>
  </r>
  <r>
    <x v="0"/>
    <x v="0"/>
    <s v="No"/>
    <s v="Controlled"/>
    <s v="Free"/>
  </r>
  <r>
    <x v="0"/>
    <x v="0"/>
    <s v="No"/>
    <s v="Free"/>
    <s v="Free"/>
  </r>
  <r>
    <x v="0"/>
    <x v="0"/>
    <s v="Yes"/>
    <s v="Free"/>
    <s v="Free"/>
  </r>
  <r>
    <x v="0"/>
    <x v="1"/>
    <s v="Yes"/>
    <s v="Free"/>
    <s v="Free"/>
  </r>
  <r>
    <x v="0"/>
    <x v="1"/>
    <s v="Yes"/>
    <s v="Free"/>
    <s v="Free"/>
  </r>
  <r>
    <x v="0"/>
    <x v="1"/>
    <s v="Yes"/>
    <s v="Free"/>
    <s v="Free"/>
  </r>
  <r>
    <x v="0"/>
    <x v="1"/>
    <s v="Yes"/>
    <s v="Free"/>
    <s v="Free"/>
  </r>
  <r>
    <x v="0"/>
    <x v="1"/>
    <s v="Yes"/>
    <s v="Free"/>
    <s v="Free"/>
  </r>
  <r>
    <x v="0"/>
    <x v="1"/>
    <s v="No"/>
    <s v="Free"/>
    <s v="Free"/>
  </r>
  <r>
    <x v="0"/>
    <x v="0"/>
    <s v="No"/>
    <s v="Controlled"/>
    <s v="Free"/>
  </r>
  <r>
    <x v="0"/>
    <x v="0"/>
    <s v="No"/>
    <s v="Controlled"/>
    <s v="Free"/>
  </r>
  <r>
    <x v="0"/>
    <x v="0"/>
    <s v="No"/>
    <s v="Controlled"/>
    <s v="Free"/>
  </r>
  <r>
    <x v="0"/>
    <x v="0"/>
    <s v="No"/>
    <s v="Controlled"/>
    <s v="Free"/>
  </r>
  <r>
    <x v="0"/>
    <x v="1"/>
    <s v="Yes"/>
    <s v="Free"/>
    <s v="Free"/>
  </r>
  <r>
    <x v="0"/>
    <x v="1"/>
    <s v="Yes"/>
    <s v="Free"/>
    <s v="Free"/>
  </r>
  <r>
    <x v="0"/>
    <x v="1"/>
    <s v="Yes"/>
    <s v="Free"/>
    <s v="Free"/>
  </r>
  <r>
    <x v="0"/>
    <x v="1"/>
    <s v="No"/>
    <s v="Free"/>
    <s v="Free"/>
  </r>
  <r>
    <x v="0"/>
    <x v="1"/>
    <s v="No"/>
    <s v="Free"/>
    <s v="Free"/>
  </r>
  <r>
    <x v="0"/>
    <x v="0"/>
    <s v="No"/>
    <s v="Free"/>
    <s v="Free"/>
  </r>
  <r>
    <x v="0"/>
    <x v="0"/>
    <s v="Yes"/>
    <s v="Free"/>
    <s v="Free"/>
  </r>
  <r>
    <x v="0"/>
    <x v="0"/>
    <s v="No"/>
    <s v="Free"/>
    <s v="Free"/>
  </r>
  <r>
    <x v="0"/>
    <x v="0"/>
    <s v="No"/>
    <s v="Free"/>
    <s v="Free"/>
  </r>
  <r>
    <x v="0"/>
    <x v="0"/>
    <s v="No"/>
    <s v="Free"/>
    <s v="Constrained"/>
  </r>
  <r>
    <x v="0"/>
    <x v="0"/>
    <s v="No"/>
    <s v="Free"/>
    <s v="Constrained"/>
  </r>
  <r>
    <x v="0"/>
    <x v="0"/>
    <s v="Yes"/>
    <s v="Free"/>
    <s v="Free"/>
  </r>
  <r>
    <x v="0"/>
    <x v="0"/>
    <s v="No"/>
    <s v="Free"/>
    <s v="Free"/>
  </r>
  <r>
    <x v="0"/>
    <x v="1"/>
    <s v="Yes"/>
    <s v="Free"/>
    <s v="Free"/>
  </r>
  <r>
    <x v="0"/>
    <x v="1"/>
    <s v="No"/>
    <s v="Free"/>
    <s v="Constrained"/>
  </r>
  <r>
    <x v="0"/>
    <x v="0"/>
    <s v="No"/>
    <s v="Free"/>
    <s v="Free"/>
  </r>
  <r>
    <x v="0"/>
    <x v="1"/>
    <s v="No"/>
    <s v="Free"/>
    <s v="Constrained"/>
  </r>
  <r>
    <x v="1"/>
    <x v="0"/>
    <s v="Yes"/>
    <s v="Free"/>
    <s v="Free"/>
  </r>
  <r>
    <x v="1"/>
    <x v="0"/>
    <s v="No"/>
    <s v="Free"/>
    <s v="Constrained"/>
  </r>
  <r>
    <x v="1"/>
    <x v="0"/>
    <s v="No"/>
    <s v="Controlled"/>
    <s v="Free"/>
  </r>
  <r>
    <x v="1"/>
    <x v="0"/>
    <s v="Yes"/>
    <s v="Free"/>
    <s v="Free"/>
  </r>
  <r>
    <x v="1"/>
    <x v="1"/>
    <s v="No"/>
    <s v="Free"/>
    <s v="Free"/>
  </r>
  <r>
    <x v="1"/>
    <x v="0"/>
    <s v="No"/>
    <s v="Free"/>
    <s v="Constrained"/>
  </r>
  <r>
    <x v="1"/>
    <x v="1"/>
    <s v="Yes"/>
    <s v="Free"/>
    <s v="Free"/>
  </r>
  <r>
    <x v="1"/>
    <x v="0"/>
    <s v="No"/>
    <s v="Controlled"/>
    <s v="Free"/>
  </r>
  <r>
    <x v="1"/>
    <x v="0"/>
    <s v="Yes"/>
    <s v="Free"/>
    <s v="Free"/>
  </r>
  <r>
    <x v="1"/>
    <x v="0"/>
    <s v="Yes"/>
    <s v="Free"/>
    <s v="Free"/>
  </r>
  <r>
    <x v="1"/>
    <x v="0"/>
    <s v="No"/>
    <s v="Free"/>
    <s v="Constrained"/>
  </r>
  <r>
    <x v="1"/>
    <x v="0"/>
    <s v="No"/>
    <s v="Free"/>
    <s v="Constrained"/>
  </r>
  <r>
    <x v="1"/>
    <x v="0"/>
    <s v="Yes"/>
    <s v="Free"/>
    <s v="Free"/>
  </r>
  <r>
    <x v="1"/>
    <x v="0"/>
    <s v="Yes"/>
    <s v="Free"/>
    <s v="Free"/>
  </r>
  <r>
    <x v="1"/>
    <x v="0"/>
    <s v="Yes"/>
    <s v="Controlled"/>
    <s v="Free"/>
  </r>
  <r>
    <x v="1"/>
    <x v="0"/>
    <s v="No"/>
    <s v="Free"/>
    <s v="Constrained"/>
  </r>
  <r>
    <x v="1"/>
    <x v="1"/>
    <s v="No"/>
    <s v="Controlled"/>
    <s v="Free"/>
  </r>
  <r>
    <x v="1"/>
    <x v="0"/>
    <s v="No"/>
    <s v="Controlled"/>
    <s v="Free"/>
  </r>
  <r>
    <x v="1"/>
    <x v="0"/>
    <s v="No"/>
    <s v="Controlled"/>
    <s v="Free"/>
  </r>
  <r>
    <x v="1"/>
    <x v="0"/>
    <s v="No"/>
    <s v="Free"/>
    <s v="Constrained"/>
  </r>
  <r>
    <x v="1"/>
    <x v="0"/>
    <s v="Yes"/>
    <s v="Free"/>
    <s v="Free"/>
  </r>
  <r>
    <x v="1"/>
    <x v="0"/>
    <s v="No"/>
    <s v="Controlled"/>
    <s v="Free"/>
  </r>
  <r>
    <x v="1"/>
    <x v="1"/>
    <s v="No"/>
    <s v="Free"/>
    <s v="Free"/>
  </r>
  <r>
    <x v="2"/>
    <x v="0"/>
    <s v="Yes"/>
    <s v="Free"/>
    <s v="Free"/>
  </r>
  <r>
    <x v="2"/>
    <x v="0"/>
    <s v="Yes"/>
    <s v="Free"/>
    <s v="Free"/>
  </r>
  <r>
    <x v="2"/>
    <x v="0"/>
    <s v="Yes"/>
    <s v="Free"/>
    <s v="Free"/>
  </r>
  <r>
    <x v="2"/>
    <x v="0"/>
    <s v="Yes"/>
    <s v="Free"/>
    <s v="Constrained"/>
  </r>
  <r>
    <x v="2"/>
    <x v="0"/>
    <s v="Yes"/>
    <s v="Free"/>
    <s v="Free"/>
  </r>
  <r>
    <x v="2"/>
    <x v="0"/>
    <s v="No"/>
    <s v="Free"/>
    <s v="Free"/>
  </r>
  <r>
    <x v="2"/>
    <x v="0"/>
    <s v="No"/>
    <s v="Free"/>
    <s v="Free"/>
  </r>
  <r>
    <x v="2"/>
    <x v="1"/>
    <s v="No"/>
    <s v="Free"/>
    <s v="Free"/>
  </r>
  <r>
    <x v="2"/>
    <x v="1"/>
    <s v="Yes"/>
    <s v="Free"/>
    <s v="Free"/>
  </r>
  <r>
    <x v="3"/>
    <x v="0"/>
    <s v="Yes"/>
    <s v="Free"/>
    <s v="Free"/>
  </r>
  <r>
    <x v="3"/>
    <x v="0"/>
    <s v="No"/>
    <s v="Free"/>
    <s v="Free"/>
  </r>
  <r>
    <x v="3"/>
    <x v="0"/>
    <s v="No"/>
    <s v="Free"/>
    <s v="Free"/>
  </r>
  <r>
    <x v="3"/>
    <x v="0"/>
    <s v="Yes"/>
    <s v="Controlled"/>
    <s v="Free"/>
  </r>
  <r>
    <x v="3"/>
    <x v="0"/>
    <s v="Yes"/>
    <s v="Free"/>
    <s v="Free"/>
  </r>
  <r>
    <x v="3"/>
    <x v="0"/>
    <s v="Yes"/>
    <s v="Free"/>
    <s v="Free"/>
  </r>
  <r>
    <x v="3"/>
    <x v="0"/>
    <s v="No"/>
    <s v="Free"/>
    <s v="Free"/>
  </r>
  <r>
    <x v="3"/>
    <x v="1"/>
    <s v="Yes"/>
    <s v="Free"/>
    <s v="Free"/>
  </r>
  <r>
    <x v="3"/>
    <x v="0"/>
    <s v="Yes"/>
    <s v="Free"/>
    <s v="Free"/>
  </r>
  <r>
    <x v="3"/>
    <x v="1"/>
    <s v="Yes"/>
    <s v="Free"/>
    <s v="Free"/>
  </r>
  <r>
    <x v="3"/>
    <x v="0"/>
    <s v="Yes"/>
    <s v="Free"/>
    <s v="Free"/>
  </r>
  <r>
    <x v="3"/>
    <x v="0"/>
    <s v="Yes"/>
    <s v="Free"/>
    <s v="Free"/>
  </r>
  <r>
    <x v="3"/>
    <x v="0"/>
    <s v="No"/>
    <s v="Controlled"/>
    <s v="Free"/>
  </r>
  <r>
    <x v="3"/>
    <x v="0"/>
    <s v="No"/>
    <s v="Controlled"/>
    <s v="Free"/>
  </r>
  <r>
    <x v="3"/>
    <x v="0"/>
    <s v="No"/>
    <s v="Free"/>
    <s v="Constrained"/>
  </r>
  <r>
    <x v="3"/>
    <x v="1"/>
    <s v="Yes"/>
    <s v="Free"/>
    <s v="Free"/>
  </r>
  <r>
    <x v="3"/>
    <x v="0"/>
    <s v="Yes"/>
    <s v="Free"/>
    <s v="Free"/>
  </r>
  <r>
    <x v="3"/>
    <x v="0"/>
    <s v="Yes"/>
    <s v="Free"/>
    <s v="Free"/>
  </r>
  <r>
    <x v="3"/>
    <x v="0"/>
    <s v="Yes"/>
    <s v="Free"/>
    <s v="Free"/>
  </r>
  <r>
    <x v="3"/>
    <x v="0"/>
    <s v="No"/>
    <s v="Free"/>
    <s v="Free"/>
  </r>
  <r>
    <x v="3"/>
    <x v="0"/>
    <s v="Yes"/>
    <s v="Free"/>
    <s v="Free"/>
  </r>
  <r>
    <x v="3"/>
    <x v="1"/>
    <s v="Yes"/>
    <s v="Free"/>
    <s v="Free"/>
  </r>
  <r>
    <x v="3"/>
    <x v="0"/>
    <s v="Yes"/>
    <s v="Controlled"/>
    <s v="Free"/>
  </r>
  <r>
    <x v="3"/>
    <x v="0"/>
    <s v="Yes"/>
    <s v="Free"/>
    <s v="Free"/>
  </r>
  <r>
    <x v="3"/>
    <x v="0"/>
    <s v="Yes"/>
    <s v="Free"/>
    <s v="Free"/>
  </r>
  <r>
    <x v="3"/>
    <x v="0"/>
    <s v="No"/>
    <s v="Free"/>
    <s v="Free"/>
  </r>
  <r>
    <x v="3"/>
    <x v="0"/>
    <s v="No"/>
    <s v="Controlled"/>
    <s v="Free"/>
  </r>
  <r>
    <x v="3"/>
    <x v="0"/>
    <s v="No"/>
    <s v="Controlled"/>
    <s v="Free"/>
  </r>
  <r>
    <x v="3"/>
    <x v="0"/>
    <s v="No"/>
    <s v="Free"/>
    <s v="Constrained"/>
  </r>
  <r>
    <x v="3"/>
    <x v="0"/>
    <s v="No"/>
    <s v="Controlled"/>
    <s v="Free"/>
  </r>
  <r>
    <x v="3"/>
    <x v="0"/>
    <s v="No"/>
    <s v="Free"/>
    <s v="Constrained"/>
  </r>
  <r>
    <x v="3"/>
    <x v="0"/>
    <s v="No"/>
    <s v="Free"/>
    <s v="Constrained"/>
  </r>
  <r>
    <x v="3"/>
    <x v="0"/>
    <s v="No"/>
    <s v="Controlled"/>
    <s v="Constrained"/>
  </r>
  <r>
    <x v="3"/>
    <x v="0"/>
    <s v="No"/>
    <s v="Free"/>
    <s v="Constrained"/>
  </r>
  <r>
    <x v="3"/>
    <x v="0"/>
    <s v="No"/>
    <s v="Free"/>
    <s v="Constrained"/>
  </r>
  <r>
    <x v="3"/>
    <x v="0"/>
    <s v="No"/>
    <s v="Controlled"/>
    <s v="Constrained"/>
  </r>
  <r>
    <x v="3"/>
    <x v="0"/>
    <s v="No"/>
    <s v="Controlled"/>
    <s v="Constrained"/>
  </r>
  <r>
    <x v="3"/>
    <x v="0"/>
    <s v="No"/>
    <s v="Free"/>
    <s v="Constrained"/>
  </r>
  <r>
    <x v="3"/>
    <x v="0"/>
    <s v="No"/>
    <s v="Controlled"/>
    <s v="Free"/>
  </r>
  <r>
    <x v="3"/>
    <x v="0"/>
    <s v="No"/>
    <s v="Free"/>
    <s v="Free"/>
  </r>
  <r>
    <x v="3"/>
    <x v="0"/>
    <s v="Yes"/>
    <s v="Controlled"/>
    <s v="Free"/>
  </r>
  <r>
    <x v="3"/>
    <x v="0"/>
    <s v="Yes"/>
    <s v="Free"/>
    <s v="Free"/>
  </r>
  <r>
    <x v="3"/>
    <x v="0"/>
    <s v="No"/>
    <s v="Free"/>
    <s v="Free"/>
  </r>
  <r>
    <x v="3"/>
    <x v="0"/>
    <s v="No"/>
    <s v="Controlled"/>
    <s v="Constrained"/>
  </r>
  <r>
    <x v="3"/>
    <x v="0"/>
    <s v="No"/>
    <s v="Free"/>
    <s v="Constrained"/>
  </r>
  <r>
    <x v="3"/>
    <x v="0"/>
    <s v="No"/>
    <s v="Free"/>
    <s v="Free"/>
  </r>
  <r>
    <x v="3"/>
    <x v="0"/>
    <s v="Yes"/>
    <s v="Controlled"/>
    <s v="Free"/>
  </r>
  <r>
    <x v="3"/>
    <x v="0"/>
    <s v="No"/>
    <s v="Free"/>
    <s v="Free"/>
  </r>
  <r>
    <x v="3"/>
    <x v="0"/>
    <s v="No"/>
    <s v="Free"/>
    <s v="Free"/>
  </r>
  <r>
    <x v="3"/>
    <x v="1"/>
    <s v="No"/>
    <s v="Free"/>
    <s v="Free"/>
  </r>
  <r>
    <x v="3"/>
    <x v="0"/>
    <s v="No"/>
    <s v="Free"/>
    <s v="Free"/>
  </r>
  <r>
    <x v="3"/>
    <x v="0"/>
    <s v="No"/>
    <s v="Controlled"/>
    <s v="Free"/>
  </r>
  <r>
    <x v="3"/>
    <x v="0"/>
    <s v="No"/>
    <s v="Controlled"/>
    <s v="Free"/>
  </r>
  <r>
    <x v="3"/>
    <x v="0"/>
    <s v="No"/>
    <s v="Free"/>
    <s v="Constrained"/>
  </r>
  <r>
    <x v="3"/>
    <x v="0"/>
    <s v="No"/>
    <s v="Free"/>
    <s v="Free"/>
  </r>
  <r>
    <x v="3"/>
    <x v="0"/>
    <s v="No"/>
    <s v="Free"/>
    <s v="Free"/>
  </r>
  <r>
    <x v="3"/>
    <x v="0"/>
    <s v="No"/>
    <s v="Controlled"/>
    <s v="Free"/>
  </r>
  <r>
    <x v="3"/>
    <x v="0"/>
    <s v="No"/>
    <s v="Free"/>
    <s v="Free"/>
  </r>
  <r>
    <x v="3"/>
    <x v="0"/>
    <s v="No"/>
    <s v="Free"/>
    <s v="Free"/>
  </r>
  <r>
    <x v="3"/>
    <x v="0"/>
    <s v="Yes"/>
    <s v="Controlled"/>
    <s v="Free"/>
  </r>
  <r>
    <x v="3"/>
    <x v="0"/>
    <s v="Yes"/>
    <s v="Free"/>
    <s v="Free"/>
  </r>
  <r>
    <x v="3"/>
    <x v="0"/>
    <s v="No"/>
    <s v="Free"/>
    <s v="Free"/>
  </r>
  <r>
    <x v="3"/>
    <x v="0"/>
    <s v="Yes"/>
    <s v="Free"/>
    <s v="Free"/>
  </r>
  <r>
    <x v="3"/>
    <x v="0"/>
    <s v="No"/>
    <s v="Free"/>
    <s v="Free"/>
  </r>
  <r>
    <x v="3"/>
    <x v="0"/>
    <s v="No"/>
    <s v="Controlled"/>
    <s v="Free"/>
  </r>
  <r>
    <x v="3"/>
    <x v="0"/>
    <s v="No"/>
    <s v="Free"/>
    <s v="Free"/>
  </r>
  <r>
    <x v="3"/>
    <x v="0"/>
    <s v="Yes"/>
    <s v="Free"/>
    <s v="Free"/>
  </r>
  <r>
    <x v="3"/>
    <x v="0"/>
    <s v="No"/>
    <s v="Free"/>
    <s v="Free"/>
  </r>
  <r>
    <x v="3"/>
    <x v="0"/>
    <s v="No"/>
    <s v="Free"/>
    <s v="Free"/>
  </r>
  <r>
    <x v="3"/>
    <x v="0"/>
    <s v="No"/>
    <s v="Controlled"/>
    <s v="Free"/>
  </r>
  <r>
    <x v="3"/>
    <x v="0"/>
    <s v="No"/>
    <s v="Free"/>
    <s v="Free"/>
  </r>
  <r>
    <x v="3"/>
    <x v="0"/>
    <s v="No"/>
    <s v="Free"/>
    <s v="Free"/>
  </r>
  <r>
    <x v="3"/>
    <x v="0"/>
    <s v="No"/>
    <s v="Free"/>
    <s v="Constrained"/>
  </r>
  <r>
    <x v="3"/>
    <x v="0"/>
    <s v="No"/>
    <s v="Free"/>
    <s v="Constrained"/>
  </r>
  <r>
    <x v="3"/>
    <x v="0"/>
    <s v="Yes"/>
    <s v="Controlled"/>
    <s v="Constrained"/>
  </r>
  <r>
    <x v="3"/>
    <x v="0"/>
    <s v="Yes"/>
    <s v="Free"/>
    <s v="Constrained"/>
  </r>
  <r>
    <x v="3"/>
    <x v="0"/>
    <s v="No"/>
    <s v="Free"/>
    <s v="Constrained"/>
  </r>
  <r>
    <x v="3"/>
    <x v="0"/>
    <s v="No"/>
    <s v="Free"/>
    <s v="Constrained"/>
  </r>
  <r>
    <x v="3"/>
    <x v="0"/>
    <s v="Yes"/>
    <s v="Free"/>
    <s v="Free"/>
  </r>
  <r>
    <x v="3"/>
    <x v="1"/>
    <s v="No"/>
    <s v="Free"/>
    <s v="Free"/>
  </r>
  <r>
    <x v="3"/>
    <x v="1"/>
    <s v="No"/>
    <s v="Free"/>
    <s v="Free"/>
  </r>
  <r>
    <x v="3"/>
    <x v="1"/>
    <s v="Yes"/>
    <s v="Controlled"/>
    <s v="Free"/>
  </r>
  <r>
    <x v="3"/>
    <x v="1"/>
    <s v="Yes"/>
    <s v="Free"/>
    <s v="Free"/>
  </r>
  <r>
    <x v="3"/>
    <x v="1"/>
    <s v="No"/>
    <s v="Free"/>
    <s v="Free"/>
  </r>
  <r>
    <x v="3"/>
    <x v="1"/>
    <s v="No"/>
    <s v="Free"/>
    <s v="Constrained"/>
  </r>
  <r>
    <x v="3"/>
    <x v="1"/>
    <s v="No"/>
    <s v="Free"/>
    <s v="Free"/>
  </r>
  <r>
    <x v="3"/>
    <x v="1"/>
    <s v="No"/>
    <s v="Controlled"/>
    <s v="Free"/>
  </r>
  <r>
    <x v="3"/>
    <x v="1"/>
    <s v="No"/>
    <s v="Free"/>
    <s v="Free"/>
  </r>
  <r>
    <x v="3"/>
    <x v="1"/>
    <s v="No"/>
    <s v="Free"/>
    <s v="Constrained"/>
  </r>
  <r>
    <x v="3"/>
    <x v="0"/>
    <s v="No"/>
    <s v="Controlled"/>
    <s v="Free"/>
  </r>
  <r>
    <x v="3"/>
    <x v="0"/>
    <s v="No"/>
    <s v="Controlled"/>
    <s v="Free"/>
  </r>
  <r>
    <x v="3"/>
    <x v="0"/>
    <s v="No"/>
    <s v="Free"/>
    <s v="Constrained"/>
  </r>
  <r>
    <x v="3"/>
    <x v="0"/>
    <s v="No"/>
    <s v="Free"/>
    <s v="Free"/>
  </r>
  <r>
    <x v="3"/>
    <x v="0"/>
    <s v="No"/>
    <s v="Controlled"/>
    <s v="Free"/>
  </r>
  <r>
    <x v="3"/>
    <x v="0"/>
    <s v="No"/>
    <s v="Free"/>
    <s v="Free"/>
  </r>
  <r>
    <x v="3"/>
    <x v="1"/>
    <s v="No"/>
    <s v="Free"/>
    <s v="Free"/>
  </r>
  <r>
    <x v="3"/>
    <x v="1"/>
    <s v="No"/>
    <s v="Free"/>
    <s v="Free"/>
  </r>
  <r>
    <x v="3"/>
    <x v="1"/>
    <s v="No"/>
    <s v="Free"/>
    <s v="Free"/>
  </r>
  <r>
    <x v="3"/>
    <x v="1"/>
    <s v="No"/>
    <s v="Free"/>
    <s v="Free"/>
  </r>
  <r>
    <x v="3"/>
    <x v="0"/>
    <s v="No"/>
    <s v="Free"/>
    <s v="Free"/>
  </r>
  <r>
    <x v="3"/>
    <x v="0"/>
    <s v="Yes"/>
    <s v="Free"/>
    <s v="Free"/>
  </r>
  <r>
    <x v="3"/>
    <x v="0"/>
    <s v="No"/>
    <s v="Free"/>
    <s v="Free"/>
  </r>
  <r>
    <x v="3"/>
    <x v="0"/>
    <s v="Yes"/>
    <s v="Controlled"/>
    <s v="Free"/>
  </r>
  <r>
    <x v="3"/>
    <x v="0"/>
    <s v="Yes"/>
    <s v="Free"/>
    <s v="Free"/>
  </r>
  <r>
    <x v="3"/>
    <x v="0"/>
    <s v="Yes"/>
    <s v="Free"/>
    <s v="Free"/>
  </r>
  <r>
    <x v="3"/>
    <x v="0"/>
    <s v="Yes"/>
    <s v="Free"/>
    <s v="Free"/>
  </r>
  <r>
    <x v="3"/>
    <x v="0"/>
    <s v="Yes"/>
    <s v="Free"/>
    <s v="Free"/>
  </r>
  <r>
    <x v="3"/>
    <x v="0"/>
    <s v="No"/>
    <s v="Free"/>
    <s v="Free"/>
  </r>
  <r>
    <x v="3"/>
    <x v="0"/>
    <s v="Yes"/>
    <s v="Free"/>
    <s v="Constrained"/>
  </r>
  <r>
    <x v="3"/>
    <x v="0"/>
    <s v="No"/>
    <s v="Free"/>
    <s v="Free"/>
  </r>
  <r>
    <x v="3"/>
    <x v="0"/>
    <s v="Yes"/>
    <s v="Controlled"/>
    <s v="Free"/>
  </r>
  <r>
    <x v="3"/>
    <x v="0"/>
    <s v="Yes"/>
    <s v="Free"/>
    <s v="Constrained"/>
  </r>
  <r>
    <x v="3"/>
    <x v="1"/>
    <s v="No"/>
    <s v="Free"/>
    <s v="Free"/>
  </r>
  <r>
    <x v="3"/>
    <x v="1"/>
    <s v="No"/>
    <s v="Free"/>
    <s v="Free"/>
  </r>
  <r>
    <x v="3"/>
    <x v="0"/>
    <s v="No"/>
    <s v="Free"/>
    <s v="Free"/>
  </r>
  <r>
    <x v="3"/>
    <x v="0"/>
    <s v="No"/>
    <s v="Controlled"/>
    <s v="Free"/>
  </r>
  <r>
    <x v="3"/>
    <x v="0"/>
    <s v="No"/>
    <s v="Free"/>
    <s v="Constrained"/>
  </r>
  <r>
    <x v="3"/>
    <x v="1"/>
    <s v="Yes"/>
    <s v="Free"/>
    <s v="Free"/>
  </r>
  <r>
    <x v="3"/>
    <x v="0"/>
    <s v="Yes"/>
    <s v="Free"/>
    <s v="Free"/>
  </r>
  <r>
    <x v="3"/>
    <x v="0"/>
    <s v="No"/>
    <s v="Free"/>
    <s v="Free"/>
  </r>
  <r>
    <x v="3"/>
    <x v="1"/>
    <s v="Yes"/>
    <s v="Free"/>
    <s v="Free"/>
  </r>
  <r>
    <x v="3"/>
    <x v="1"/>
    <s v="No"/>
    <s v="Free"/>
    <s v="Free"/>
  </r>
  <r>
    <x v="3"/>
    <x v="1"/>
    <s v="No"/>
    <s v="Controlled"/>
    <s v="Free"/>
  </r>
  <r>
    <x v="3"/>
    <x v="1"/>
    <s v="No"/>
    <s v="Free"/>
    <s v="Free"/>
  </r>
  <r>
    <x v="3"/>
    <x v="1"/>
    <s v="No"/>
    <s v="Free"/>
    <s v="Free"/>
  </r>
  <r>
    <x v="3"/>
    <x v="0"/>
    <s v="Yes"/>
    <s v="Controlled"/>
    <s v="Free"/>
  </r>
  <r>
    <x v="3"/>
    <x v="0"/>
    <s v="No"/>
    <s v="Free"/>
    <s v="Free"/>
  </r>
  <r>
    <x v="3"/>
    <x v="0"/>
    <s v="No"/>
    <s v="Free"/>
    <s v="Free"/>
  </r>
  <r>
    <x v="3"/>
    <x v="0"/>
    <s v="Yes"/>
    <s v="Free"/>
    <s v="Constrained"/>
  </r>
  <r>
    <x v="3"/>
    <x v="1"/>
    <s v="No"/>
    <s v="Free"/>
    <s v="Free"/>
  </r>
  <r>
    <x v="3"/>
    <x v="1"/>
    <s v="Yes"/>
    <s v="Free"/>
    <s v="Free"/>
  </r>
  <r>
    <x v="3"/>
    <x v="1"/>
    <s v="No"/>
    <s v="Free"/>
    <s v="Free"/>
  </r>
  <r>
    <x v="3"/>
    <x v="1"/>
    <s v="Yes"/>
    <s v="Free"/>
    <s v="Free"/>
  </r>
  <r>
    <x v="3"/>
    <x v="1"/>
    <s v="Yes"/>
    <s v="Controlled"/>
    <s v="Free"/>
  </r>
  <r>
    <x v="3"/>
    <x v="1"/>
    <s v="Yes"/>
    <s v="Free"/>
    <s v="Free"/>
  </r>
  <r>
    <x v="3"/>
    <x v="1"/>
    <s v="No"/>
    <s v="Free"/>
    <s v="Free"/>
  </r>
  <r>
    <x v="3"/>
    <x v="1"/>
    <s v="No"/>
    <s v="Free"/>
    <s v="Free"/>
  </r>
  <r>
    <x v="3"/>
    <x v="1"/>
    <s v="No"/>
    <s v="Free"/>
    <s v="Free"/>
  </r>
  <r>
    <x v="3"/>
    <x v="1"/>
    <s v="No"/>
    <s v="Free"/>
    <s v="Constrained"/>
  </r>
  <r>
    <x v="3"/>
    <x v="1"/>
    <s v="Yes"/>
    <s v="Free"/>
    <s v="Free"/>
  </r>
  <r>
    <x v="3"/>
    <x v="0"/>
    <s v="Yes"/>
    <s v="Free"/>
    <s v="Free"/>
  </r>
  <r>
    <x v="3"/>
    <x v="0"/>
    <s v="Yes"/>
    <s v="Free"/>
    <s v="Free"/>
  </r>
  <r>
    <x v="3"/>
    <x v="0"/>
    <s v="No"/>
    <s v="Free"/>
    <s v="Free"/>
  </r>
  <r>
    <x v="3"/>
    <x v="0"/>
    <s v="No"/>
    <s v="Free"/>
    <s v="Free"/>
  </r>
  <r>
    <x v="3"/>
    <x v="0"/>
    <s v="No"/>
    <s v="Controlled"/>
    <s v="Free"/>
  </r>
  <r>
    <x v="3"/>
    <x v="0"/>
    <s v="No"/>
    <s v="Free"/>
    <s v="Free"/>
  </r>
  <r>
    <x v="3"/>
    <x v="0"/>
    <s v="No"/>
    <s v="Free"/>
    <s v="Free"/>
  </r>
  <r>
    <x v="3"/>
    <x v="0"/>
    <s v="No"/>
    <s v="Free"/>
    <s v="Free"/>
  </r>
  <r>
    <x v="3"/>
    <x v="0"/>
    <s v="No"/>
    <s v="Free"/>
    <s v="Free"/>
  </r>
  <r>
    <x v="3"/>
    <x v="0"/>
    <s v="No"/>
    <s v="Free"/>
    <s v="Free"/>
  </r>
  <r>
    <x v="3"/>
    <x v="0"/>
    <s v="No"/>
    <s v="Free"/>
    <s v="Constrained"/>
  </r>
  <r>
    <x v="3"/>
    <x v="1"/>
    <s v="No"/>
    <s v="Free"/>
    <s v="Free"/>
  </r>
  <r>
    <x v="3"/>
    <x v="0"/>
    <s v="Yes"/>
    <s v="Free"/>
    <s v="Free"/>
  </r>
  <r>
    <x v="3"/>
    <x v="0"/>
    <s v="No"/>
    <s v="Free"/>
    <s v="Free"/>
  </r>
  <r>
    <x v="3"/>
    <x v="0"/>
    <s v="Yes"/>
    <s v="Free"/>
    <s v="Free"/>
  </r>
  <r>
    <x v="3"/>
    <x v="0"/>
    <s v="Yes"/>
    <s v="Controlled"/>
    <s v="Free"/>
  </r>
  <r>
    <x v="3"/>
    <x v="0"/>
    <s v="Yes"/>
    <s v="Free"/>
    <s v="Free"/>
  </r>
  <r>
    <x v="3"/>
    <x v="0"/>
    <s v="Yes"/>
    <s v="Free"/>
    <s v="Free"/>
  </r>
  <r>
    <x v="3"/>
    <x v="0"/>
    <s v="No"/>
    <s v="Free"/>
    <s v="Free"/>
  </r>
  <r>
    <x v="3"/>
    <x v="1"/>
    <s v="No"/>
    <s v="Free"/>
    <s v="Free"/>
  </r>
  <r>
    <x v="3"/>
    <x v="1"/>
    <s v="No"/>
    <s v="Controlled"/>
    <s v="Free"/>
  </r>
  <r>
    <x v="3"/>
    <x v="1"/>
    <s v="No"/>
    <s v="Free"/>
    <s v="Free"/>
  </r>
  <r>
    <x v="3"/>
    <x v="1"/>
    <s v="No"/>
    <s v="Free"/>
    <s v="Constrained"/>
  </r>
  <r>
    <x v="3"/>
    <x v="1"/>
    <s v="No"/>
    <s v="Free"/>
    <s v="Free"/>
  </r>
  <r>
    <x v="3"/>
    <x v="1"/>
    <s v="No"/>
    <s v="Free"/>
    <s v="Free"/>
  </r>
  <r>
    <x v="3"/>
    <x v="0"/>
    <s v="No"/>
    <s v="Controlled"/>
    <s v="Free"/>
  </r>
  <r>
    <x v="3"/>
    <x v="0"/>
    <s v="No"/>
    <s v="Controlled"/>
    <s v="Free"/>
  </r>
  <r>
    <x v="3"/>
    <x v="1"/>
    <s v="No"/>
    <s v="Free"/>
    <s v="Free"/>
  </r>
  <r>
    <x v="3"/>
    <x v="0"/>
    <s v="No"/>
    <s v="Free"/>
    <s v="Free"/>
  </r>
  <r>
    <x v="3"/>
    <x v="0"/>
    <s v="No"/>
    <s v="Free"/>
    <s v="Constrained"/>
  </r>
  <r>
    <x v="3"/>
    <x v="0"/>
    <s v="No"/>
    <s v="Free"/>
    <s v="Constrained"/>
  </r>
  <r>
    <x v="3"/>
    <x v="0"/>
    <s v="No"/>
    <s v="Controlled"/>
    <s v="Constrained"/>
  </r>
  <r>
    <x v="3"/>
    <x v="0"/>
    <s v="No"/>
    <s v="Free"/>
    <s v="Constrained"/>
  </r>
  <r>
    <x v="3"/>
    <x v="0"/>
    <s v="No"/>
    <s v="Free"/>
    <s v="Constrained"/>
  </r>
  <r>
    <x v="3"/>
    <x v="0"/>
    <s v="No"/>
    <s v="Free"/>
    <s v="Constrained"/>
  </r>
  <r>
    <x v="3"/>
    <x v="0"/>
    <s v="No"/>
    <s v="Free"/>
    <s v="Constrained"/>
  </r>
  <r>
    <x v="3"/>
    <x v="0"/>
    <s v="No"/>
    <s v="Free"/>
    <s v="Constrained"/>
  </r>
  <r>
    <x v="3"/>
    <x v="1"/>
    <s v="No"/>
    <s v="Free"/>
    <s v="Constrained"/>
  </r>
  <r>
    <x v="3"/>
    <x v="0"/>
    <s v="No"/>
    <s v="Free"/>
    <s v="Constrained"/>
  </r>
  <r>
    <x v="3"/>
    <x v="0"/>
    <s v="Yes"/>
    <s v="Controlled"/>
    <s v="Free"/>
  </r>
  <r>
    <x v="3"/>
    <x v="0"/>
    <s v="Yes"/>
    <s v="Free"/>
    <s v="Free"/>
  </r>
  <r>
    <x v="3"/>
    <x v="0"/>
    <s v="No"/>
    <s v="Free"/>
    <s v="Free"/>
  </r>
  <r>
    <x v="3"/>
    <x v="0"/>
    <s v="Yes"/>
    <s v="Free"/>
    <s v="Free"/>
  </r>
  <r>
    <x v="3"/>
    <x v="0"/>
    <s v="No"/>
    <s v="Controlled"/>
    <s v="Free"/>
  </r>
  <r>
    <x v="3"/>
    <x v="0"/>
    <s v="No"/>
    <s v="Controlled"/>
    <s v="Free"/>
  </r>
  <r>
    <x v="3"/>
    <x v="0"/>
    <s v="No"/>
    <s v="Free"/>
    <s v="Constrained"/>
  </r>
  <r>
    <x v="3"/>
    <x v="0"/>
    <s v="No"/>
    <s v="Free"/>
    <s v="Free"/>
  </r>
  <r>
    <x v="3"/>
    <x v="0"/>
    <s v="Yes"/>
    <s v="Controlled"/>
    <s v="Free"/>
  </r>
  <r>
    <x v="3"/>
    <x v="0"/>
    <s v="Yes"/>
    <s v="Free"/>
    <s v="Free"/>
  </r>
  <r>
    <x v="3"/>
    <x v="0"/>
    <s v="Yes"/>
    <s v="Free"/>
    <s v="Free"/>
  </r>
  <r>
    <x v="3"/>
    <x v="0"/>
    <s v="Yes"/>
    <s v="Free"/>
    <s v="Free"/>
  </r>
  <r>
    <x v="3"/>
    <x v="0"/>
    <s v="Yes"/>
    <s v="Free"/>
    <s v="Free"/>
  </r>
  <r>
    <x v="3"/>
    <x v="0"/>
    <s v="No"/>
    <s v="Controlled"/>
    <s v="Free"/>
  </r>
  <r>
    <x v="3"/>
    <x v="0"/>
    <s v="No"/>
    <s v="Controlled"/>
    <s v="Free"/>
  </r>
  <r>
    <x v="3"/>
    <x v="0"/>
    <s v="No"/>
    <s v="Free"/>
    <s v="Constrained"/>
  </r>
  <r>
    <x v="3"/>
    <x v="0"/>
    <s v="No"/>
    <s v="Controlled"/>
    <s v="Free"/>
  </r>
  <r>
    <x v="3"/>
    <x v="0"/>
    <s v="No"/>
    <s v="Controlled"/>
    <s v="Free"/>
  </r>
  <r>
    <x v="3"/>
    <x v="0"/>
    <s v="No"/>
    <s v="Free"/>
    <s v="Constrained"/>
  </r>
  <r>
    <x v="3"/>
    <x v="0"/>
    <s v="No"/>
    <s v="Controlled"/>
    <s v="Free"/>
  </r>
  <r>
    <x v="3"/>
    <x v="0"/>
    <s v="No"/>
    <s v="Controlled"/>
    <s v="Free"/>
  </r>
  <r>
    <x v="3"/>
    <x v="0"/>
    <s v="No"/>
    <s v="Free"/>
    <s v="Constrained"/>
  </r>
  <r>
    <x v="3"/>
    <x v="0"/>
    <s v="No"/>
    <s v="Controlled"/>
    <s v="Free"/>
  </r>
  <r>
    <x v="3"/>
    <x v="0"/>
    <s v="No"/>
    <s v="Controlled"/>
    <s v="Free"/>
  </r>
  <r>
    <x v="3"/>
    <x v="0"/>
    <s v="No"/>
    <s v="Free"/>
    <s v="Constrained"/>
  </r>
  <r>
    <x v="3"/>
    <x v="0"/>
    <s v="No"/>
    <s v="Controlled"/>
    <s v="Free"/>
  </r>
  <r>
    <x v="3"/>
    <x v="0"/>
    <s v="No"/>
    <s v="Controlled"/>
    <s v="Free"/>
  </r>
  <r>
    <x v="3"/>
    <x v="0"/>
    <s v="No"/>
    <s v="Controlled"/>
    <s v="Constrained"/>
  </r>
  <r>
    <x v="3"/>
    <x v="0"/>
    <s v="No"/>
    <s v="Controlled"/>
    <s v="Free"/>
  </r>
  <r>
    <x v="3"/>
    <x v="0"/>
    <s v="No"/>
    <s v="Controlled"/>
    <s v="Free"/>
  </r>
  <r>
    <x v="3"/>
    <x v="0"/>
    <s v="No"/>
    <s v="Free"/>
    <s v="Constrained"/>
  </r>
  <r>
    <x v="3"/>
    <x v="0"/>
    <s v="No"/>
    <s v="Controlled"/>
    <s v="Constrained"/>
  </r>
  <r>
    <x v="3"/>
    <x v="0"/>
    <s v="No"/>
    <s v="Controlled"/>
    <s v="Constrained"/>
  </r>
  <r>
    <x v="3"/>
    <x v="0"/>
    <s v="No"/>
    <s v="Free"/>
    <s v="Constrained"/>
  </r>
  <r>
    <x v="3"/>
    <x v="0"/>
    <s v="No"/>
    <s v="Controlled"/>
    <s v="Free"/>
  </r>
  <r>
    <x v="3"/>
    <x v="0"/>
    <s v="No"/>
    <s v="Controlled"/>
    <s v="Free"/>
  </r>
  <r>
    <x v="3"/>
    <x v="0"/>
    <s v="No"/>
    <s v="Free"/>
    <s v="Constrained"/>
  </r>
  <r>
    <x v="3"/>
    <x v="0"/>
    <s v="No"/>
    <s v="Controlled"/>
    <s v="Free"/>
  </r>
  <r>
    <x v="3"/>
    <x v="0"/>
    <s v="No"/>
    <s v="Free"/>
    <s v="Constrained"/>
  </r>
  <r>
    <x v="3"/>
    <x v="0"/>
    <s v="No"/>
    <s v="Controlled"/>
    <s v="Free"/>
  </r>
  <r>
    <x v="3"/>
    <x v="0"/>
    <s v="No"/>
    <s v="Controlled"/>
    <s v="Free"/>
  </r>
  <r>
    <x v="3"/>
    <x v="0"/>
    <s v="No"/>
    <s v="Free"/>
    <s v="Constrained"/>
  </r>
  <r>
    <x v="3"/>
    <x v="0"/>
    <s v="No"/>
    <s v="Controlled"/>
    <s v="Free"/>
  </r>
  <r>
    <x v="3"/>
    <x v="0"/>
    <s v="No"/>
    <s v="Controlled"/>
    <s v="Free"/>
  </r>
  <r>
    <x v="3"/>
    <x v="0"/>
    <s v="No"/>
    <s v="Free"/>
    <s v="Constrained"/>
  </r>
  <r>
    <x v="3"/>
    <x v="0"/>
    <s v="No"/>
    <s v="Controlled"/>
    <s v="Constrained"/>
  </r>
  <r>
    <x v="3"/>
    <x v="0"/>
    <s v="No"/>
    <s v="Controlled"/>
    <s v="Constrained"/>
  </r>
  <r>
    <x v="3"/>
    <x v="0"/>
    <s v="No"/>
    <s v="Free"/>
    <s v="Constrained"/>
  </r>
  <r>
    <x v="3"/>
    <x v="1"/>
    <s v="No"/>
    <s v="Controlled"/>
    <s v="Free"/>
  </r>
  <r>
    <x v="3"/>
    <x v="1"/>
    <s v="No"/>
    <s v="Controlled"/>
    <s v="Free"/>
  </r>
  <r>
    <x v="3"/>
    <x v="1"/>
    <s v="No"/>
    <s v="Free"/>
    <s v="Constrained"/>
  </r>
  <r>
    <x v="3"/>
    <x v="1"/>
    <s v="No"/>
    <s v="Controlled"/>
    <s v="Free"/>
  </r>
  <r>
    <x v="3"/>
    <x v="1"/>
    <s v="No"/>
    <s v="Controlled"/>
    <s v="Free"/>
  </r>
  <r>
    <x v="3"/>
    <x v="1"/>
    <s v="No"/>
    <s v="Free"/>
    <s v="Constrained"/>
  </r>
  <r>
    <x v="3"/>
    <x v="0"/>
    <s v="No"/>
    <s v="Controlled"/>
    <s v="Free"/>
  </r>
  <r>
    <x v="3"/>
    <x v="0"/>
    <s v="No"/>
    <s v="Free"/>
    <s v="Constrained"/>
  </r>
  <r>
    <x v="3"/>
    <x v="0"/>
    <s v="No"/>
    <s v="Controlled"/>
    <s v="Free"/>
  </r>
  <r>
    <x v="3"/>
    <x v="0"/>
    <s v="No"/>
    <s v="Free"/>
    <s v="Constrained"/>
  </r>
  <r>
    <x v="3"/>
    <x v="1"/>
    <s v="No"/>
    <s v="Controlled"/>
    <s v="Free"/>
  </r>
  <r>
    <x v="3"/>
    <x v="1"/>
    <s v="No"/>
    <s v="Controlled"/>
    <s v="Free"/>
  </r>
  <r>
    <x v="3"/>
    <x v="1"/>
    <s v="No"/>
    <s v="Free"/>
    <s v="Constrained"/>
  </r>
  <r>
    <x v="3"/>
    <x v="0"/>
    <s v="No"/>
    <s v="Controlled"/>
    <s v="Free"/>
  </r>
  <r>
    <x v="3"/>
    <x v="0"/>
    <s v="No"/>
    <s v="Free"/>
    <s v="Constrained"/>
  </r>
  <r>
    <x v="3"/>
    <x v="1"/>
    <s v="No"/>
    <s v="Controlled"/>
    <s v="Free"/>
  </r>
  <r>
    <x v="3"/>
    <x v="1"/>
    <s v="No"/>
    <s v="Controlled"/>
    <s v="Free"/>
  </r>
  <r>
    <x v="3"/>
    <x v="1"/>
    <s v="No"/>
    <s v="Free"/>
    <s v="Constrained"/>
  </r>
  <r>
    <x v="3"/>
    <x v="0"/>
    <s v="No"/>
    <s v="Controlled"/>
    <s v="Free"/>
  </r>
  <r>
    <x v="3"/>
    <x v="0"/>
    <s v="No"/>
    <s v="Controlled"/>
    <s v="Free"/>
  </r>
  <r>
    <x v="3"/>
    <x v="0"/>
    <s v="No"/>
    <s v="Free"/>
    <s v="Constrained"/>
  </r>
  <r>
    <x v="3"/>
    <x v="0"/>
    <s v="No"/>
    <s v="Controlled"/>
    <s v="Free"/>
  </r>
  <r>
    <x v="3"/>
    <x v="0"/>
    <s v="No"/>
    <s v="Controlled"/>
    <s v="Free"/>
  </r>
  <r>
    <x v="3"/>
    <x v="0"/>
    <s v="No"/>
    <s v="Free"/>
    <s v="Constrained"/>
  </r>
  <r>
    <x v="3"/>
    <x v="1"/>
    <s v="No"/>
    <s v="Controlled"/>
    <s v="Free"/>
  </r>
  <r>
    <x v="3"/>
    <x v="1"/>
    <s v="No"/>
    <s v="Controlled"/>
    <s v="Free"/>
  </r>
  <r>
    <x v="3"/>
    <x v="1"/>
    <s v="No"/>
    <s v="Free"/>
    <s v="Constrained"/>
  </r>
  <r>
    <x v="3"/>
    <x v="0"/>
    <s v="No"/>
    <s v="Controlled"/>
    <s v="Constrained"/>
  </r>
  <r>
    <x v="3"/>
    <x v="0"/>
    <s v="No"/>
    <s v="Controlled"/>
    <s v="Constrained"/>
  </r>
  <r>
    <x v="3"/>
    <x v="0"/>
    <s v="No"/>
    <s v="Free"/>
    <s v="Constrained"/>
  </r>
  <r>
    <x v="3"/>
    <x v="0"/>
    <s v="No"/>
    <s v="Controlled"/>
    <s v="Free"/>
  </r>
  <r>
    <x v="3"/>
    <x v="0"/>
    <s v="No"/>
    <s v="Controlled"/>
    <s v="Free"/>
  </r>
  <r>
    <x v="3"/>
    <x v="0"/>
    <s v="No"/>
    <s v="Free"/>
    <s v="Constrained"/>
  </r>
  <r>
    <x v="3"/>
    <x v="0"/>
    <s v="No"/>
    <s v="Controlled"/>
    <s v="Free"/>
  </r>
  <r>
    <x v="3"/>
    <x v="0"/>
    <s v="No"/>
    <s v="Free"/>
    <s v="Constrained"/>
  </r>
  <r>
    <x v="3"/>
    <x v="0"/>
    <s v="Yes"/>
    <s v="Free"/>
    <s v="Free"/>
  </r>
  <r>
    <x v="3"/>
    <x v="0"/>
    <s v="Yes"/>
    <s v="Free"/>
    <s v="Free"/>
  </r>
  <r>
    <x v="3"/>
    <x v="0"/>
    <s v="Yes"/>
    <s v="Free"/>
    <s v="Free"/>
  </r>
  <r>
    <x v="3"/>
    <x v="0"/>
    <s v="Yes"/>
    <s v="Controlled"/>
    <s v="Free"/>
  </r>
  <r>
    <x v="3"/>
    <x v="0"/>
    <s v="Yes"/>
    <s v="Free"/>
    <s v="Free"/>
  </r>
  <r>
    <x v="3"/>
    <x v="0"/>
    <s v="No"/>
    <s v="Free"/>
    <s v="Free"/>
  </r>
  <r>
    <x v="3"/>
    <x v="1"/>
    <s v="No"/>
    <s v="Free"/>
    <s v="Free"/>
  </r>
  <r>
    <x v="3"/>
    <x v="1"/>
    <s v="No"/>
    <s v="Free"/>
    <s v="Free"/>
  </r>
  <r>
    <x v="3"/>
    <x v="1"/>
    <s v="Yes"/>
    <s v="Controlled"/>
    <s v="Free"/>
  </r>
  <r>
    <x v="3"/>
    <x v="1"/>
    <s v="Yes"/>
    <s v="Free"/>
    <s v="Free"/>
  </r>
  <r>
    <x v="3"/>
    <x v="1"/>
    <s v="No"/>
    <s v="Free"/>
    <s v="Constrained"/>
  </r>
  <r>
    <x v="3"/>
    <x v="1"/>
    <s v="No"/>
    <s v="Free"/>
    <s v="Free"/>
  </r>
  <r>
    <x v="3"/>
    <x v="1"/>
    <s v="No"/>
    <s v="Free"/>
    <s v="Free"/>
  </r>
  <r>
    <x v="3"/>
    <x v="1"/>
    <s v="No"/>
    <s v="Free"/>
    <s v="Free"/>
  </r>
  <r>
    <x v="3"/>
    <x v="1"/>
    <s v="No"/>
    <s v="Free"/>
    <s v="Constrained"/>
  </r>
  <r>
    <x v="3"/>
    <x v="1"/>
    <s v="Yes"/>
    <s v="Free"/>
    <s v="Free"/>
  </r>
  <r>
    <x v="3"/>
    <x v="1"/>
    <s v="No"/>
    <s v="Free"/>
    <s v="Free"/>
  </r>
  <r>
    <x v="3"/>
    <x v="1"/>
    <s v="Yes"/>
    <s v="Free"/>
    <s v="Free"/>
  </r>
  <r>
    <x v="3"/>
    <x v="1"/>
    <s v="No"/>
    <s v="Free"/>
    <s v="Free"/>
  </r>
  <r>
    <x v="3"/>
    <x v="1"/>
    <s v="No"/>
    <s v="Free"/>
    <s v="Free"/>
  </r>
  <r>
    <x v="3"/>
    <x v="1"/>
    <s v="No"/>
    <s v="Free"/>
    <s v="Constrained"/>
  </r>
  <r>
    <x v="3"/>
    <x v="1"/>
    <s v="Yes"/>
    <s v="Free"/>
    <s v="Free"/>
  </r>
  <r>
    <x v="3"/>
    <x v="1"/>
    <s v="No"/>
    <s v="Controlled"/>
    <s v="Free"/>
  </r>
  <r>
    <x v="3"/>
    <x v="1"/>
    <s v="No"/>
    <s v="Controlled"/>
    <s v="Free"/>
  </r>
  <r>
    <x v="3"/>
    <x v="1"/>
    <s v="No"/>
    <s v="Free"/>
    <s v="Constrained"/>
  </r>
  <r>
    <x v="3"/>
    <x v="0"/>
    <s v="No"/>
    <s v="Free"/>
    <s v="Free"/>
  </r>
  <r>
    <x v="3"/>
    <x v="0"/>
    <s v="No"/>
    <s v="Controlled"/>
    <s v="Free"/>
  </r>
  <r>
    <x v="3"/>
    <x v="0"/>
    <s v="No"/>
    <s v="Free"/>
    <s v="Free"/>
  </r>
  <r>
    <x v="3"/>
    <x v="0"/>
    <s v="No"/>
    <s v="Free"/>
    <s v="Free"/>
  </r>
  <r>
    <x v="3"/>
    <x v="0"/>
    <s v="No"/>
    <s v="Free"/>
    <s v="Free"/>
  </r>
  <r>
    <x v="3"/>
    <x v="0"/>
    <s v="No"/>
    <s v="Free"/>
    <s v="Constrained"/>
  </r>
  <r>
    <x v="3"/>
    <x v="1"/>
    <s v="No"/>
    <s v="Free"/>
    <s v="Free"/>
  </r>
  <r>
    <x v="3"/>
    <x v="0"/>
    <s v="No"/>
    <s v="Free"/>
    <s v="Free"/>
  </r>
  <r>
    <x v="3"/>
    <x v="1"/>
    <s v="No"/>
    <s v="Free"/>
    <s v="Free"/>
  </r>
  <r>
    <x v="3"/>
    <x v="0"/>
    <s v="No"/>
    <s v="Free"/>
    <s v="Free"/>
  </r>
  <r>
    <x v="3"/>
    <x v="1"/>
    <s v="No"/>
    <s v="Free"/>
    <s v="Free"/>
  </r>
  <r>
    <x v="3"/>
    <x v="0"/>
    <s v="No"/>
    <s v="Free"/>
    <s v="Constrained"/>
  </r>
  <r>
    <x v="3"/>
    <x v="1"/>
    <s v="No"/>
    <s v="Free"/>
    <s v="Free"/>
  </r>
  <r>
    <x v="3"/>
    <x v="0"/>
    <s v="Yes"/>
    <s v="Free"/>
    <s v="Free"/>
  </r>
  <r>
    <x v="3"/>
    <x v="0"/>
    <s v="No"/>
    <s v="Free"/>
    <s v="Free"/>
  </r>
  <r>
    <x v="3"/>
    <x v="0"/>
    <s v="Yes"/>
    <s v="Free"/>
    <s v="Free"/>
  </r>
  <r>
    <x v="3"/>
    <x v="0"/>
    <s v="No"/>
    <s v="Free"/>
    <s v="Free"/>
  </r>
  <r>
    <x v="3"/>
    <x v="0"/>
    <s v="Yes"/>
    <s v="Free"/>
    <s v="Free"/>
  </r>
  <r>
    <x v="3"/>
    <x v="0"/>
    <s v="Yes"/>
    <s v="Controlled"/>
    <s v="Free"/>
  </r>
  <r>
    <x v="3"/>
    <x v="0"/>
    <s v="Yes"/>
    <s v="Free"/>
    <s v="Free"/>
  </r>
  <r>
    <x v="3"/>
    <x v="0"/>
    <s v="Yes"/>
    <s v="Free"/>
    <s v="Free"/>
  </r>
  <r>
    <x v="3"/>
    <x v="0"/>
    <s v="Yes"/>
    <s v="Free"/>
    <s v="Constrained"/>
  </r>
  <r>
    <x v="3"/>
    <x v="0"/>
    <s v="Yes"/>
    <s v="Free"/>
    <s v="Free"/>
  </r>
  <r>
    <x v="3"/>
    <x v="0"/>
    <s v="Yes"/>
    <s v="Free"/>
    <s v="Free"/>
  </r>
  <r>
    <x v="3"/>
    <x v="0"/>
    <s v="Yes"/>
    <s v="Free"/>
    <s v="Free"/>
  </r>
  <r>
    <x v="3"/>
    <x v="1"/>
    <s v="Yes"/>
    <s v="Free"/>
    <s v="Free"/>
  </r>
  <r>
    <x v="3"/>
    <x v="0"/>
    <s v="Yes"/>
    <s v="Free"/>
    <s v="Free"/>
  </r>
  <r>
    <x v="3"/>
    <x v="0"/>
    <s v="No"/>
    <s v="Controlled"/>
    <s v="Free"/>
  </r>
  <r>
    <x v="3"/>
    <x v="0"/>
    <s v="No"/>
    <s v="Controlled"/>
    <s v="Free"/>
  </r>
  <r>
    <x v="3"/>
    <x v="0"/>
    <s v="No"/>
    <s v="Free"/>
    <s v="Constrained"/>
  </r>
  <r>
    <x v="3"/>
    <x v="0"/>
    <s v="Yes"/>
    <s v="Free"/>
    <s v="Free"/>
  </r>
  <r>
    <x v="3"/>
    <x v="0"/>
    <s v="Yes"/>
    <s v="Free"/>
    <s v="Free"/>
  </r>
  <r>
    <x v="3"/>
    <x v="1"/>
    <s v="Yes"/>
    <s v="Free"/>
    <s v="Free"/>
  </r>
  <r>
    <x v="3"/>
    <x v="0"/>
    <s v="No"/>
    <s v="Free"/>
    <s v="Free"/>
  </r>
  <r>
    <x v="3"/>
    <x v="0"/>
    <s v="No"/>
    <s v="Free"/>
    <s v="Constrained"/>
  </r>
  <r>
    <x v="3"/>
    <x v="0"/>
    <s v="No"/>
    <s v="Free"/>
    <s v="Constrained"/>
  </r>
  <r>
    <x v="3"/>
    <x v="0"/>
    <s v="No"/>
    <s v="Controlled"/>
    <s v="Constrained"/>
  </r>
  <r>
    <x v="3"/>
    <x v="0"/>
    <s v="No"/>
    <s v="Free"/>
    <s v="Constrained"/>
  </r>
  <r>
    <x v="3"/>
    <x v="0"/>
    <s v="No"/>
    <s v="Controlled"/>
    <s v="Constrained"/>
  </r>
  <r>
    <x v="3"/>
    <x v="0"/>
    <s v="No"/>
    <s v="Controlled"/>
    <s v="Constrained"/>
  </r>
  <r>
    <x v="3"/>
    <x v="0"/>
    <s v="No"/>
    <s v="Free"/>
    <s v="Constrained"/>
  </r>
  <r>
    <x v="3"/>
    <x v="0"/>
    <s v="No"/>
    <s v="Free"/>
    <s v="Constrained"/>
  </r>
  <r>
    <x v="3"/>
    <x v="1"/>
    <s v="No"/>
    <s v="Free"/>
    <s v="Constrained"/>
  </r>
  <r>
    <x v="3"/>
    <x v="0"/>
    <s v="No"/>
    <s v="Controlled"/>
    <s v="Free"/>
  </r>
  <r>
    <x v="3"/>
    <x v="0"/>
    <s v="No"/>
    <s v="Free"/>
    <s v="Free"/>
  </r>
  <r>
    <x v="3"/>
    <x v="0"/>
    <s v="No"/>
    <s v="Free"/>
    <s v="Free"/>
  </r>
  <r>
    <x v="3"/>
    <x v="1"/>
    <s v="No"/>
    <s v="Free"/>
    <s v="Free"/>
  </r>
  <r>
    <x v="3"/>
    <x v="1"/>
    <s v="Yes"/>
    <s v="Free"/>
    <s v="Free"/>
  </r>
  <r>
    <x v="3"/>
    <x v="0"/>
    <s v="No"/>
    <s v="Controlled"/>
    <s v="Free"/>
  </r>
  <r>
    <x v="3"/>
    <x v="0"/>
    <s v="No"/>
    <s v="Controlled"/>
    <s v="Free"/>
  </r>
  <r>
    <x v="3"/>
    <x v="0"/>
    <s v="Yes"/>
    <s v="Free"/>
    <s v="Free"/>
  </r>
  <r>
    <x v="3"/>
    <x v="0"/>
    <s v="Yes"/>
    <s v="Free"/>
    <s v="Free"/>
  </r>
  <r>
    <x v="3"/>
    <x v="0"/>
    <s v="Yes"/>
    <s v="Free"/>
    <s v="Free"/>
  </r>
  <r>
    <x v="3"/>
    <x v="0"/>
    <s v="Yes"/>
    <s v="Free"/>
    <s v="Free"/>
  </r>
  <r>
    <x v="3"/>
    <x v="0"/>
    <s v="Yes"/>
    <s v="Free"/>
    <s v="Free"/>
  </r>
  <r>
    <x v="3"/>
    <x v="0"/>
    <s v="No"/>
    <s v="Free"/>
    <s v="Free"/>
  </r>
  <r>
    <x v="3"/>
    <x v="0"/>
    <s v="Yes"/>
    <s v="Free"/>
    <s v="Free"/>
  </r>
  <r>
    <x v="3"/>
    <x v="0"/>
    <s v="Yes"/>
    <s v="Free"/>
    <s v="Free"/>
  </r>
  <r>
    <x v="3"/>
    <x v="0"/>
    <s v="No"/>
    <s v="Controlled"/>
    <s v="Free"/>
  </r>
  <r>
    <x v="3"/>
    <x v="0"/>
    <s v="No"/>
    <s v="Controlled"/>
    <s v="Free"/>
  </r>
  <r>
    <x v="3"/>
    <x v="0"/>
    <s v="No"/>
    <s v="Controlled"/>
    <s v="Free"/>
  </r>
  <r>
    <x v="3"/>
    <x v="0"/>
    <s v="No"/>
    <s v="Free"/>
    <s v="Constrained"/>
  </r>
  <r>
    <x v="3"/>
    <x v="0"/>
    <s v="No"/>
    <s v="Free"/>
    <s v="Free"/>
  </r>
  <r>
    <x v="3"/>
    <x v="0"/>
    <s v="No"/>
    <s v="Free"/>
    <s v="Free"/>
  </r>
  <r>
    <x v="3"/>
    <x v="0"/>
    <s v="No"/>
    <s v="Controlled"/>
    <s v="Free"/>
  </r>
  <r>
    <x v="3"/>
    <x v="0"/>
    <s v="No"/>
    <s v="Free"/>
    <s v="Free"/>
  </r>
  <r>
    <x v="3"/>
    <x v="0"/>
    <s v="No"/>
    <s v="Free"/>
    <s v="Free"/>
  </r>
  <r>
    <x v="3"/>
    <x v="0"/>
    <s v="No"/>
    <s v="Controlled"/>
    <s v="Free"/>
  </r>
  <r>
    <x v="3"/>
    <x v="0"/>
    <s v="No"/>
    <s v="Controlled"/>
    <s v="Free"/>
  </r>
  <r>
    <x v="3"/>
    <x v="0"/>
    <s v="No"/>
    <s v="Free"/>
    <s v="Constrained"/>
  </r>
  <r>
    <x v="3"/>
    <x v="0"/>
    <s v="No"/>
    <s v="Free"/>
    <s v="Free"/>
  </r>
  <r>
    <x v="3"/>
    <x v="0"/>
    <s v="No"/>
    <s v="Free"/>
    <s v="Free"/>
  </r>
  <r>
    <x v="3"/>
    <x v="0"/>
    <s v="No"/>
    <s v="Controlled"/>
    <s v="Free"/>
  </r>
  <r>
    <x v="3"/>
    <x v="1"/>
    <s v="No"/>
    <s v="Controlled"/>
    <s v="Free"/>
  </r>
  <r>
    <x v="3"/>
    <x v="1"/>
    <s v="No"/>
    <s v="Free"/>
    <s v="Free"/>
  </r>
  <r>
    <x v="3"/>
    <x v="1"/>
    <s v="Yes"/>
    <s v="Free"/>
    <s v="Free"/>
  </r>
  <r>
    <x v="3"/>
    <x v="1"/>
    <s v="Yes"/>
    <s v="Free"/>
    <s v="Free"/>
  </r>
  <r>
    <x v="3"/>
    <x v="1"/>
    <s v="Yes"/>
    <s v="Free"/>
    <s v="Free"/>
  </r>
  <r>
    <x v="3"/>
    <x v="1"/>
    <s v="Yes"/>
    <s v="Free"/>
    <s v="Free"/>
  </r>
  <r>
    <x v="3"/>
    <x v="1"/>
    <s v="Yes"/>
    <s v="Free"/>
    <s v="Free"/>
  </r>
  <r>
    <x v="3"/>
    <x v="1"/>
    <s v="Yes"/>
    <s v="Free"/>
    <s v="Free"/>
  </r>
  <r>
    <x v="3"/>
    <x v="1"/>
    <s v="Yes"/>
    <s v="Free"/>
    <s v="Free"/>
  </r>
  <r>
    <x v="3"/>
    <x v="1"/>
    <s v="Yes"/>
    <s v="Free"/>
    <s v="Free"/>
  </r>
  <r>
    <x v="3"/>
    <x v="0"/>
    <s v="No"/>
    <s v="Controlled"/>
    <s v="Free"/>
  </r>
  <r>
    <x v="3"/>
    <x v="0"/>
    <s v="No"/>
    <s v="Controlled"/>
    <s v="Free"/>
  </r>
  <r>
    <x v="3"/>
    <x v="0"/>
    <s v="No"/>
    <s v="Free"/>
    <s v="Constrained"/>
  </r>
  <r>
    <x v="3"/>
    <x v="0"/>
    <s v="No"/>
    <s v="Controlled"/>
    <s v="Free"/>
  </r>
  <r>
    <x v="3"/>
    <x v="0"/>
    <s v="No"/>
    <s v="Controlled"/>
    <s v="Free"/>
  </r>
  <r>
    <x v="3"/>
    <x v="0"/>
    <s v="No"/>
    <s v="Free"/>
    <s v="Constrained"/>
  </r>
  <r>
    <x v="3"/>
    <x v="0"/>
    <s v="Yes"/>
    <s v="Free"/>
    <s v="Free"/>
  </r>
  <r>
    <x v="3"/>
    <x v="1"/>
    <s v="Yes"/>
    <s v="Free"/>
    <s v="Free"/>
  </r>
  <r>
    <x v="3"/>
    <x v="0"/>
    <s v="Yes"/>
    <s v="Free"/>
    <s v="Free"/>
  </r>
  <r>
    <x v="3"/>
    <x v="0"/>
    <s v="Yes"/>
    <s v="Free"/>
    <s v="Free"/>
  </r>
  <r>
    <x v="3"/>
    <x v="0"/>
    <s v="Yes"/>
    <s v="Free"/>
    <s v="Free"/>
  </r>
  <r>
    <x v="3"/>
    <x v="0"/>
    <s v="Yes"/>
    <s v="Free"/>
    <s v="Free"/>
  </r>
  <r>
    <x v="3"/>
    <x v="0"/>
    <s v="No"/>
    <s v="Free"/>
    <s v="Free"/>
  </r>
  <r>
    <x v="3"/>
    <x v="0"/>
    <s v="Yes"/>
    <s v="Controlled"/>
    <s v="Free"/>
  </r>
  <r>
    <x v="3"/>
    <x v="0"/>
    <s v="Yes"/>
    <s v="Free"/>
    <s v="Free"/>
  </r>
  <r>
    <x v="3"/>
    <x v="0"/>
    <s v="No"/>
    <s v="Free"/>
    <s v="Free"/>
  </r>
  <r>
    <x v="3"/>
    <x v="1"/>
    <s v="Yes"/>
    <s v="Free"/>
    <s v="Free"/>
  </r>
  <r>
    <x v="3"/>
    <x v="0"/>
    <s v="Yes"/>
    <s v="Free"/>
    <s v="Free"/>
  </r>
  <r>
    <x v="3"/>
    <x v="0"/>
    <s v="No"/>
    <s v="Controlled"/>
    <s v="Free"/>
  </r>
  <r>
    <x v="3"/>
    <x v="0"/>
    <s v="No"/>
    <s v="Controlled"/>
    <s v="Free"/>
  </r>
  <r>
    <x v="3"/>
    <x v="0"/>
    <s v="Yes"/>
    <s v="Free"/>
    <s v="Free"/>
  </r>
  <r>
    <x v="3"/>
    <x v="0"/>
    <s v="Yes"/>
    <s v="Free"/>
    <s v="Free"/>
  </r>
  <r>
    <x v="3"/>
    <x v="0"/>
    <s v="No"/>
    <s v="Free"/>
    <s v="Free"/>
  </r>
  <r>
    <x v="3"/>
    <x v="0"/>
    <s v="Yes"/>
    <s v="Free"/>
    <s v="Free"/>
  </r>
  <r>
    <x v="3"/>
    <x v="0"/>
    <s v="Yes"/>
    <s v="Controlled"/>
    <s v="Free"/>
  </r>
  <r>
    <x v="3"/>
    <x v="0"/>
    <s v="Yes"/>
    <s v="Free"/>
    <s v="Free"/>
  </r>
  <r>
    <x v="3"/>
    <x v="0"/>
    <s v="Yes"/>
    <s v="Free"/>
    <s v="Free"/>
  </r>
  <r>
    <x v="3"/>
    <x v="0"/>
    <s v="Yes"/>
    <s v="Free"/>
    <s v="Free"/>
  </r>
  <r>
    <x v="3"/>
    <x v="1"/>
    <s v="Yes"/>
    <s v="Free"/>
    <s v="Free"/>
  </r>
  <r>
    <x v="3"/>
    <x v="0"/>
    <s v="Yes"/>
    <s v="Free"/>
    <s v="Free"/>
  </r>
  <r>
    <x v="3"/>
    <x v="0"/>
    <s v="No"/>
    <s v="Controlled"/>
    <s v="Free"/>
  </r>
  <r>
    <x v="3"/>
    <x v="0"/>
    <s v="No"/>
    <s v="Controlled"/>
    <s v="Free"/>
  </r>
  <r>
    <x v="3"/>
    <x v="0"/>
    <s v="No"/>
    <s v="Free"/>
    <s v="Constrained"/>
  </r>
  <r>
    <x v="3"/>
    <x v="0"/>
    <s v="No"/>
    <s v="Free"/>
    <s v="Free"/>
  </r>
  <r>
    <x v="3"/>
    <x v="0"/>
    <s v="No"/>
    <s v="Free"/>
    <s v="Free"/>
  </r>
  <r>
    <x v="3"/>
    <x v="0"/>
    <s v="Yes"/>
    <s v="Free"/>
    <s v="Free"/>
  </r>
  <r>
    <x v="3"/>
    <x v="0"/>
    <s v="No"/>
    <s v="Free"/>
    <s v="Free"/>
  </r>
  <r>
    <x v="3"/>
    <x v="0"/>
    <s v="No"/>
    <s v="Free"/>
    <s v="Free"/>
  </r>
  <r>
    <x v="3"/>
    <x v="0"/>
    <s v="No"/>
    <s v="Free"/>
    <s v="Free"/>
  </r>
  <r>
    <x v="3"/>
    <x v="0"/>
    <s v="No"/>
    <s v="Free"/>
    <s v="Free"/>
  </r>
  <r>
    <x v="3"/>
    <x v="0"/>
    <s v="No"/>
    <s v="Free"/>
    <s v="Constrained"/>
  </r>
  <r>
    <x v="3"/>
    <x v="0"/>
    <s v="No"/>
    <s v="Controlled"/>
    <s v="Free"/>
  </r>
  <r>
    <x v="3"/>
    <x v="0"/>
    <s v="No"/>
    <s v="Controlled"/>
    <s v="Free"/>
  </r>
  <r>
    <x v="3"/>
    <x v="0"/>
    <s v="Yes"/>
    <s v="Free"/>
    <s v="Free"/>
  </r>
  <r>
    <x v="3"/>
    <x v="0"/>
    <s v="Yes"/>
    <s v="Free"/>
    <s v="Free"/>
  </r>
  <r>
    <x v="3"/>
    <x v="0"/>
    <s v="Yes"/>
    <s v="Free"/>
    <s v="Free"/>
  </r>
  <r>
    <x v="3"/>
    <x v="0"/>
    <s v="Yes"/>
    <s v="Free"/>
    <s v="Free"/>
  </r>
  <r>
    <x v="3"/>
    <x v="0"/>
    <s v="No"/>
    <s v="Free"/>
    <s v="Free"/>
  </r>
  <r>
    <x v="3"/>
    <x v="0"/>
    <s v="No"/>
    <s v="Free"/>
    <s v="Free"/>
  </r>
  <r>
    <x v="3"/>
    <x v="0"/>
    <s v="No"/>
    <s v="Free"/>
    <s v="Free"/>
  </r>
  <r>
    <x v="3"/>
    <x v="0"/>
    <s v="No"/>
    <s v="Controlled"/>
    <s v="Free"/>
  </r>
  <r>
    <x v="3"/>
    <x v="0"/>
    <s v="No"/>
    <s v="Free"/>
    <s v="Free"/>
  </r>
  <r>
    <x v="3"/>
    <x v="0"/>
    <s v="No"/>
    <s v="Free"/>
    <s v="Free"/>
  </r>
  <r>
    <x v="3"/>
    <x v="0"/>
    <s v="No"/>
    <s v="Free"/>
    <s v="Free"/>
  </r>
  <r>
    <x v="3"/>
    <x v="0"/>
    <s v="No"/>
    <s v="Free"/>
    <s v="Constrained"/>
  </r>
  <r>
    <x v="3"/>
    <x v="0"/>
    <s v="Yes"/>
    <s v="Free"/>
    <s v="Free"/>
  </r>
  <r>
    <x v="3"/>
    <x v="0"/>
    <s v="No"/>
    <s v="Free"/>
    <s v="Free"/>
  </r>
  <r>
    <x v="3"/>
    <x v="1"/>
    <s v="Yes"/>
    <s v="Free"/>
    <s v="Free"/>
  </r>
  <r>
    <x v="3"/>
    <x v="0"/>
    <s v="No"/>
    <s v="Free"/>
    <s v="Free"/>
  </r>
  <r>
    <x v="3"/>
    <x v="1"/>
    <s v="No"/>
    <s v="Free"/>
    <s v="Free"/>
  </r>
  <r>
    <x v="3"/>
    <x v="0"/>
    <s v="No"/>
    <s v="Free"/>
    <s v="Constrained"/>
  </r>
  <r>
    <x v="3"/>
    <x v="0"/>
    <s v="No"/>
    <s v="Controlled"/>
    <s v="Free"/>
  </r>
  <r>
    <x v="3"/>
    <x v="0"/>
    <s v="No"/>
    <s v="Controlled"/>
    <s v="Free"/>
  </r>
  <r>
    <x v="3"/>
    <x v="0"/>
    <s v="No"/>
    <s v="Free"/>
    <s v="Constrained"/>
  </r>
  <r>
    <x v="3"/>
    <x v="1"/>
    <s v="No"/>
    <s v="Free"/>
    <s v="Free"/>
  </r>
  <r>
    <x v="3"/>
    <x v="0"/>
    <s v="No"/>
    <s v="Free"/>
    <s v="Free"/>
  </r>
  <r>
    <x v="3"/>
    <x v="0"/>
    <s v="Yes"/>
    <s v="Free"/>
    <s v="Free"/>
  </r>
  <r>
    <x v="3"/>
    <x v="0"/>
    <s v="No"/>
    <s v="Free"/>
    <s v="Free"/>
  </r>
  <r>
    <x v="3"/>
    <x v="0"/>
    <s v="Yes"/>
    <s v="Free"/>
    <s v="Free"/>
  </r>
  <r>
    <x v="3"/>
    <x v="0"/>
    <s v="No"/>
    <s v="Free"/>
    <s v="Free"/>
  </r>
  <r>
    <x v="3"/>
    <x v="0"/>
    <s v="Yes"/>
    <s v="Free"/>
    <s v="Free"/>
  </r>
  <r>
    <x v="3"/>
    <x v="0"/>
    <s v="No"/>
    <s v="Controlled"/>
    <s v="Free"/>
  </r>
  <r>
    <x v="3"/>
    <x v="0"/>
    <s v="No"/>
    <s v="Free"/>
    <s v="Free"/>
  </r>
  <r>
    <x v="3"/>
    <x v="0"/>
    <s v="No"/>
    <s v="Free"/>
    <s v="Free"/>
  </r>
  <r>
    <x v="3"/>
    <x v="0"/>
    <s v="No"/>
    <s v="Free"/>
    <s v="Free"/>
  </r>
  <r>
    <x v="3"/>
    <x v="1"/>
    <s v="Yes"/>
    <s v="Free"/>
    <s v="Free"/>
  </r>
  <r>
    <x v="3"/>
    <x v="0"/>
    <s v="Yes"/>
    <s v="Free"/>
    <s v="Free"/>
  </r>
  <r>
    <x v="3"/>
    <x v="0"/>
    <s v="Yes"/>
    <s v="Free"/>
    <s v="Free"/>
  </r>
  <r>
    <x v="3"/>
    <x v="0"/>
    <s v="Yes"/>
    <s v="Free"/>
    <s v="Free"/>
  </r>
  <r>
    <x v="3"/>
    <x v="0"/>
    <s v="Yes"/>
    <s v="Free"/>
    <s v="Free"/>
  </r>
  <r>
    <x v="3"/>
    <x v="1"/>
    <s v="No"/>
    <s v="Controlled"/>
    <s v="Free"/>
  </r>
  <r>
    <x v="3"/>
    <x v="1"/>
    <s v="No"/>
    <s v="Free"/>
    <s v="Constrained"/>
  </r>
  <r>
    <x v="3"/>
    <x v="0"/>
    <s v="No"/>
    <s v="Free"/>
    <s v="Free"/>
  </r>
  <r>
    <x v="3"/>
    <x v="0"/>
    <s v="No"/>
    <s v="Free"/>
    <s v="Free"/>
  </r>
  <r>
    <x v="3"/>
    <x v="0"/>
    <s v="No"/>
    <s v="Free"/>
    <s v="Free"/>
  </r>
  <r>
    <x v="3"/>
    <x v="0"/>
    <s v="Yes"/>
    <s v="Free"/>
    <s v="Free"/>
  </r>
  <r>
    <x v="3"/>
    <x v="0"/>
    <s v="No"/>
    <s v="Free"/>
    <s v="Free"/>
  </r>
  <r>
    <x v="3"/>
    <x v="0"/>
    <s v="No"/>
    <s v="Free"/>
    <s v="Free"/>
  </r>
  <r>
    <x v="3"/>
    <x v="0"/>
    <s v="No"/>
    <s v="Free"/>
    <s v="Free"/>
  </r>
  <r>
    <x v="3"/>
    <x v="0"/>
    <s v="No"/>
    <s v="Free"/>
    <s v="Constrained"/>
  </r>
  <r>
    <x v="3"/>
    <x v="1"/>
    <s v="Yes"/>
    <s v="Free"/>
    <s v="Free"/>
  </r>
  <r>
    <x v="3"/>
    <x v="0"/>
    <s v="Yes"/>
    <s v="Free"/>
    <s v="Free"/>
  </r>
  <r>
    <x v="3"/>
    <x v="0"/>
    <s v="No"/>
    <s v="Free"/>
    <s v="Constrained"/>
  </r>
  <r>
    <x v="3"/>
    <x v="0"/>
    <s v="No"/>
    <s v="Controlled"/>
    <s v="Free"/>
  </r>
  <r>
    <x v="3"/>
    <x v="0"/>
    <s v="Yes"/>
    <s v="Free"/>
    <s v="Free"/>
  </r>
  <r>
    <x v="3"/>
    <x v="1"/>
    <s v="No"/>
    <s v="Free"/>
    <s v="Free"/>
  </r>
  <r>
    <x v="3"/>
    <x v="0"/>
    <s v="Yes"/>
    <s v="Free"/>
    <s v="Free"/>
  </r>
  <r>
    <x v="3"/>
    <x v="0"/>
    <s v="Yes"/>
    <s v="Free"/>
    <s v="Free"/>
  </r>
  <r>
    <x v="3"/>
    <x v="0"/>
    <s v="No"/>
    <s v="Free"/>
    <s v="Free"/>
  </r>
  <r>
    <x v="3"/>
    <x v="0"/>
    <s v="Yes"/>
    <s v="Controlled"/>
    <s v="Free"/>
  </r>
  <r>
    <x v="3"/>
    <x v="0"/>
    <s v="Yes"/>
    <s v="Free"/>
    <s v="Free"/>
  </r>
  <r>
    <x v="3"/>
    <x v="0"/>
    <s v="Yes"/>
    <s v="Free"/>
    <s v="Free"/>
  </r>
  <r>
    <x v="3"/>
    <x v="0"/>
    <s v="No"/>
    <s v="Free"/>
    <s v="Free"/>
  </r>
  <r>
    <x v="3"/>
    <x v="0"/>
    <s v="No"/>
    <s v="Free"/>
    <s v="Free"/>
  </r>
  <r>
    <x v="3"/>
    <x v="0"/>
    <s v="Yes"/>
    <s v="Free"/>
    <s v="Constrained"/>
  </r>
  <r>
    <x v="3"/>
    <x v="0"/>
    <s v="Yes"/>
    <s v="Free"/>
    <s v="Free"/>
  </r>
  <r>
    <x v="3"/>
    <x v="0"/>
    <s v="Yes"/>
    <s v="Free"/>
    <s v="Free"/>
  </r>
  <r>
    <x v="3"/>
    <x v="1"/>
    <s v="Yes"/>
    <s v="Free"/>
    <s v="Free"/>
  </r>
  <r>
    <x v="3"/>
    <x v="0"/>
    <s v="Yes"/>
    <s v="Free"/>
    <s v="Free"/>
  </r>
  <r>
    <x v="3"/>
    <x v="0"/>
    <s v="No"/>
    <s v="Free"/>
    <s v="Constrained"/>
  </r>
  <r>
    <x v="3"/>
    <x v="0"/>
    <s v="No"/>
    <s v="Controlled"/>
    <s v="Free"/>
  </r>
  <r>
    <x v="3"/>
    <x v="0"/>
    <s v="No"/>
    <s v="Controlled"/>
    <s v="Free"/>
  </r>
  <r>
    <x v="3"/>
    <x v="0"/>
    <s v="No"/>
    <s v="Free"/>
    <s v="Constrained"/>
  </r>
  <r>
    <x v="3"/>
    <x v="1"/>
    <s v="Yes"/>
    <s v="Free"/>
    <s v="Free"/>
  </r>
  <r>
    <x v="3"/>
    <x v="0"/>
    <s v="Yes"/>
    <s v="Free"/>
    <s v="Free"/>
  </r>
  <r>
    <x v="3"/>
    <x v="0"/>
    <s v="No"/>
    <s v="Controlled"/>
    <s v="Free"/>
  </r>
  <r>
    <x v="3"/>
    <x v="0"/>
    <s v="No"/>
    <s v="Controlled"/>
    <s v="Free"/>
  </r>
  <r>
    <x v="3"/>
    <x v="0"/>
    <s v="No"/>
    <s v="Free"/>
    <s v="Constrained"/>
  </r>
  <r>
    <x v="3"/>
    <x v="1"/>
    <s v="No"/>
    <s v="Free"/>
    <s v="Free"/>
  </r>
  <r>
    <x v="3"/>
    <x v="1"/>
    <s v="No"/>
    <s v="Free"/>
    <s v="Free"/>
  </r>
  <r>
    <x v="3"/>
    <x v="1"/>
    <s v="No"/>
    <s v="Free"/>
    <s v="Free"/>
  </r>
  <r>
    <x v="3"/>
    <x v="1"/>
    <s v="No"/>
    <s v="Free"/>
    <s v="Free"/>
  </r>
  <r>
    <x v="3"/>
    <x v="1"/>
    <s v="Yes"/>
    <s v="Controlled"/>
    <s v="Free"/>
  </r>
  <r>
    <x v="3"/>
    <x v="1"/>
    <s v="Yes"/>
    <s v="Free"/>
    <s v="Free"/>
  </r>
  <r>
    <x v="3"/>
    <x v="1"/>
    <s v="Yes"/>
    <s v="Free"/>
    <s v="Free"/>
  </r>
  <r>
    <x v="3"/>
    <x v="1"/>
    <s v="No"/>
    <s v="Free"/>
    <s v="Free"/>
  </r>
  <r>
    <x v="3"/>
    <x v="1"/>
    <s v="No"/>
    <s v="Free"/>
    <s v="Constrained"/>
  </r>
  <r>
    <x v="3"/>
    <x v="1"/>
    <s v="Yes"/>
    <s v="Free"/>
    <s v="Free"/>
  </r>
  <r>
    <x v="3"/>
    <x v="1"/>
    <s v="No"/>
    <s v="Free"/>
    <s v="Free"/>
  </r>
  <r>
    <x v="3"/>
    <x v="1"/>
    <s v="Yes"/>
    <s v="Free"/>
    <s v="Free"/>
  </r>
  <r>
    <x v="3"/>
    <x v="1"/>
    <s v="No"/>
    <s v="Free"/>
    <s v="Free"/>
  </r>
  <r>
    <x v="3"/>
    <x v="1"/>
    <s v="No"/>
    <s v="Free"/>
    <s v="Free"/>
  </r>
  <r>
    <x v="3"/>
    <x v="1"/>
    <s v="No"/>
    <s v="Controlled"/>
    <s v="Free"/>
  </r>
  <r>
    <x v="3"/>
    <x v="1"/>
    <s v="No"/>
    <s v="Controlled"/>
    <s v="Free"/>
  </r>
  <r>
    <x v="3"/>
    <x v="1"/>
    <s v="No"/>
    <s v="Free"/>
    <s v="Free"/>
  </r>
  <r>
    <x v="3"/>
    <x v="1"/>
    <s v="No"/>
    <s v="Free"/>
    <s v="Constrained"/>
  </r>
  <r>
    <x v="3"/>
    <x v="1"/>
    <s v="Yes"/>
    <s v="Free"/>
    <s v="Free"/>
  </r>
  <r>
    <x v="3"/>
    <x v="1"/>
    <s v="Yes"/>
    <s v="Free"/>
    <s v="Free"/>
  </r>
  <r>
    <x v="3"/>
    <x v="0"/>
    <s v="Yes"/>
    <s v="Free"/>
    <s v="Free"/>
  </r>
  <r>
    <x v="3"/>
    <x v="0"/>
    <s v="Yes"/>
    <s v="Free"/>
    <s v="Free"/>
  </r>
  <r>
    <x v="3"/>
    <x v="0"/>
    <s v="Yes"/>
    <s v="Free"/>
    <s v="Free"/>
  </r>
  <r>
    <x v="3"/>
    <x v="0"/>
    <s v="No"/>
    <s v="Free"/>
    <s v="Free"/>
  </r>
  <r>
    <x v="3"/>
    <x v="0"/>
    <s v="No"/>
    <s v="Controlled"/>
    <s v="Free"/>
  </r>
  <r>
    <x v="3"/>
    <x v="0"/>
    <s v="No"/>
    <s v="Free"/>
    <s v="Free"/>
  </r>
  <r>
    <x v="3"/>
    <x v="0"/>
    <s v="No"/>
    <s v="Controlled"/>
    <s v="Free"/>
  </r>
  <r>
    <x v="3"/>
    <x v="0"/>
    <s v="No"/>
    <s v="Free"/>
    <s v="Free"/>
  </r>
  <r>
    <x v="3"/>
    <x v="0"/>
    <s v="No"/>
    <s v="Controlled"/>
    <s v="Free"/>
  </r>
  <r>
    <x v="3"/>
    <x v="0"/>
    <s v="No"/>
    <s v="Controlled"/>
    <s v="Free"/>
  </r>
  <r>
    <x v="3"/>
    <x v="0"/>
    <s v="No"/>
    <s v="Controlled"/>
    <s v="Free"/>
  </r>
  <r>
    <x v="3"/>
    <x v="0"/>
    <s v="No"/>
    <s v="Free"/>
    <s v="Free"/>
  </r>
  <r>
    <x v="3"/>
    <x v="0"/>
    <s v="No"/>
    <s v="Controlled"/>
    <s v="Free"/>
  </r>
  <r>
    <x v="3"/>
    <x v="0"/>
    <s v="No"/>
    <s v="Free"/>
    <s v="Free"/>
  </r>
  <r>
    <x v="3"/>
    <x v="0"/>
    <s v="No"/>
    <s v="Controlled"/>
    <s v="Free"/>
  </r>
  <r>
    <x v="3"/>
    <x v="0"/>
    <s v="No"/>
    <s v="Free"/>
    <s v="Free"/>
  </r>
  <r>
    <x v="3"/>
    <x v="0"/>
    <s v="No"/>
    <s v="Controlled"/>
    <s v="Free"/>
  </r>
  <r>
    <x v="3"/>
    <x v="0"/>
    <s v="No"/>
    <s v="Free"/>
    <s v="Free"/>
  </r>
  <r>
    <x v="3"/>
    <x v="0"/>
    <s v="No"/>
    <s v="Controlled"/>
    <s v="Free"/>
  </r>
  <r>
    <x v="3"/>
    <x v="0"/>
    <s v="No"/>
    <s v="Free"/>
    <s v="Constrained"/>
  </r>
  <r>
    <x v="3"/>
    <x v="0"/>
    <s v="No"/>
    <s v="Controlled"/>
    <s v="Constrained"/>
  </r>
  <r>
    <x v="3"/>
    <x v="1"/>
    <s v="No"/>
    <s v="Free"/>
    <s v="Free"/>
  </r>
  <r>
    <x v="3"/>
    <x v="1"/>
    <s v="No"/>
    <s v="Controlled"/>
    <s v="Free"/>
  </r>
  <r>
    <x v="3"/>
    <x v="0"/>
    <s v="No"/>
    <s v="Controlled"/>
    <s v="Free"/>
  </r>
  <r>
    <x v="3"/>
    <x v="0"/>
    <s v="No"/>
    <s v="Free"/>
    <s v="Free"/>
  </r>
  <r>
    <x v="3"/>
    <x v="0"/>
    <s v="No"/>
    <s v="Controlled"/>
    <s v="Free"/>
  </r>
  <r>
    <x v="3"/>
    <x v="0"/>
    <s v="No"/>
    <s v="Free"/>
    <s v="Free"/>
  </r>
  <r>
    <x v="3"/>
    <x v="0"/>
    <s v="No"/>
    <s v="Controlled"/>
    <s v="Free"/>
  </r>
  <r>
    <x v="3"/>
    <x v="0"/>
    <s v="No"/>
    <s v="Free"/>
    <s v="Free"/>
  </r>
  <r>
    <x v="3"/>
    <x v="0"/>
    <s v="No"/>
    <s v="Controlled"/>
    <s v="Free"/>
  </r>
  <r>
    <x v="3"/>
    <x v="1"/>
    <s v="No"/>
    <s v="Free"/>
    <s v="Free"/>
  </r>
  <r>
    <x v="3"/>
    <x v="1"/>
    <s v="No"/>
    <s v="Controlled"/>
    <s v="Free"/>
  </r>
  <r>
    <x v="3"/>
    <x v="0"/>
    <s v="No"/>
    <s v="Free"/>
    <s v="Constrained"/>
  </r>
  <r>
    <x v="3"/>
    <x v="0"/>
    <s v="No"/>
    <s v="Controlled"/>
    <s v="Constrained"/>
  </r>
  <r>
    <x v="3"/>
    <x v="0"/>
    <s v="No"/>
    <s v="Free"/>
    <s v="Free"/>
  </r>
  <r>
    <x v="3"/>
    <x v="0"/>
    <s v="No"/>
    <s v="Controlled"/>
    <s v="Free"/>
  </r>
  <r>
    <x v="3"/>
    <x v="0"/>
    <s v="No"/>
    <s v="Controlled"/>
    <s v="Free"/>
  </r>
  <r>
    <x v="3"/>
    <x v="0"/>
    <s v="No"/>
    <s v="Controlled"/>
    <s v="Free"/>
  </r>
  <r>
    <x v="3"/>
    <x v="0"/>
    <s v="No"/>
    <s v="Controlled"/>
    <s v="Free"/>
  </r>
  <r>
    <x v="3"/>
    <x v="0"/>
    <s v="No"/>
    <s v="Free"/>
    <s v="Constrained"/>
  </r>
  <r>
    <x v="3"/>
    <x v="0"/>
    <s v="No"/>
    <s v="Controlled"/>
    <s v="Constrained"/>
  </r>
  <r>
    <x v="3"/>
    <x v="1"/>
    <s v="No"/>
    <s v="Controlled"/>
    <s v="Free"/>
  </r>
  <r>
    <x v="3"/>
    <x v="0"/>
    <s v="No"/>
    <s v="Free"/>
    <s v="Free"/>
  </r>
  <r>
    <x v="3"/>
    <x v="0"/>
    <s v="No"/>
    <s v="Controlled"/>
    <s v="Free"/>
  </r>
  <r>
    <x v="3"/>
    <x v="0"/>
    <s v="No"/>
    <s v="Free"/>
    <s v="Free"/>
  </r>
  <r>
    <x v="3"/>
    <x v="0"/>
    <s v="No"/>
    <s v="Controlled"/>
    <s v="Free"/>
  </r>
  <r>
    <x v="3"/>
    <x v="0"/>
    <s v="No"/>
    <s v="Free"/>
    <s v="Free"/>
  </r>
  <r>
    <x v="3"/>
    <x v="0"/>
    <s v="No"/>
    <s v="Controlled"/>
    <s v="Free"/>
  </r>
  <r>
    <x v="3"/>
    <x v="0"/>
    <s v="No"/>
    <s v="Free"/>
    <s v="Free"/>
  </r>
  <r>
    <x v="3"/>
    <x v="0"/>
    <s v="No"/>
    <s v="Controlled"/>
    <s v="Free"/>
  </r>
  <r>
    <x v="3"/>
    <x v="0"/>
    <s v="No"/>
    <s v="Free"/>
    <s v="Free"/>
  </r>
  <r>
    <x v="3"/>
    <x v="0"/>
    <s v="No"/>
    <s v="Controlled"/>
    <s v="Free"/>
  </r>
  <r>
    <x v="3"/>
    <x v="1"/>
    <s v="No"/>
    <s v="Free"/>
    <s v="Free"/>
  </r>
  <r>
    <x v="3"/>
    <x v="1"/>
    <s v="No"/>
    <s v="Controlled"/>
    <s v="Free"/>
  </r>
  <r>
    <x v="3"/>
    <x v="1"/>
    <s v="No"/>
    <s v="Free"/>
    <s v="Free"/>
  </r>
  <r>
    <x v="3"/>
    <x v="1"/>
    <s v="No"/>
    <s v="Free"/>
    <s v="Free"/>
  </r>
  <r>
    <x v="3"/>
    <x v="1"/>
    <s v="No"/>
    <s v="Controlled"/>
    <s v="Free"/>
  </r>
  <r>
    <x v="3"/>
    <x v="1"/>
    <s v="No"/>
    <s v="Free"/>
    <s v="Free"/>
  </r>
  <r>
    <x v="3"/>
    <x v="1"/>
    <s v="No"/>
    <s v="Free"/>
    <s v="Free"/>
  </r>
  <r>
    <x v="3"/>
    <x v="1"/>
    <s v="No"/>
    <s v="Controlled"/>
    <s v="Free"/>
  </r>
  <r>
    <x v="3"/>
    <x v="1"/>
    <s v="No"/>
    <s v="Controlled"/>
    <s v="Free"/>
  </r>
  <r>
    <x v="3"/>
    <x v="1"/>
    <s v="No"/>
    <s v="Free"/>
    <s v="Free"/>
  </r>
  <r>
    <x v="3"/>
    <x v="1"/>
    <s v="No"/>
    <s v="Free"/>
    <s v="Free"/>
  </r>
  <r>
    <x v="3"/>
    <x v="1"/>
    <s v="No"/>
    <s v="Controlled"/>
    <s v="Free"/>
  </r>
  <r>
    <x v="4"/>
    <x v="2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9">
  <r>
    <x v="0"/>
    <x v="0"/>
    <x v="0"/>
    <x v="0"/>
    <x v="0"/>
    <n v="118.95"/>
  </r>
  <r>
    <x v="0"/>
    <x v="0"/>
    <x v="0"/>
    <x v="1"/>
    <x v="1"/>
    <n v="180.56"/>
  </r>
  <r>
    <x v="0"/>
    <x v="0"/>
    <x v="1"/>
    <x v="1"/>
    <x v="0"/>
    <n v="75.069999999999993"/>
  </r>
  <r>
    <x v="0"/>
    <x v="0"/>
    <x v="1"/>
    <x v="1"/>
    <x v="0"/>
    <n v="62.63"/>
  </r>
  <r>
    <x v="0"/>
    <x v="0"/>
    <x v="0"/>
    <x v="0"/>
    <x v="0"/>
    <n v="195.64"/>
  </r>
  <r>
    <x v="0"/>
    <x v="0"/>
    <x v="0"/>
    <x v="1"/>
    <x v="0"/>
    <n v="116.18"/>
  </r>
  <r>
    <x v="0"/>
    <x v="0"/>
    <x v="1"/>
    <x v="1"/>
    <x v="0"/>
    <n v="75.709999999999994"/>
  </r>
  <r>
    <x v="0"/>
    <x v="1"/>
    <x v="1"/>
    <x v="1"/>
    <x v="0"/>
    <n v="78.239999999999995"/>
  </r>
  <r>
    <x v="0"/>
    <x v="1"/>
    <x v="1"/>
    <x v="1"/>
    <x v="0"/>
    <n v="72.430000000000007"/>
  </r>
  <r>
    <x v="0"/>
    <x v="1"/>
    <x v="1"/>
    <x v="1"/>
    <x v="0"/>
    <n v="159.12"/>
  </r>
  <r>
    <x v="0"/>
    <x v="1"/>
    <x v="1"/>
    <x v="1"/>
    <x v="0"/>
    <n v="55.57"/>
  </r>
  <r>
    <x v="0"/>
    <x v="1"/>
    <x v="1"/>
    <x v="1"/>
    <x v="0"/>
    <n v="55.57"/>
  </r>
  <r>
    <x v="0"/>
    <x v="1"/>
    <x v="0"/>
    <x v="1"/>
    <x v="0"/>
    <n v="168.92"/>
  </r>
  <r>
    <x v="0"/>
    <x v="0"/>
    <x v="0"/>
    <x v="0"/>
    <x v="0"/>
    <n v="174.87"/>
  </r>
  <r>
    <x v="0"/>
    <x v="0"/>
    <x v="0"/>
    <x v="0"/>
    <x v="0"/>
    <n v="144.6"/>
  </r>
  <r>
    <x v="0"/>
    <x v="0"/>
    <x v="0"/>
    <x v="0"/>
    <x v="0"/>
    <n v="223.99"/>
  </r>
  <r>
    <x v="0"/>
    <x v="0"/>
    <x v="0"/>
    <x v="0"/>
    <x v="0"/>
    <n v="150.13"/>
  </r>
  <r>
    <x v="0"/>
    <x v="1"/>
    <x v="1"/>
    <x v="1"/>
    <x v="0"/>
    <n v="58.03"/>
  </r>
  <r>
    <x v="0"/>
    <x v="1"/>
    <x v="1"/>
    <x v="1"/>
    <x v="0"/>
    <n v="104.33"/>
  </r>
  <r>
    <x v="0"/>
    <x v="1"/>
    <x v="1"/>
    <x v="1"/>
    <x v="0"/>
    <n v="121.35"/>
  </r>
  <r>
    <x v="0"/>
    <x v="1"/>
    <x v="0"/>
    <x v="1"/>
    <x v="0"/>
    <n v="96.53"/>
  </r>
  <r>
    <x v="0"/>
    <x v="1"/>
    <x v="0"/>
    <x v="1"/>
    <x v="0"/>
    <n v="96.53"/>
  </r>
  <r>
    <x v="0"/>
    <x v="0"/>
    <x v="0"/>
    <x v="1"/>
    <x v="0"/>
    <n v="138.56"/>
  </r>
  <r>
    <x v="0"/>
    <x v="0"/>
    <x v="1"/>
    <x v="1"/>
    <x v="0"/>
    <n v="166.66"/>
  </r>
  <r>
    <x v="0"/>
    <x v="0"/>
    <x v="0"/>
    <x v="1"/>
    <x v="0"/>
    <n v="229.84"/>
  </r>
  <r>
    <x v="0"/>
    <x v="0"/>
    <x v="0"/>
    <x v="1"/>
    <x v="0"/>
    <n v="133.04"/>
  </r>
  <r>
    <x v="0"/>
    <x v="0"/>
    <x v="0"/>
    <x v="1"/>
    <x v="1"/>
    <n v="195.91"/>
  </r>
  <r>
    <x v="0"/>
    <x v="0"/>
    <x v="0"/>
    <x v="1"/>
    <x v="1"/>
    <n v="134.09"/>
  </r>
  <r>
    <x v="0"/>
    <x v="0"/>
    <x v="1"/>
    <x v="1"/>
    <x v="0"/>
    <n v="91.97"/>
  </r>
  <r>
    <x v="0"/>
    <x v="0"/>
    <x v="0"/>
    <x v="1"/>
    <x v="0"/>
    <n v="88.46"/>
  </r>
  <r>
    <x v="0"/>
    <x v="1"/>
    <x v="1"/>
    <x v="1"/>
    <x v="0"/>
    <n v="53.14"/>
  </r>
  <r>
    <x v="0"/>
    <x v="1"/>
    <x v="0"/>
    <x v="1"/>
    <x v="1"/>
    <n v="123.89"/>
  </r>
  <r>
    <x v="0"/>
    <x v="0"/>
    <x v="0"/>
    <x v="1"/>
    <x v="0"/>
    <n v="117.35"/>
  </r>
  <r>
    <x v="0"/>
    <x v="1"/>
    <x v="0"/>
    <x v="1"/>
    <x v="1"/>
    <n v="129.63"/>
  </r>
  <r>
    <x v="1"/>
    <x v="0"/>
    <x v="1"/>
    <x v="1"/>
    <x v="0"/>
    <n v="228.99"/>
  </r>
  <r>
    <x v="1"/>
    <x v="0"/>
    <x v="0"/>
    <x v="1"/>
    <x v="1"/>
    <n v="118.95"/>
  </r>
  <r>
    <x v="1"/>
    <x v="0"/>
    <x v="0"/>
    <x v="0"/>
    <x v="0"/>
    <n v="230.87"/>
  </r>
  <r>
    <x v="1"/>
    <x v="0"/>
    <x v="1"/>
    <x v="1"/>
    <x v="0"/>
    <n v="69.099999999999994"/>
  </r>
  <r>
    <x v="1"/>
    <x v="1"/>
    <x v="0"/>
    <x v="1"/>
    <x v="0"/>
    <n v="97.93"/>
  </r>
  <r>
    <x v="1"/>
    <x v="0"/>
    <x v="0"/>
    <x v="1"/>
    <x v="1"/>
    <n v="190.09"/>
  </r>
  <r>
    <x v="1"/>
    <x v="1"/>
    <x v="1"/>
    <x v="1"/>
    <x v="0"/>
    <n v="87.8"/>
  </r>
  <r>
    <x v="1"/>
    <x v="0"/>
    <x v="0"/>
    <x v="0"/>
    <x v="0"/>
    <n v="349.53"/>
  </r>
  <r>
    <x v="1"/>
    <x v="0"/>
    <x v="1"/>
    <x v="1"/>
    <x v="0"/>
    <n v="66.14"/>
  </r>
  <r>
    <x v="1"/>
    <x v="0"/>
    <x v="1"/>
    <x v="1"/>
    <x v="0"/>
    <n v="66.88"/>
  </r>
  <r>
    <x v="1"/>
    <x v="0"/>
    <x v="0"/>
    <x v="1"/>
    <x v="1"/>
    <n v="302.33"/>
  </r>
  <r>
    <x v="1"/>
    <x v="0"/>
    <x v="0"/>
    <x v="1"/>
    <x v="1"/>
    <n v="259.32"/>
  </r>
  <r>
    <x v="1"/>
    <x v="0"/>
    <x v="1"/>
    <x v="1"/>
    <x v="0"/>
    <n v="69.95"/>
  </r>
  <r>
    <x v="1"/>
    <x v="0"/>
    <x v="1"/>
    <x v="1"/>
    <x v="0"/>
    <n v="72.22"/>
  </r>
  <r>
    <x v="1"/>
    <x v="0"/>
    <x v="1"/>
    <x v="0"/>
    <x v="0"/>
    <n v="219.63"/>
  </r>
  <r>
    <x v="1"/>
    <x v="0"/>
    <x v="0"/>
    <x v="1"/>
    <x v="1"/>
    <n v="299.17"/>
  </r>
  <r>
    <x v="1"/>
    <x v="1"/>
    <x v="0"/>
    <x v="0"/>
    <x v="0"/>
    <n v="137.25"/>
  </r>
  <r>
    <x v="1"/>
    <x v="0"/>
    <x v="0"/>
    <x v="0"/>
    <x v="0"/>
    <n v="260.16000000000003"/>
  </r>
  <r>
    <x v="1"/>
    <x v="0"/>
    <x v="0"/>
    <x v="0"/>
    <x v="0"/>
    <n v="289.25"/>
  </r>
  <r>
    <x v="1"/>
    <x v="0"/>
    <x v="0"/>
    <x v="1"/>
    <x v="1"/>
    <n v="289.25"/>
  </r>
  <r>
    <x v="1"/>
    <x v="0"/>
    <x v="1"/>
    <x v="1"/>
    <x v="0"/>
    <n v="49.02"/>
  </r>
  <r>
    <x v="1"/>
    <x v="0"/>
    <x v="0"/>
    <x v="0"/>
    <x v="0"/>
    <n v="114.35"/>
  </r>
  <r>
    <x v="1"/>
    <x v="1"/>
    <x v="0"/>
    <x v="1"/>
    <x v="0"/>
    <n v="125.8"/>
  </r>
  <r>
    <x v="2"/>
    <x v="0"/>
    <x v="1"/>
    <x v="1"/>
    <x v="0"/>
    <n v="114.76"/>
  </r>
  <r>
    <x v="2"/>
    <x v="0"/>
    <x v="1"/>
    <x v="1"/>
    <x v="0"/>
    <n v="127.78"/>
  </r>
  <r>
    <x v="2"/>
    <x v="0"/>
    <x v="1"/>
    <x v="1"/>
    <x v="0"/>
    <n v="116"/>
  </r>
  <r>
    <x v="2"/>
    <x v="0"/>
    <x v="1"/>
    <x v="1"/>
    <x v="1"/>
    <n v="166.25"/>
  </r>
  <r>
    <x v="2"/>
    <x v="0"/>
    <x v="1"/>
    <x v="1"/>
    <x v="0"/>
    <n v="181.02"/>
  </r>
  <r>
    <x v="2"/>
    <x v="0"/>
    <x v="0"/>
    <x v="1"/>
    <x v="0"/>
    <n v="176.88"/>
  </r>
  <r>
    <x v="2"/>
    <x v="0"/>
    <x v="0"/>
    <x v="1"/>
    <x v="0"/>
    <n v="219.38"/>
  </r>
  <r>
    <x v="2"/>
    <x v="1"/>
    <x v="0"/>
    <x v="1"/>
    <x v="0"/>
    <n v="108.96"/>
  </r>
  <r>
    <x v="2"/>
    <x v="1"/>
    <x v="1"/>
    <x v="1"/>
    <x v="0"/>
    <n v="118.17"/>
  </r>
  <r>
    <x v="3"/>
    <x v="0"/>
    <x v="1"/>
    <x v="1"/>
    <x v="0"/>
    <n v="64.11"/>
  </r>
  <r>
    <x v="3"/>
    <x v="0"/>
    <x v="0"/>
    <x v="1"/>
    <x v="0"/>
    <n v="174.47"/>
  </r>
  <r>
    <x v="3"/>
    <x v="0"/>
    <x v="0"/>
    <x v="1"/>
    <x v="0"/>
    <n v="207.76"/>
  </r>
  <r>
    <x v="3"/>
    <x v="0"/>
    <x v="1"/>
    <x v="0"/>
    <x v="0"/>
    <n v="85.47"/>
  </r>
  <r>
    <x v="3"/>
    <x v="0"/>
    <x v="1"/>
    <x v="1"/>
    <x v="0"/>
    <n v="85.47"/>
  </r>
  <r>
    <x v="3"/>
    <x v="0"/>
    <x v="1"/>
    <x v="1"/>
    <x v="0"/>
    <n v="56.76"/>
  </r>
  <r>
    <x v="3"/>
    <x v="0"/>
    <x v="0"/>
    <x v="1"/>
    <x v="0"/>
    <n v="228"/>
  </r>
  <r>
    <x v="3"/>
    <x v="1"/>
    <x v="1"/>
    <x v="1"/>
    <x v="0"/>
    <n v="116.54"/>
  </r>
  <r>
    <x v="3"/>
    <x v="0"/>
    <x v="1"/>
    <x v="1"/>
    <x v="0"/>
    <n v="172.63"/>
  </r>
  <r>
    <x v="3"/>
    <x v="1"/>
    <x v="1"/>
    <x v="1"/>
    <x v="0"/>
    <n v="158.19999999999999"/>
  </r>
  <r>
    <x v="3"/>
    <x v="0"/>
    <x v="1"/>
    <x v="1"/>
    <x v="0"/>
    <n v="79.17"/>
  </r>
  <r>
    <x v="3"/>
    <x v="0"/>
    <x v="1"/>
    <x v="1"/>
    <x v="0"/>
    <n v="132.05000000000001"/>
  </r>
  <r>
    <x v="3"/>
    <x v="0"/>
    <x v="0"/>
    <x v="0"/>
    <x v="0"/>
    <n v="117.23"/>
  </r>
  <r>
    <x v="3"/>
    <x v="0"/>
    <x v="0"/>
    <x v="0"/>
    <x v="0"/>
    <n v="117.23"/>
  </r>
  <r>
    <x v="3"/>
    <x v="0"/>
    <x v="0"/>
    <x v="1"/>
    <x v="1"/>
    <n v="117.23"/>
  </r>
  <r>
    <x v="3"/>
    <x v="1"/>
    <x v="1"/>
    <x v="1"/>
    <x v="0"/>
    <n v="106.11"/>
  </r>
  <r>
    <x v="3"/>
    <x v="0"/>
    <x v="1"/>
    <x v="1"/>
    <x v="0"/>
    <n v="181.16"/>
  </r>
  <r>
    <x v="3"/>
    <x v="0"/>
    <x v="1"/>
    <x v="1"/>
    <x v="0"/>
    <n v="157.5"/>
  </r>
  <r>
    <x v="3"/>
    <x v="0"/>
    <x v="1"/>
    <x v="1"/>
    <x v="0"/>
    <n v="200.2"/>
  </r>
  <r>
    <x v="3"/>
    <x v="0"/>
    <x v="0"/>
    <x v="1"/>
    <x v="0"/>
    <n v="246.85"/>
  </r>
  <r>
    <x v="3"/>
    <x v="0"/>
    <x v="1"/>
    <x v="1"/>
    <x v="0"/>
    <n v="99.7"/>
  </r>
  <r>
    <x v="3"/>
    <x v="1"/>
    <x v="1"/>
    <x v="1"/>
    <x v="0"/>
    <n v="106.77"/>
  </r>
  <r>
    <x v="3"/>
    <x v="0"/>
    <x v="1"/>
    <x v="0"/>
    <x v="0"/>
    <n v="113.5"/>
  </r>
  <r>
    <x v="3"/>
    <x v="0"/>
    <x v="1"/>
    <x v="1"/>
    <x v="0"/>
    <n v="113.5"/>
  </r>
  <r>
    <x v="3"/>
    <x v="0"/>
    <x v="1"/>
    <x v="1"/>
    <x v="0"/>
    <n v="69.12"/>
  </r>
  <r>
    <x v="3"/>
    <x v="0"/>
    <x v="0"/>
    <x v="1"/>
    <x v="0"/>
    <n v="210"/>
  </r>
  <r>
    <x v="3"/>
    <x v="0"/>
    <x v="0"/>
    <x v="0"/>
    <x v="0"/>
    <n v="134.30000000000001"/>
  </r>
  <r>
    <x v="3"/>
    <x v="0"/>
    <x v="0"/>
    <x v="0"/>
    <x v="0"/>
    <n v="134.30000000000001"/>
  </r>
  <r>
    <x v="3"/>
    <x v="0"/>
    <x v="0"/>
    <x v="1"/>
    <x v="1"/>
    <n v="134.30000000000001"/>
  </r>
  <r>
    <x v="3"/>
    <x v="0"/>
    <x v="0"/>
    <x v="0"/>
    <x v="0"/>
    <n v="118.95"/>
  </r>
  <r>
    <x v="3"/>
    <x v="0"/>
    <x v="0"/>
    <x v="1"/>
    <x v="1"/>
    <n v="97.96"/>
  </r>
  <r>
    <x v="3"/>
    <x v="0"/>
    <x v="0"/>
    <x v="1"/>
    <x v="1"/>
    <n v="237.8"/>
  </r>
  <r>
    <x v="3"/>
    <x v="0"/>
    <x v="0"/>
    <x v="0"/>
    <x v="1"/>
    <n v="234.15"/>
  </r>
  <r>
    <x v="3"/>
    <x v="0"/>
    <x v="0"/>
    <x v="1"/>
    <x v="1"/>
    <n v="234.15"/>
  </r>
  <r>
    <x v="3"/>
    <x v="0"/>
    <x v="0"/>
    <x v="1"/>
    <x v="1"/>
    <n v="203.17"/>
  </r>
  <r>
    <x v="3"/>
    <x v="0"/>
    <x v="0"/>
    <x v="0"/>
    <x v="1"/>
    <n v="250.73"/>
  </r>
  <r>
    <x v="3"/>
    <x v="0"/>
    <x v="0"/>
    <x v="0"/>
    <x v="1"/>
    <n v="250.73"/>
  </r>
  <r>
    <x v="3"/>
    <x v="0"/>
    <x v="0"/>
    <x v="1"/>
    <x v="1"/>
    <n v="250.73"/>
  </r>
  <r>
    <x v="3"/>
    <x v="0"/>
    <x v="0"/>
    <x v="0"/>
    <x v="0"/>
    <n v="106.6"/>
  </r>
  <r>
    <x v="3"/>
    <x v="0"/>
    <x v="0"/>
    <x v="1"/>
    <x v="0"/>
    <n v="106.6"/>
  </r>
  <r>
    <x v="3"/>
    <x v="0"/>
    <x v="1"/>
    <x v="0"/>
    <x v="0"/>
    <n v="136.27000000000001"/>
  </r>
  <r>
    <x v="3"/>
    <x v="0"/>
    <x v="1"/>
    <x v="1"/>
    <x v="0"/>
    <n v="136.27000000000001"/>
  </r>
  <r>
    <x v="3"/>
    <x v="0"/>
    <x v="0"/>
    <x v="1"/>
    <x v="0"/>
    <n v="230.87"/>
  </r>
  <r>
    <x v="3"/>
    <x v="0"/>
    <x v="0"/>
    <x v="0"/>
    <x v="1"/>
    <n v="180.56"/>
  </r>
  <r>
    <x v="3"/>
    <x v="0"/>
    <x v="0"/>
    <x v="1"/>
    <x v="1"/>
    <n v="215.83"/>
  </r>
  <r>
    <x v="3"/>
    <x v="0"/>
    <x v="0"/>
    <x v="1"/>
    <x v="0"/>
    <n v="197.1"/>
  </r>
  <r>
    <x v="3"/>
    <x v="0"/>
    <x v="1"/>
    <x v="0"/>
    <x v="0"/>
    <n v="69.099999999999994"/>
  </r>
  <r>
    <x v="3"/>
    <x v="0"/>
    <x v="0"/>
    <x v="1"/>
    <x v="0"/>
    <n v="91.83"/>
  </r>
  <r>
    <x v="3"/>
    <x v="0"/>
    <x v="0"/>
    <x v="1"/>
    <x v="0"/>
    <n v="111.66"/>
  </r>
  <r>
    <x v="3"/>
    <x v="1"/>
    <x v="0"/>
    <x v="1"/>
    <x v="0"/>
    <n v="57.62"/>
  </r>
  <r>
    <x v="3"/>
    <x v="0"/>
    <x v="0"/>
    <x v="1"/>
    <x v="0"/>
    <n v="104.72"/>
  </r>
  <r>
    <x v="3"/>
    <x v="0"/>
    <x v="0"/>
    <x v="0"/>
    <x v="0"/>
    <n v="154.74"/>
  </r>
  <r>
    <x v="3"/>
    <x v="0"/>
    <x v="0"/>
    <x v="0"/>
    <x v="0"/>
    <n v="154.74"/>
  </r>
  <r>
    <x v="3"/>
    <x v="0"/>
    <x v="0"/>
    <x v="1"/>
    <x v="1"/>
    <n v="154.74"/>
  </r>
  <r>
    <x v="3"/>
    <x v="0"/>
    <x v="0"/>
    <x v="1"/>
    <x v="0"/>
    <n v="77.98"/>
  </r>
  <r>
    <x v="3"/>
    <x v="0"/>
    <x v="0"/>
    <x v="1"/>
    <x v="0"/>
    <n v="157.19999999999999"/>
  </r>
  <r>
    <x v="3"/>
    <x v="0"/>
    <x v="0"/>
    <x v="0"/>
    <x v="0"/>
    <n v="157.19999999999999"/>
  </r>
  <r>
    <x v="3"/>
    <x v="0"/>
    <x v="0"/>
    <x v="1"/>
    <x v="0"/>
    <n v="113.2"/>
  </r>
  <r>
    <x v="3"/>
    <x v="0"/>
    <x v="0"/>
    <x v="1"/>
    <x v="0"/>
    <n v="143.59"/>
  </r>
  <r>
    <x v="3"/>
    <x v="0"/>
    <x v="1"/>
    <x v="0"/>
    <x v="0"/>
    <n v="75.069999999999993"/>
  </r>
  <r>
    <x v="3"/>
    <x v="0"/>
    <x v="1"/>
    <x v="1"/>
    <x v="0"/>
    <n v="84.46"/>
  </r>
  <r>
    <x v="3"/>
    <x v="0"/>
    <x v="0"/>
    <x v="1"/>
    <x v="0"/>
    <n v="113.99"/>
  </r>
  <r>
    <x v="3"/>
    <x v="0"/>
    <x v="1"/>
    <x v="1"/>
    <x v="0"/>
    <n v="67.17"/>
  </r>
  <r>
    <x v="3"/>
    <x v="0"/>
    <x v="0"/>
    <x v="1"/>
    <x v="0"/>
    <n v="320.37"/>
  </r>
  <r>
    <x v="3"/>
    <x v="0"/>
    <x v="0"/>
    <x v="0"/>
    <x v="0"/>
    <n v="244.5"/>
  </r>
  <r>
    <x v="3"/>
    <x v="0"/>
    <x v="0"/>
    <x v="1"/>
    <x v="0"/>
    <n v="244.5"/>
  </r>
  <r>
    <x v="3"/>
    <x v="0"/>
    <x v="1"/>
    <x v="1"/>
    <x v="0"/>
    <n v="78.62"/>
  </r>
  <r>
    <x v="3"/>
    <x v="0"/>
    <x v="0"/>
    <x v="1"/>
    <x v="0"/>
    <n v="210.9"/>
  </r>
  <r>
    <x v="3"/>
    <x v="0"/>
    <x v="0"/>
    <x v="1"/>
    <x v="0"/>
    <n v="311.45999999999998"/>
  </r>
  <r>
    <x v="3"/>
    <x v="0"/>
    <x v="0"/>
    <x v="0"/>
    <x v="0"/>
    <n v="174.06"/>
  </r>
  <r>
    <x v="3"/>
    <x v="0"/>
    <x v="0"/>
    <x v="1"/>
    <x v="0"/>
    <n v="174.06"/>
  </r>
  <r>
    <x v="3"/>
    <x v="0"/>
    <x v="0"/>
    <x v="1"/>
    <x v="0"/>
    <n v="155.81"/>
  </r>
  <r>
    <x v="3"/>
    <x v="0"/>
    <x v="0"/>
    <x v="1"/>
    <x v="1"/>
    <n v="106.56"/>
  </r>
  <r>
    <x v="3"/>
    <x v="0"/>
    <x v="0"/>
    <x v="1"/>
    <x v="1"/>
    <n v="110.42"/>
  </r>
  <r>
    <x v="3"/>
    <x v="0"/>
    <x v="1"/>
    <x v="0"/>
    <x v="1"/>
    <n v="74.28"/>
  </r>
  <r>
    <x v="3"/>
    <x v="0"/>
    <x v="1"/>
    <x v="1"/>
    <x v="1"/>
    <n v="74.28"/>
  </r>
  <r>
    <x v="3"/>
    <x v="0"/>
    <x v="0"/>
    <x v="1"/>
    <x v="1"/>
    <n v="245.28"/>
  </r>
  <r>
    <x v="3"/>
    <x v="0"/>
    <x v="0"/>
    <x v="1"/>
    <x v="1"/>
    <n v="256.48"/>
  </r>
  <r>
    <x v="3"/>
    <x v="0"/>
    <x v="1"/>
    <x v="1"/>
    <x v="0"/>
    <n v="84.23"/>
  </r>
  <r>
    <x v="3"/>
    <x v="1"/>
    <x v="0"/>
    <x v="1"/>
    <x v="0"/>
    <n v="105.1"/>
  </r>
  <r>
    <x v="3"/>
    <x v="1"/>
    <x v="0"/>
    <x v="1"/>
    <x v="0"/>
    <n v="121.09"/>
  </r>
  <r>
    <x v="3"/>
    <x v="1"/>
    <x v="1"/>
    <x v="0"/>
    <x v="0"/>
    <n v="153.94999999999999"/>
  </r>
  <r>
    <x v="3"/>
    <x v="1"/>
    <x v="1"/>
    <x v="1"/>
    <x v="0"/>
    <n v="153.94999999999999"/>
  </r>
  <r>
    <x v="3"/>
    <x v="1"/>
    <x v="0"/>
    <x v="1"/>
    <x v="0"/>
    <n v="207.84"/>
  </r>
  <r>
    <x v="3"/>
    <x v="1"/>
    <x v="0"/>
    <x v="1"/>
    <x v="1"/>
    <n v="113.39"/>
  </r>
  <r>
    <x v="3"/>
    <x v="1"/>
    <x v="0"/>
    <x v="1"/>
    <x v="0"/>
    <n v="126.62"/>
  </r>
  <r>
    <x v="3"/>
    <x v="1"/>
    <x v="0"/>
    <x v="0"/>
    <x v="0"/>
    <n v="136.68"/>
  </r>
  <r>
    <x v="3"/>
    <x v="1"/>
    <x v="0"/>
    <x v="1"/>
    <x v="0"/>
    <n v="136.68"/>
  </r>
  <r>
    <x v="3"/>
    <x v="1"/>
    <x v="0"/>
    <x v="1"/>
    <x v="1"/>
    <n v="108.15"/>
  </r>
  <r>
    <x v="3"/>
    <x v="0"/>
    <x v="0"/>
    <x v="0"/>
    <x v="0"/>
    <n v="180.85"/>
  </r>
  <r>
    <x v="3"/>
    <x v="0"/>
    <x v="0"/>
    <x v="0"/>
    <x v="0"/>
    <n v="180.85"/>
  </r>
  <r>
    <x v="3"/>
    <x v="0"/>
    <x v="0"/>
    <x v="1"/>
    <x v="1"/>
    <n v="180.85"/>
  </r>
  <r>
    <x v="3"/>
    <x v="0"/>
    <x v="0"/>
    <x v="1"/>
    <x v="0"/>
    <n v="175.81"/>
  </r>
  <r>
    <x v="3"/>
    <x v="0"/>
    <x v="0"/>
    <x v="0"/>
    <x v="0"/>
    <n v="240.88"/>
  </r>
  <r>
    <x v="3"/>
    <x v="0"/>
    <x v="0"/>
    <x v="1"/>
    <x v="0"/>
    <n v="240.88"/>
  </r>
  <r>
    <x v="3"/>
    <x v="1"/>
    <x v="0"/>
    <x v="1"/>
    <x v="0"/>
    <n v="183.19"/>
  </r>
  <r>
    <x v="3"/>
    <x v="1"/>
    <x v="0"/>
    <x v="1"/>
    <x v="0"/>
    <n v="167.16"/>
  </r>
  <r>
    <x v="3"/>
    <x v="1"/>
    <x v="0"/>
    <x v="1"/>
    <x v="0"/>
    <n v="177.09"/>
  </r>
  <r>
    <x v="3"/>
    <x v="1"/>
    <x v="0"/>
    <x v="1"/>
    <x v="0"/>
    <n v="221.89"/>
  </r>
  <r>
    <x v="3"/>
    <x v="0"/>
    <x v="0"/>
    <x v="1"/>
    <x v="0"/>
    <n v="233.16"/>
  </r>
  <r>
    <x v="3"/>
    <x v="0"/>
    <x v="1"/>
    <x v="1"/>
    <x v="0"/>
    <n v="67.099999999999994"/>
  </r>
  <r>
    <x v="3"/>
    <x v="0"/>
    <x v="0"/>
    <x v="1"/>
    <x v="0"/>
    <n v="349.97"/>
  </r>
  <r>
    <x v="3"/>
    <x v="0"/>
    <x v="1"/>
    <x v="0"/>
    <x v="0"/>
    <n v="139.56"/>
  </r>
  <r>
    <x v="3"/>
    <x v="0"/>
    <x v="1"/>
    <x v="1"/>
    <x v="0"/>
    <n v="139.56"/>
  </r>
  <r>
    <x v="3"/>
    <x v="0"/>
    <x v="1"/>
    <x v="1"/>
    <x v="0"/>
    <n v="191.63"/>
  </r>
  <r>
    <x v="3"/>
    <x v="0"/>
    <x v="1"/>
    <x v="1"/>
    <x v="0"/>
    <n v="65.31"/>
  </r>
  <r>
    <x v="3"/>
    <x v="0"/>
    <x v="1"/>
    <x v="1"/>
    <x v="0"/>
    <n v="67.78"/>
  </r>
  <r>
    <x v="3"/>
    <x v="0"/>
    <x v="0"/>
    <x v="1"/>
    <x v="0"/>
    <n v="204.68"/>
  </r>
  <r>
    <x v="3"/>
    <x v="0"/>
    <x v="1"/>
    <x v="1"/>
    <x v="1"/>
    <n v="177.22"/>
  </r>
  <r>
    <x v="3"/>
    <x v="0"/>
    <x v="0"/>
    <x v="1"/>
    <x v="0"/>
    <n v="109.78"/>
  </r>
  <r>
    <x v="3"/>
    <x v="0"/>
    <x v="1"/>
    <x v="0"/>
    <x v="0"/>
    <n v="62.63"/>
  </r>
  <r>
    <x v="3"/>
    <x v="0"/>
    <x v="1"/>
    <x v="1"/>
    <x v="1"/>
    <n v="169.58"/>
  </r>
  <r>
    <x v="3"/>
    <x v="1"/>
    <x v="0"/>
    <x v="1"/>
    <x v="0"/>
    <n v="105.73"/>
  </r>
  <r>
    <x v="3"/>
    <x v="1"/>
    <x v="0"/>
    <x v="1"/>
    <x v="0"/>
    <n v="114.13"/>
  </r>
  <r>
    <x v="3"/>
    <x v="0"/>
    <x v="0"/>
    <x v="1"/>
    <x v="0"/>
    <n v="153.5"/>
  </r>
  <r>
    <x v="3"/>
    <x v="0"/>
    <x v="0"/>
    <x v="0"/>
    <x v="0"/>
    <n v="195.64"/>
  </r>
  <r>
    <x v="3"/>
    <x v="0"/>
    <x v="0"/>
    <x v="1"/>
    <x v="1"/>
    <n v="195.64"/>
  </r>
  <r>
    <x v="3"/>
    <x v="1"/>
    <x v="1"/>
    <x v="1"/>
    <x v="0"/>
    <n v="97.36"/>
  </r>
  <r>
    <x v="3"/>
    <x v="0"/>
    <x v="1"/>
    <x v="1"/>
    <x v="0"/>
    <n v="138.08000000000001"/>
  </r>
  <r>
    <x v="3"/>
    <x v="0"/>
    <x v="0"/>
    <x v="1"/>
    <x v="0"/>
    <n v="157.44999999999999"/>
  </r>
  <r>
    <x v="3"/>
    <x v="1"/>
    <x v="1"/>
    <x v="1"/>
    <x v="0"/>
    <n v="99.43"/>
  </r>
  <r>
    <x v="3"/>
    <x v="1"/>
    <x v="0"/>
    <x v="1"/>
    <x v="0"/>
    <n v="87.59"/>
  </r>
  <r>
    <x v="3"/>
    <x v="1"/>
    <x v="0"/>
    <x v="0"/>
    <x v="0"/>
    <n v="158.63"/>
  </r>
  <r>
    <x v="3"/>
    <x v="1"/>
    <x v="0"/>
    <x v="1"/>
    <x v="0"/>
    <n v="158.63"/>
  </r>
  <r>
    <x v="3"/>
    <x v="1"/>
    <x v="0"/>
    <x v="1"/>
    <x v="0"/>
    <n v="114.93"/>
  </r>
  <r>
    <x v="3"/>
    <x v="0"/>
    <x v="1"/>
    <x v="0"/>
    <x v="0"/>
    <n v="75.709999999999994"/>
  </r>
  <r>
    <x v="3"/>
    <x v="0"/>
    <x v="0"/>
    <x v="1"/>
    <x v="0"/>
    <n v="116.57"/>
  </r>
  <r>
    <x v="3"/>
    <x v="0"/>
    <x v="0"/>
    <x v="1"/>
    <x v="0"/>
    <n v="110.25"/>
  </r>
  <r>
    <x v="3"/>
    <x v="0"/>
    <x v="1"/>
    <x v="1"/>
    <x v="1"/>
    <n v="123.27"/>
  </r>
  <r>
    <x v="3"/>
    <x v="1"/>
    <x v="0"/>
    <x v="1"/>
    <x v="0"/>
    <n v="143.62"/>
  </r>
  <r>
    <x v="3"/>
    <x v="1"/>
    <x v="1"/>
    <x v="1"/>
    <x v="0"/>
    <n v="80.31"/>
  </r>
  <r>
    <x v="3"/>
    <x v="1"/>
    <x v="0"/>
    <x v="1"/>
    <x v="0"/>
    <n v="133.35"/>
  </r>
  <r>
    <x v="3"/>
    <x v="1"/>
    <x v="1"/>
    <x v="1"/>
    <x v="0"/>
    <n v="52.92"/>
  </r>
  <r>
    <x v="3"/>
    <x v="1"/>
    <x v="1"/>
    <x v="0"/>
    <x v="0"/>
    <n v="123.74"/>
  </r>
  <r>
    <x v="3"/>
    <x v="1"/>
    <x v="1"/>
    <x v="1"/>
    <x v="0"/>
    <n v="123.74"/>
  </r>
  <r>
    <x v="3"/>
    <x v="1"/>
    <x v="0"/>
    <x v="1"/>
    <x v="0"/>
    <n v="115.84"/>
  </r>
  <r>
    <x v="3"/>
    <x v="1"/>
    <x v="0"/>
    <x v="1"/>
    <x v="0"/>
    <n v="164.88"/>
  </r>
  <r>
    <x v="3"/>
    <x v="1"/>
    <x v="0"/>
    <x v="1"/>
    <x v="0"/>
    <n v="89.47"/>
  </r>
  <r>
    <x v="3"/>
    <x v="1"/>
    <x v="0"/>
    <x v="1"/>
    <x v="1"/>
    <n v="163.78"/>
  </r>
  <r>
    <x v="3"/>
    <x v="1"/>
    <x v="1"/>
    <x v="1"/>
    <x v="0"/>
    <n v="112.99"/>
  </r>
  <r>
    <x v="3"/>
    <x v="0"/>
    <x v="1"/>
    <x v="1"/>
    <x v="0"/>
    <n v="59.77"/>
  </r>
  <r>
    <x v="3"/>
    <x v="0"/>
    <x v="1"/>
    <x v="1"/>
    <x v="0"/>
    <n v="76.790000000000006"/>
  </r>
  <r>
    <x v="3"/>
    <x v="0"/>
    <x v="0"/>
    <x v="1"/>
    <x v="0"/>
    <n v="225.56"/>
  </r>
  <r>
    <x v="3"/>
    <x v="0"/>
    <x v="0"/>
    <x v="1"/>
    <x v="0"/>
    <n v="301.79000000000002"/>
  </r>
  <r>
    <x v="3"/>
    <x v="0"/>
    <x v="0"/>
    <x v="0"/>
    <x v="0"/>
    <n v="233.78"/>
  </r>
  <r>
    <x v="3"/>
    <x v="0"/>
    <x v="0"/>
    <x v="1"/>
    <x v="0"/>
    <n v="233.78"/>
  </r>
  <r>
    <x v="3"/>
    <x v="0"/>
    <x v="0"/>
    <x v="1"/>
    <x v="0"/>
    <n v="231.97"/>
  </r>
  <r>
    <x v="3"/>
    <x v="0"/>
    <x v="0"/>
    <x v="1"/>
    <x v="0"/>
    <n v="179.23"/>
  </r>
  <r>
    <x v="3"/>
    <x v="0"/>
    <x v="0"/>
    <x v="1"/>
    <x v="0"/>
    <n v="272.06"/>
  </r>
  <r>
    <x v="3"/>
    <x v="0"/>
    <x v="0"/>
    <x v="1"/>
    <x v="0"/>
    <n v="129.80000000000001"/>
  </r>
  <r>
    <x v="3"/>
    <x v="0"/>
    <x v="0"/>
    <x v="1"/>
    <x v="1"/>
    <n v="295.49"/>
  </r>
  <r>
    <x v="3"/>
    <x v="1"/>
    <x v="0"/>
    <x v="1"/>
    <x v="0"/>
    <n v="193.5"/>
  </r>
  <r>
    <x v="3"/>
    <x v="0"/>
    <x v="1"/>
    <x v="1"/>
    <x v="0"/>
    <n v="195.28"/>
  </r>
  <r>
    <x v="3"/>
    <x v="0"/>
    <x v="0"/>
    <x v="1"/>
    <x v="0"/>
    <n v="101.68"/>
  </r>
  <r>
    <x v="3"/>
    <x v="0"/>
    <x v="1"/>
    <x v="1"/>
    <x v="0"/>
    <n v="60.26"/>
  </r>
  <r>
    <x v="3"/>
    <x v="0"/>
    <x v="1"/>
    <x v="0"/>
    <x v="0"/>
    <n v="68.06"/>
  </r>
  <r>
    <x v="3"/>
    <x v="0"/>
    <x v="1"/>
    <x v="1"/>
    <x v="0"/>
    <n v="68.06"/>
  </r>
  <r>
    <x v="3"/>
    <x v="0"/>
    <x v="1"/>
    <x v="1"/>
    <x v="0"/>
    <n v="60.87"/>
  </r>
  <r>
    <x v="3"/>
    <x v="0"/>
    <x v="0"/>
    <x v="1"/>
    <x v="0"/>
    <n v="70.62"/>
  </r>
  <r>
    <x v="3"/>
    <x v="1"/>
    <x v="0"/>
    <x v="1"/>
    <x v="0"/>
    <n v="158.5"/>
  </r>
  <r>
    <x v="3"/>
    <x v="1"/>
    <x v="0"/>
    <x v="0"/>
    <x v="0"/>
    <n v="168.92"/>
  </r>
  <r>
    <x v="3"/>
    <x v="1"/>
    <x v="0"/>
    <x v="1"/>
    <x v="0"/>
    <n v="185.11"/>
  </r>
  <r>
    <x v="3"/>
    <x v="1"/>
    <x v="0"/>
    <x v="1"/>
    <x v="1"/>
    <n v="133.97999999999999"/>
  </r>
  <r>
    <x v="3"/>
    <x v="1"/>
    <x v="0"/>
    <x v="1"/>
    <x v="0"/>
    <n v="207.83"/>
  </r>
  <r>
    <x v="3"/>
    <x v="1"/>
    <x v="0"/>
    <x v="1"/>
    <x v="0"/>
    <n v="146.36000000000001"/>
  </r>
  <r>
    <x v="3"/>
    <x v="0"/>
    <x v="0"/>
    <x v="0"/>
    <x v="0"/>
    <n v="190.09"/>
  </r>
  <r>
    <x v="3"/>
    <x v="0"/>
    <x v="0"/>
    <x v="0"/>
    <x v="0"/>
    <n v="190.09"/>
  </r>
  <r>
    <x v="3"/>
    <x v="1"/>
    <x v="0"/>
    <x v="1"/>
    <x v="0"/>
    <n v="104.87"/>
  </r>
  <r>
    <x v="3"/>
    <x v="0"/>
    <x v="0"/>
    <x v="1"/>
    <x v="0"/>
    <n v="154.06"/>
  </r>
  <r>
    <x v="3"/>
    <x v="0"/>
    <x v="0"/>
    <x v="1"/>
    <x v="1"/>
    <n v="269.43"/>
  </r>
  <r>
    <x v="3"/>
    <x v="0"/>
    <x v="0"/>
    <x v="1"/>
    <x v="1"/>
    <n v="258.85000000000002"/>
  </r>
  <r>
    <x v="3"/>
    <x v="0"/>
    <x v="0"/>
    <x v="0"/>
    <x v="1"/>
    <n v="156.93"/>
  </r>
  <r>
    <x v="3"/>
    <x v="0"/>
    <x v="0"/>
    <x v="1"/>
    <x v="1"/>
    <n v="156.93"/>
  </r>
  <r>
    <x v="3"/>
    <x v="0"/>
    <x v="0"/>
    <x v="1"/>
    <x v="1"/>
    <n v="230.71"/>
  </r>
  <r>
    <x v="3"/>
    <x v="0"/>
    <x v="0"/>
    <x v="1"/>
    <x v="1"/>
    <n v="133.5"/>
  </r>
  <r>
    <x v="3"/>
    <x v="0"/>
    <x v="0"/>
    <x v="1"/>
    <x v="1"/>
    <n v="286.54000000000002"/>
  </r>
  <r>
    <x v="3"/>
    <x v="0"/>
    <x v="0"/>
    <x v="1"/>
    <x v="1"/>
    <n v="232.55"/>
  </r>
  <r>
    <x v="3"/>
    <x v="1"/>
    <x v="0"/>
    <x v="1"/>
    <x v="1"/>
    <n v="171.67"/>
  </r>
  <r>
    <x v="3"/>
    <x v="0"/>
    <x v="0"/>
    <x v="1"/>
    <x v="1"/>
    <n v="246.1"/>
  </r>
  <r>
    <x v="3"/>
    <x v="0"/>
    <x v="1"/>
    <x v="0"/>
    <x v="0"/>
    <n v="84.21"/>
  </r>
  <r>
    <x v="3"/>
    <x v="0"/>
    <x v="1"/>
    <x v="1"/>
    <x v="0"/>
    <n v="84.21"/>
  </r>
  <r>
    <x v="3"/>
    <x v="0"/>
    <x v="0"/>
    <x v="1"/>
    <x v="0"/>
    <n v="181.99"/>
  </r>
  <r>
    <x v="3"/>
    <x v="0"/>
    <x v="1"/>
    <x v="1"/>
    <x v="0"/>
    <n v="107.86"/>
  </r>
  <r>
    <x v="3"/>
    <x v="0"/>
    <x v="0"/>
    <x v="0"/>
    <x v="0"/>
    <n v="215.01"/>
  </r>
  <r>
    <x v="3"/>
    <x v="0"/>
    <x v="0"/>
    <x v="0"/>
    <x v="0"/>
    <n v="215.01"/>
  </r>
  <r>
    <x v="3"/>
    <x v="0"/>
    <x v="0"/>
    <x v="1"/>
    <x v="1"/>
    <n v="215.01"/>
  </r>
  <r>
    <x v="3"/>
    <x v="0"/>
    <x v="0"/>
    <x v="1"/>
    <x v="0"/>
    <n v="120.7"/>
  </r>
  <r>
    <x v="3"/>
    <x v="0"/>
    <x v="1"/>
    <x v="0"/>
    <x v="0"/>
    <n v="132.85"/>
  </r>
  <r>
    <x v="3"/>
    <x v="0"/>
    <x v="1"/>
    <x v="1"/>
    <x v="0"/>
    <n v="132.85"/>
  </r>
  <r>
    <x v="3"/>
    <x v="0"/>
    <x v="1"/>
    <x v="1"/>
    <x v="0"/>
    <n v="84.53"/>
  </r>
  <r>
    <x v="3"/>
    <x v="0"/>
    <x v="1"/>
    <x v="1"/>
    <x v="0"/>
    <n v="76.81"/>
  </r>
  <r>
    <x v="3"/>
    <x v="0"/>
    <x v="1"/>
    <x v="1"/>
    <x v="0"/>
    <n v="202"/>
  </r>
  <r>
    <x v="3"/>
    <x v="0"/>
    <x v="0"/>
    <x v="0"/>
    <x v="0"/>
    <n v="208.79"/>
  </r>
  <r>
    <x v="3"/>
    <x v="0"/>
    <x v="0"/>
    <x v="0"/>
    <x v="0"/>
    <n v="208.79"/>
  </r>
  <r>
    <x v="3"/>
    <x v="0"/>
    <x v="0"/>
    <x v="1"/>
    <x v="1"/>
    <n v="208.79"/>
  </r>
  <r>
    <x v="3"/>
    <x v="0"/>
    <x v="0"/>
    <x v="0"/>
    <x v="0"/>
    <n v="162.28"/>
  </r>
  <r>
    <x v="3"/>
    <x v="0"/>
    <x v="0"/>
    <x v="0"/>
    <x v="0"/>
    <n v="162.28"/>
  </r>
  <r>
    <x v="3"/>
    <x v="0"/>
    <x v="0"/>
    <x v="1"/>
    <x v="1"/>
    <n v="162.28"/>
  </r>
  <r>
    <x v="3"/>
    <x v="0"/>
    <x v="0"/>
    <x v="0"/>
    <x v="0"/>
    <n v="287.23"/>
  </r>
  <r>
    <x v="3"/>
    <x v="0"/>
    <x v="0"/>
    <x v="0"/>
    <x v="0"/>
    <n v="287.23"/>
  </r>
  <r>
    <x v="3"/>
    <x v="0"/>
    <x v="0"/>
    <x v="1"/>
    <x v="1"/>
    <n v="287.23"/>
  </r>
  <r>
    <x v="3"/>
    <x v="0"/>
    <x v="0"/>
    <x v="0"/>
    <x v="0"/>
    <n v="116.78"/>
  </r>
  <r>
    <x v="3"/>
    <x v="0"/>
    <x v="0"/>
    <x v="0"/>
    <x v="0"/>
    <n v="116.78"/>
  </r>
  <r>
    <x v="3"/>
    <x v="0"/>
    <x v="0"/>
    <x v="1"/>
    <x v="1"/>
    <n v="116.78"/>
  </r>
  <r>
    <x v="3"/>
    <x v="0"/>
    <x v="0"/>
    <x v="0"/>
    <x v="0"/>
    <n v="159.71"/>
  </r>
  <r>
    <x v="3"/>
    <x v="0"/>
    <x v="0"/>
    <x v="0"/>
    <x v="0"/>
    <n v="159.71"/>
  </r>
  <r>
    <x v="3"/>
    <x v="0"/>
    <x v="0"/>
    <x v="0"/>
    <x v="1"/>
    <n v="159.71"/>
  </r>
  <r>
    <x v="3"/>
    <x v="0"/>
    <x v="0"/>
    <x v="0"/>
    <x v="0"/>
    <n v="159.71"/>
  </r>
  <r>
    <x v="3"/>
    <x v="0"/>
    <x v="0"/>
    <x v="0"/>
    <x v="0"/>
    <n v="159.71"/>
  </r>
  <r>
    <x v="3"/>
    <x v="0"/>
    <x v="0"/>
    <x v="1"/>
    <x v="1"/>
    <n v="159.71"/>
  </r>
  <r>
    <x v="3"/>
    <x v="0"/>
    <x v="0"/>
    <x v="0"/>
    <x v="1"/>
    <n v="205"/>
  </r>
  <r>
    <x v="3"/>
    <x v="0"/>
    <x v="0"/>
    <x v="0"/>
    <x v="1"/>
    <n v="205"/>
  </r>
  <r>
    <x v="3"/>
    <x v="0"/>
    <x v="0"/>
    <x v="1"/>
    <x v="1"/>
    <n v="205"/>
  </r>
  <r>
    <x v="3"/>
    <x v="0"/>
    <x v="0"/>
    <x v="0"/>
    <x v="0"/>
    <n v="143.44"/>
  </r>
  <r>
    <x v="3"/>
    <x v="0"/>
    <x v="0"/>
    <x v="0"/>
    <x v="0"/>
    <n v="143.44"/>
  </r>
  <r>
    <x v="3"/>
    <x v="0"/>
    <x v="0"/>
    <x v="1"/>
    <x v="1"/>
    <n v="143.44"/>
  </r>
  <r>
    <x v="3"/>
    <x v="0"/>
    <x v="0"/>
    <x v="0"/>
    <x v="0"/>
    <n v="174.87"/>
  </r>
  <r>
    <x v="3"/>
    <x v="0"/>
    <x v="0"/>
    <x v="1"/>
    <x v="1"/>
    <n v="174.87"/>
  </r>
  <r>
    <x v="3"/>
    <x v="0"/>
    <x v="0"/>
    <x v="0"/>
    <x v="0"/>
    <n v="304.18"/>
  </r>
  <r>
    <x v="3"/>
    <x v="0"/>
    <x v="0"/>
    <x v="0"/>
    <x v="0"/>
    <n v="304.18"/>
  </r>
  <r>
    <x v="3"/>
    <x v="0"/>
    <x v="0"/>
    <x v="1"/>
    <x v="1"/>
    <n v="304.18"/>
  </r>
  <r>
    <x v="3"/>
    <x v="0"/>
    <x v="0"/>
    <x v="0"/>
    <x v="0"/>
    <n v="270.36"/>
  </r>
  <r>
    <x v="3"/>
    <x v="0"/>
    <x v="0"/>
    <x v="0"/>
    <x v="0"/>
    <n v="270.36"/>
  </r>
  <r>
    <x v="3"/>
    <x v="0"/>
    <x v="0"/>
    <x v="1"/>
    <x v="1"/>
    <n v="270.36"/>
  </r>
  <r>
    <x v="3"/>
    <x v="0"/>
    <x v="0"/>
    <x v="0"/>
    <x v="1"/>
    <n v="209.35"/>
  </r>
  <r>
    <x v="3"/>
    <x v="0"/>
    <x v="0"/>
    <x v="0"/>
    <x v="1"/>
    <n v="209.35"/>
  </r>
  <r>
    <x v="3"/>
    <x v="0"/>
    <x v="0"/>
    <x v="1"/>
    <x v="1"/>
    <n v="209.35"/>
  </r>
  <r>
    <x v="3"/>
    <x v="1"/>
    <x v="0"/>
    <x v="0"/>
    <x v="0"/>
    <n v="123.18"/>
  </r>
  <r>
    <x v="3"/>
    <x v="1"/>
    <x v="0"/>
    <x v="0"/>
    <x v="0"/>
    <n v="123.18"/>
  </r>
  <r>
    <x v="3"/>
    <x v="1"/>
    <x v="0"/>
    <x v="1"/>
    <x v="1"/>
    <n v="123.18"/>
  </r>
  <r>
    <x v="3"/>
    <x v="1"/>
    <x v="0"/>
    <x v="0"/>
    <x v="0"/>
    <n v="143.19999999999999"/>
  </r>
  <r>
    <x v="3"/>
    <x v="1"/>
    <x v="0"/>
    <x v="0"/>
    <x v="0"/>
    <n v="143.19999999999999"/>
  </r>
  <r>
    <x v="3"/>
    <x v="1"/>
    <x v="0"/>
    <x v="1"/>
    <x v="1"/>
    <n v="143.19999999999999"/>
  </r>
  <r>
    <x v="3"/>
    <x v="0"/>
    <x v="0"/>
    <x v="0"/>
    <x v="0"/>
    <n v="144.6"/>
  </r>
  <r>
    <x v="3"/>
    <x v="0"/>
    <x v="0"/>
    <x v="1"/>
    <x v="1"/>
    <n v="144.6"/>
  </r>
  <r>
    <x v="3"/>
    <x v="0"/>
    <x v="0"/>
    <x v="0"/>
    <x v="0"/>
    <n v="349.53"/>
  </r>
  <r>
    <x v="3"/>
    <x v="0"/>
    <x v="0"/>
    <x v="1"/>
    <x v="1"/>
    <n v="349.53"/>
  </r>
  <r>
    <x v="3"/>
    <x v="1"/>
    <x v="0"/>
    <x v="0"/>
    <x v="0"/>
    <n v="183.43"/>
  </r>
  <r>
    <x v="3"/>
    <x v="1"/>
    <x v="0"/>
    <x v="0"/>
    <x v="0"/>
    <n v="183.43"/>
  </r>
  <r>
    <x v="3"/>
    <x v="1"/>
    <x v="0"/>
    <x v="1"/>
    <x v="1"/>
    <n v="183.43"/>
  </r>
  <r>
    <x v="3"/>
    <x v="0"/>
    <x v="0"/>
    <x v="0"/>
    <x v="0"/>
    <n v="223.99"/>
  </r>
  <r>
    <x v="3"/>
    <x v="0"/>
    <x v="0"/>
    <x v="1"/>
    <x v="1"/>
    <n v="223.99"/>
  </r>
  <r>
    <x v="3"/>
    <x v="1"/>
    <x v="0"/>
    <x v="0"/>
    <x v="0"/>
    <n v="169.41"/>
  </r>
  <r>
    <x v="3"/>
    <x v="1"/>
    <x v="0"/>
    <x v="0"/>
    <x v="0"/>
    <n v="169.41"/>
  </r>
  <r>
    <x v="3"/>
    <x v="1"/>
    <x v="0"/>
    <x v="1"/>
    <x v="1"/>
    <n v="169.41"/>
  </r>
  <r>
    <x v="3"/>
    <x v="0"/>
    <x v="0"/>
    <x v="0"/>
    <x v="0"/>
    <n v="326.47000000000003"/>
  </r>
  <r>
    <x v="3"/>
    <x v="0"/>
    <x v="0"/>
    <x v="0"/>
    <x v="0"/>
    <n v="326.47000000000003"/>
  </r>
  <r>
    <x v="3"/>
    <x v="0"/>
    <x v="0"/>
    <x v="1"/>
    <x v="1"/>
    <n v="326.47000000000003"/>
  </r>
  <r>
    <x v="3"/>
    <x v="0"/>
    <x v="0"/>
    <x v="0"/>
    <x v="0"/>
    <n v="234.31"/>
  </r>
  <r>
    <x v="3"/>
    <x v="0"/>
    <x v="0"/>
    <x v="0"/>
    <x v="0"/>
    <n v="234.31"/>
  </r>
  <r>
    <x v="3"/>
    <x v="0"/>
    <x v="0"/>
    <x v="1"/>
    <x v="1"/>
    <n v="234.31"/>
  </r>
  <r>
    <x v="3"/>
    <x v="1"/>
    <x v="0"/>
    <x v="0"/>
    <x v="0"/>
    <n v="124.92"/>
  </r>
  <r>
    <x v="3"/>
    <x v="1"/>
    <x v="0"/>
    <x v="0"/>
    <x v="0"/>
    <n v="124.92"/>
  </r>
  <r>
    <x v="3"/>
    <x v="1"/>
    <x v="0"/>
    <x v="1"/>
    <x v="1"/>
    <n v="124.92"/>
  </r>
  <r>
    <x v="3"/>
    <x v="0"/>
    <x v="0"/>
    <x v="0"/>
    <x v="1"/>
    <n v="278.39"/>
  </r>
  <r>
    <x v="3"/>
    <x v="0"/>
    <x v="0"/>
    <x v="0"/>
    <x v="1"/>
    <n v="278.39"/>
  </r>
  <r>
    <x v="3"/>
    <x v="0"/>
    <x v="0"/>
    <x v="1"/>
    <x v="1"/>
    <n v="278.39"/>
  </r>
  <r>
    <x v="3"/>
    <x v="0"/>
    <x v="0"/>
    <x v="0"/>
    <x v="0"/>
    <n v="208.71"/>
  </r>
  <r>
    <x v="3"/>
    <x v="0"/>
    <x v="0"/>
    <x v="0"/>
    <x v="0"/>
    <n v="208.71"/>
  </r>
  <r>
    <x v="3"/>
    <x v="0"/>
    <x v="0"/>
    <x v="1"/>
    <x v="1"/>
    <n v="208.71"/>
  </r>
  <r>
    <x v="3"/>
    <x v="0"/>
    <x v="0"/>
    <x v="0"/>
    <x v="0"/>
    <n v="150.13"/>
  </r>
  <r>
    <x v="3"/>
    <x v="0"/>
    <x v="0"/>
    <x v="1"/>
    <x v="1"/>
    <n v="150.13"/>
  </r>
  <r>
    <x v="3"/>
    <x v="0"/>
    <x v="1"/>
    <x v="1"/>
    <x v="0"/>
    <n v="56.43"/>
  </r>
  <r>
    <x v="3"/>
    <x v="0"/>
    <x v="1"/>
    <x v="1"/>
    <x v="0"/>
    <n v="53.8"/>
  </r>
  <r>
    <x v="3"/>
    <x v="0"/>
    <x v="1"/>
    <x v="1"/>
    <x v="0"/>
    <n v="96.18"/>
  </r>
  <r>
    <x v="3"/>
    <x v="0"/>
    <x v="1"/>
    <x v="0"/>
    <x v="0"/>
    <n v="67.77"/>
  </r>
  <r>
    <x v="3"/>
    <x v="0"/>
    <x v="1"/>
    <x v="1"/>
    <x v="0"/>
    <n v="67.77"/>
  </r>
  <r>
    <x v="3"/>
    <x v="0"/>
    <x v="0"/>
    <x v="1"/>
    <x v="0"/>
    <n v="139.81"/>
  </r>
  <r>
    <x v="3"/>
    <x v="1"/>
    <x v="0"/>
    <x v="1"/>
    <x v="0"/>
    <n v="92.78"/>
  </r>
  <r>
    <x v="3"/>
    <x v="1"/>
    <x v="0"/>
    <x v="1"/>
    <x v="0"/>
    <n v="117.97"/>
  </r>
  <r>
    <x v="3"/>
    <x v="1"/>
    <x v="1"/>
    <x v="0"/>
    <x v="0"/>
    <n v="121.67"/>
  </r>
  <r>
    <x v="3"/>
    <x v="1"/>
    <x v="1"/>
    <x v="1"/>
    <x v="0"/>
    <n v="121.67"/>
  </r>
  <r>
    <x v="3"/>
    <x v="1"/>
    <x v="0"/>
    <x v="1"/>
    <x v="1"/>
    <n v="138.88"/>
  </r>
  <r>
    <x v="3"/>
    <x v="1"/>
    <x v="0"/>
    <x v="1"/>
    <x v="0"/>
    <n v="140.9"/>
  </r>
  <r>
    <x v="3"/>
    <x v="1"/>
    <x v="0"/>
    <x v="1"/>
    <x v="0"/>
    <n v="153.58000000000001"/>
  </r>
  <r>
    <x v="3"/>
    <x v="1"/>
    <x v="0"/>
    <x v="1"/>
    <x v="0"/>
    <n v="201.43"/>
  </r>
  <r>
    <x v="3"/>
    <x v="1"/>
    <x v="0"/>
    <x v="1"/>
    <x v="1"/>
    <n v="102.95"/>
  </r>
  <r>
    <x v="3"/>
    <x v="1"/>
    <x v="1"/>
    <x v="1"/>
    <x v="0"/>
    <n v="45.55"/>
  </r>
  <r>
    <x v="3"/>
    <x v="1"/>
    <x v="0"/>
    <x v="1"/>
    <x v="0"/>
    <n v="114.5"/>
  </r>
  <r>
    <x v="3"/>
    <x v="1"/>
    <x v="1"/>
    <x v="1"/>
    <x v="0"/>
    <n v="150.04"/>
  </r>
  <r>
    <x v="3"/>
    <x v="1"/>
    <x v="0"/>
    <x v="1"/>
    <x v="0"/>
    <n v="117.59"/>
  </r>
  <r>
    <x v="3"/>
    <x v="1"/>
    <x v="0"/>
    <x v="1"/>
    <x v="0"/>
    <n v="258.43"/>
  </r>
  <r>
    <x v="3"/>
    <x v="1"/>
    <x v="0"/>
    <x v="1"/>
    <x v="1"/>
    <n v="204.62"/>
  </r>
  <r>
    <x v="3"/>
    <x v="1"/>
    <x v="1"/>
    <x v="1"/>
    <x v="0"/>
    <n v="92.35"/>
  </r>
  <r>
    <x v="3"/>
    <x v="1"/>
    <x v="0"/>
    <x v="0"/>
    <x v="0"/>
    <n v="123.97"/>
  </r>
  <r>
    <x v="3"/>
    <x v="1"/>
    <x v="0"/>
    <x v="0"/>
    <x v="0"/>
    <n v="123.97"/>
  </r>
  <r>
    <x v="3"/>
    <x v="1"/>
    <x v="0"/>
    <x v="1"/>
    <x v="1"/>
    <n v="123.97"/>
  </r>
  <r>
    <x v="3"/>
    <x v="0"/>
    <x v="0"/>
    <x v="1"/>
    <x v="0"/>
    <n v="125.09"/>
  </r>
  <r>
    <x v="3"/>
    <x v="0"/>
    <x v="0"/>
    <x v="0"/>
    <x v="0"/>
    <n v="215.06"/>
  </r>
  <r>
    <x v="3"/>
    <x v="0"/>
    <x v="0"/>
    <x v="1"/>
    <x v="0"/>
    <n v="215.06"/>
  </r>
  <r>
    <x v="3"/>
    <x v="0"/>
    <x v="0"/>
    <x v="1"/>
    <x v="0"/>
    <n v="249.45"/>
  </r>
  <r>
    <x v="3"/>
    <x v="0"/>
    <x v="0"/>
    <x v="1"/>
    <x v="0"/>
    <n v="335.55"/>
  </r>
  <r>
    <x v="3"/>
    <x v="0"/>
    <x v="0"/>
    <x v="1"/>
    <x v="1"/>
    <n v="175.66"/>
  </r>
  <r>
    <x v="3"/>
    <x v="1"/>
    <x v="0"/>
    <x v="1"/>
    <x v="0"/>
    <n v="132.77000000000001"/>
  </r>
  <r>
    <x v="3"/>
    <x v="0"/>
    <x v="0"/>
    <x v="1"/>
    <x v="0"/>
    <n v="353.56"/>
  </r>
  <r>
    <x v="3"/>
    <x v="1"/>
    <x v="0"/>
    <x v="1"/>
    <x v="0"/>
    <n v="165.9"/>
  </r>
  <r>
    <x v="3"/>
    <x v="0"/>
    <x v="0"/>
    <x v="1"/>
    <x v="0"/>
    <n v="293.20999999999998"/>
  </r>
  <r>
    <x v="3"/>
    <x v="1"/>
    <x v="0"/>
    <x v="1"/>
    <x v="0"/>
    <n v="152.66999999999999"/>
  </r>
  <r>
    <x v="3"/>
    <x v="0"/>
    <x v="0"/>
    <x v="1"/>
    <x v="1"/>
    <n v="295.45999999999998"/>
  </r>
  <r>
    <x v="3"/>
    <x v="1"/>
    <x v="0"/>
    <x v="1"/>
    <x v="0"/>
    <n v="114.28"/>
  </r>
  <r>
    <x v="3"/>
    <x v="0"/>
    <x v="1"/>
    <x v="1"/>
    <x v="0"/>
    <n v="57.05"/>
  </r>
  <r>
    <x v="3"/>
    <x v="0"/>
    <x v="0"/>
    <x v="1"/>
    <x v="0"/>
    <n v="200.09"/>
  </r>
  <r>
    <x v="3"/>
    <x v="0"/>
    <x v="1"/>
    <x v="1"/>
    <x v="0"/>
    <n v="105.41"/>
  </r>
  <r>
    <x v="3"/>
    <x v="0"/>
    <x v="0"/>
    <x v="1"/>
    <x v="0"/>
    <n v="197.42"/>
  </r>
  <r>
    <x v="3"/>
    <x v="0"/>
    <x v="1"/>
    <x v="1"/>
    <x v="0"/>
    <n v="57.33"/>
  </r>
  <r>
    <x v="3"/>
    <x v="0"/>
    <x v="1"/>
    <x v="0"/>
    <x v="0"/>
    <n v="152.1"/>
  </r>
  <r>
    <x v="3"/>
    <x v="0"/>
    <x v="1"/>
    <x v="1"/>
    <x v="0"/>
    <n v="152.1"/>
  </r>
  <r>
    <x v="3"/>
    <x v="0"/>
    <x v="1"/>
    <x v="1"/>
    <x v="0"/>
    <n v="158"/>
  </r>
  <r>
    <x v="3"/>
    <x v="0"/>
    <x v="1"/>
    <x v="1"/>
    <x v="1"/>
    <n v="191.66"/>
  </r>
  <r>
    <x v="3"/>
    <x v="0"/>
    <x v="1"/>
    <x v="1"/>
    <x v="0"/>
    <n v="60.73"/>
  </r>
  <r>
    <x v="3"/>
    <x v="0"/>
    <x v="1"/>
    <x v="1"/>
    <x v="0"/>
    <n v="148.28"/>
  </r>
  <r>
    <x v="3"/>
    <x v="0"/>
    <x v="1"/>
    <x v="1"/>
    <x v="0"/>
    <n v="85.48"/>
  </r>
  <r>
    <x v="3"/>
    <x v="1"/>
    <x v="1"/>
    <x v="1"/>
    <x v="0"/>
    <n v="53.07"/>
  </r>
  <r>
    <x v="3"/>
    <x v="0"/>
    <x v="1"/>
    <x v="1"/>
    <x v="0"/>
    <n v="51.73"/>
  </r>
  <r>
    <x v="3"/>
    <x v="0"/>
    <x v="0"/>
    <x v="0"/>
    <x v="0"/>
    <n v="273.12"/>
  </r>
  <r>
    <x v="3"/>
    <x v="0"/>
    <x v="0"/>
    <x v="0"/>
    <x v="0"/>
    <n v="273.12"/>
  </r>
  <r>
    <x v="3"/>
    <x v="0"/>
    <x v="0"/>
    <x v="1"/>
    <x v="1"/>
    <n v="273.12"/>
  </r>
  <r>
    <x v="3"/>
    <x v="0"/>
    <x v="1"/>
    <x v="1"/>
    <x v="0"/>
    <n v="84.15"/>
  </r>
  <r>
    <x v="3"/>
    <x v="0"/>
    <x v="1"/>
    <x v="1"/>
    <x v="0"/>
    <n v="81.319999999999993"/>
  </r>
  <r>
    <x v="3"/>
    <x v="1"/>
    <x v="1"/>
    <x v="1"/>
    <x v="0"/>
    <n v="162.53"/>
  </r>
  <r>
    <x v="3"/>
    <x v="0"/>
    <x v="0"/>
    <x v="1"/>
    <x v="0"/>
    <n v="291.77999999999997"/>
  </r>
  <r>
    <x v="3"/>
    <x v="0"/>
    <x v="0"/>
    <x v="1"/>
    <x v="1"/>
    <n v="93.55"/>
  </r>
  <r>
    <x v="3"/>
    <x v="0"/>
    <x v="0"/>
    <x v="1"/>
    <x v="1"/>
    <n v="186.28"/>
  </r>
  <r>
    <x v="3"/>
    <x v="0"/>
    <x v="0"/>
    <x v="0"/>
    <x v="1"/>
    <n v="208.86"/>
  </r>
  <r>
    <x v="3"/>
    <x v="0"/>
    <x v="0"/>
    <x v="1"/>
    <x v="1"/>
    <n v="208.86"/>
  </r>
  <r>
    <x v="3"/>
    <x v="0"/>
    <x v="0"/>
    <x v="0"/>
    <x v="1"/>
    <n v="169.9"/>
  </r>
  <r>
    <x v="3"/>
    <x v="0"/>
    <x v="0"/>
    <x v="0"/>
    <x v="1"/>
    <n v="169.9"/>
  </r>
  <r>
    <x v="3"/>
    <x v="0"/>
    <x v="0"/>
    <x v="1"/>
    <x v="1"/>
    <n v="169.9"/>
  </r>
  <r>
    <x v="3"/>
    <x v="0"/>
    <x v="0"/>
    <x v="1"/>
    <x v="1"/>
    <n v="169.9"/>
  </r>
  <r>
    <x v="3"/>
    <x v="1"/>
    <x v="0"/>
    <x v="1"/>
    <x v="1"/>
    <n v="122.62"/>
  </r>
  <r>
    <x v="3"/>
    <x v="0"/>
    <x v="0"/>
    <x v="0"/>
    <x v="0"/>
    <n v="279.61"/>
  </r>
  <r>
    <x v="3"/>
    <x v="0"/>
    <x v="0"/>
    <x v="1"/>
    <x v="0"/>
    <n v="279.61"/>
  </r>
  <r>
    <x v="3"/>
    <x v="0"/>
    <x v="0"/>
    <x v="1"/>
    <x v="0"/>
    <n v="188.46"/>
  </r>
  <r>
    <x v="3"/>
    <x v="1"/>
    <x v="0"/>
    <x v="1"/>
    <x v="0"/>
    <n v="205.51"/>
  </r>
  <r>
    <x v="3"/>
    <x v="1"/>
    <x v="1"/>
    <x v="1"/>
    <x v="0"/>
    <n v="69.19"/>
  </r>
  <r>
    <x v="3"/>
    <x v="0"/>
    <x v="0"/>
    <x v="0"/>
    <x v="0"/>
    <n v="302.33"/>
  </r>
  <r>
    <x v="3"/>
    <x v="0"/>
    <x v="0"/>
    <x v="0"/>
    <x v="0"/>
    <n v="302.33"/>
  </r>
  <r>
    <x v="3"/>
    <x v="0"/>
    <x v="1"/>
    <x v="1"/>
    <x v="0"/>
    <n v="63.76"/>
  </r>
  <r>
    <x v="3"/>
    <x v="0"/>
    <x v="1"/>
    <x v="1"/>
    <x v="0"/>
    <n v="114.95"/>
  </r>
  <r>
    <x v="3"/>
    <x v="0"/>
    <x v="1"/>
    <x v="1"/>
    <x v="0"/>
    <n v="65.8"/>
  </r>
  <r>
    <x v="3"/>
    <x v="0"/>
    <x v="1"/>
    <x v="1"/>
    <x v="0"/>
    <n v="79.48"/>
  </r>
  <r>
    <x v="3"/>
    <x v="0"/>
    <x v="1"/>
    <x v="1"/>
    <x v="0"/>
    <n v="96.58"/>
  </r>
  <r>
    <x v="3"/>
    <x v="0"/>
    <x v="0"/>
    <x v="1"/>
    <x v="0"/>
    <n v="68.41"/>
  </r>
  <r>
    <x v="3"/>
    <x v="0"/>
    <x v="1"/>
    <x v="1"/>
    <x v="0"/>
    <n v="65.84"/>
  </r>
  <r>
    <x v="3"/>
    <x v="0"/>
    <x v="1"/>
    <x v="1"/>
    <x v="0"/>
    <n v="50.38"/>
  </r>
  <r>
    <x v="3"/>
    <x v="0"/>
    <x v="0"/>
    <x v="0"/>
    <x v="0"/>
    <n v="219.38"/>
  </r>
  <r>
    <x v="3"/>
    <x v="0"/>
    <x v="0"/>
    <x v="0"/>
    <x v="0"/>
    <n v="106.29"/>
  </r>
  <r>
    <x v="3"/>
    <x v="0"/>
    <x v="0"/>
    <x v="0"/>
    <x v="0"/>
    <n v="106.29"/>
  </r>
  <r>
    <x v="3"/>
    <x v="0"/>
    <x v="0"/>
    <x v="1"/>
    <x v="1"/>
    <n v="106.29"/>
  </r>
  <r>
    <x v="3"/>
    <x v="0"/>
    <x v="0"/>
    <x v="1"/>
    <x v="0"/>
    <n v="123.44"/>
  </r>
  <r>
    <x v="3"/>
    <x v="0"/>
    <x v="0"/>
    <x v="1"/>
    <x v="0"/>
    <n v="140.07"/>
  </r>
  <r>
    <x v="3"/>
    <x v="0"/>
    <x v="0"/>
    <x v="0"/>
    <x v="0"/>
    <n v="193.67"/>
  </r>
  <r>
    <x v="3"/>
    <x v="0"/>
    <x v="0"/>
    <x v="1"/>
    <x v="0"/>
    <n v="193.67"/>
  </r>
  <r>
    <x v="3"/>
    <x v="0"/>
    <x v="0"/>
    <x v="1"/>
    <x v="0"/>
    <n v="230.56"/>
  </r>
  <r>
    <x v="3"/>
    <x v="0"/>
    <x v="0"/>
    <x v="0"/>
    <x v="0"/>
    <n v="154.72999999999999"/>
  </r>
  <r>
    <x v="3"/>
    <x v="0"/>
    <x v="0"/>
    <x v="0"/>
    <x v="0"/>
    <n v="154.72999999999999"/>
  </r>
  <r>
    <x v="3"/>
    <x v="0"/>
    <x v="0"/>
    <x v="1"/>
    <x v="1"/>
    <n v="154.72999999999999"/>
  </r>
  <r>
    <x v="3"/>
    <x v="0"/>
    <x v="0"/>
    <x v="1"/>
    <x v="0"/>
    <n v="144.86000000000001"/>
  </r>
  <r>
    <x v="3"/>
    <x v="0"/>
    <x v="0"/>
    <x v="1"/>
    <x v="0"/>
    <n v="109.44"/>
  </r>
  <r>
    <x v="3"/>
    <x v="0"/>
    <x v="0"/>
    <x v="0"/>
    <x v="0"/>
    <n v="109.44"/>
  </r>
  <r>
    <x v="3"/>
    <x v="1"/>
    <x v="0"/>
    <x v="0"/>
    <x v="0"/>
    <n v="125.9"/>
  </r>
  <r>
    <x v="3"/>
    <x v="1"/>
    <x v="0"/>
    <x v="1"/>
    <x v="0"/>
    <n v="125.9"/>
  </r>
  <r>
    <x v="3"/>
    <x v="1"/>
    <x v="1"/>
    <x v="1"/>
    <x v="0"/>
    <n v="54.38"/>
  </r>
  <r>
    <x v="3"/>
    <x v="1"/>
    <x v="1"/>
    <x v="1"/>
    <x v="0"/>
    <n v="60.28"/>
  </r>
  <r>
    <x v="3"/>
    <x v="1"/>
    <x v="1"/>
    <x v="1"/>
    <x v="0"/>
    <n v="47.85"/>
  </r>
  <r>
    <x v="3"/>
    <x v="1"/>
    <x v="1"/>
    <x v="1"/>
    <x v="0"/>
    <n v="72.42"/>
  </r>
  <r>
    <x v="3"/>
    <x v="1"/>
    <x v="1"/>
    <x v="1"/>
    <x v="0"/>
    <n v="44.89"/>
  </r>
  <r>
    <x v="3"/>
    <x v="1"/>
    <x v="1"/>
    <x v="1"/>
    <x v="0"/>
    <n v="68.59"/>
  </r>
  <r>
    <x v="3"/>
    <x v="1"/>
    <x v="1"/>
    <x v="1"/>
    <x v="0"/>
    <n v="42.47"/>
  </r>
  <r>
    <x v="3"/>
    <x v="1"/>
    <x v="1"/>
    <x v="1"/>
    <x v="0"/>
    <n v="45.11"/>
  </r>
  <r>
    <x v="3"/>
    <x v="0"/>
    <x v="0"/>
    <x v="0"/>
    <x v="0"/>
    <n v="218.54"/>
  </r>
  <r>
    <x v="3"/>
    <x v="0"/>
    <x v="0"/>
    <x v="0"/>
    <x v="0"/>
    <n v="218.54"/>
  </r>
  <r>
    <x v="3"/>
    <x v="0"/>
    <x v="0"/>
    <x v="1"/>
    <x v="1"/>
    <n v="218.54"/>
  </r>
  <r>
    <x v="3"/>
    <x v="0"/>
    <x v="0"/>
    <x v="0"/>
    <x v="0"/>
    <n v="127.38"/>
  </r>
  <r>
    <x v="3"/>
    <x v="0"/>
    <x v="0"/>
    <x v="0"/>
    <x v="0"/>
    <n v="127.38"/>
  </r>
  <r>
    <x v="3"/>
    <x v="0"/>
    <x v="0"/>
    <x v="1"/>
    <x v="1"/>
    <n v="127.38"/>
  </r>
  <r>
    <x v="3"/>
    <x v="0"/>
    <x v="1"/>
    <x v="1"/>
    <x v="0"/>
    <n v="52.53"/>
  </r>
  <r>
    <x v="3"/>
    <x v="1"/>
    <x v="1"/>
    <x v="1"/>
    <x v="0"/>
    <n v="56.91"/>
  </r>
  <r>
    <x v="3"/>
    <x v="0"/>
    <x v="1"/>
    <x v="1"/>
    <x v="0"/>
    <n v="56.79"/>
  </r>
  <r>
    <x v="3"/>
    <x v="0"/>
    <x v="1"/>
    <x v="1"/>
    <x v="0"/>
    <n v="78.67"/>
  </r>
  <r>
    <x v="3"/>
    <x v="0"/>
    <x v="1"/>
    <x v="1"/>
    <x v="0"/>
    <n v="57.57"/>
  </r>
  <r>
    <x v="3"/>
    <x v="0"/>
    <x v="1"/>
    <x v="1"/>
    <x v="0"/>
    <n v="64.39"/>
  </r>
  <r>
    <x v="3"/>
    <x v="0"/>
    <x v="0"/>
    <x v="1"/>
    <x v="0"/>
    <n v="179.13"/>
  </r>
  <r>
    <x v="3"/>
    <x v="0"/>
    <x v="1"/>
    <x v="0"/>
    <x v="0"/>
    <n v="185.65"/>
  </r>
  <r>
    <x v="3"/>
    <x v="0"/>
    <x v="1"/>
    <x v="1"/>
    <x v="0"/>
    <n v="185.65"/>
  </r>
  <r>
    <x v="3"/>
    <x v="0"/>
    <x v="0"/>
    <x v="1"/>
    <x v="0"/>
    <n v="69.599999999999994"/>
  </r>
  <r>
    <x v="3"/>
    <x v="1"/>
    <x v="1"/>
    <x v="1"/>
    <x v="0"/>
    <n v="57.4"/>
  </r>
  <r>
    <x v="3"/>
    <x v="0"/>
    <x v="1"/>
    <x v="1"/>
    <x v="0"/>
    <n v="66.459999999999994"/>
  </r>
  <r>
    <x v="3"/>
    <x v="0"/>
    <x v="0"/>
    <x v="0"/>
    <x v="0"/>
    <n v="259.32"/>
  </r>
  <r>
    <x v="3"/>
    <x v="0"/>
    <x v="0"/>
    <x v="0"/>
    <x v="0"/>
    <n v="259.32"/>
  </r>
  <r>
    <x v="3"/>
    <x v="0"/>
    <x v="1"/>
    <x v="1"/>
    <x v="0"/>
    <n v="73.69"/>
  </r>
  <r>
    <x v="3"/>
    <x v="0"/>
    <x v="1"/>
    <x v="1"/>
    <x v="0"/>
    <n v="65.91"/>
  </r>
  <r>
    <x v="3"/>
    <x v="0"/>
    <x v="0"/>
    <x v="1"/>
    <x v="0"/>
    <n v="85.19"/>
  </r>
  <r>
    <x v="3"/>
    <x v="0"/>
    <x v="1"/>
    <x v="1"/>
    <x v="0"/>
    <n v="78.3"/>
  </r>
  <r>
    <x v="3"/>
    <x v="0"/>
    <x v="1"/>
    <x v="0"/>
    <x v="0"/>
    <n v="128.36000000000001"/>
  </r>
  <r>
    <x v="3"/>
    <x v="0"/>
    <x v="1"/>
    <x v="1"/>
    <x v="0"/>
    <n v="128.36000000000001"/>
  </r>
  <r>
    <x v="3"/>
    <x v="0"/>
    <x v="1"/>
    <x v="1"/>
    <x v="0"/>
    <n v="63.69"/>
  </r>
  <r>
    <x v="3"/>
    <x v="0"/>
    <x v="1"/>
    <x v="1"/>
    <x v="0"/>
    <n v="63.92"/>
  </r>
  <r>
    <x v="3"/>
    <x v="1"/>
    <x v="1"/>
    <x v="1"/>
    <x v="0"/>
    <n v="86.71"/>
  </r>
  <r>
    <x v="3"/>
    <x v="0"/>
    <x v="1"/>
    <x v="1"/>
    <x v="0"/>
    <n v="130.09"/>
  </r>
  <r>
    <x v="3"/>
    <x v="0"/>
    <x v="0"/>
    <x v="0"/>
    <x v="0"/>
    <n v="273.52999999999997"/>
  </r>
  <r>
    <x v="3"/>
    <x v="0"/>
    <x v="0"/>
    <x v="0"/>
    <x v="0"/>
    <n v="273.52999999999997"/>
  </r>
  <r>
    <x v="3"/>
    <x v="0"/>
    <x v="0"/>
    <x v="1"/>
    <x v="1"/>
    <n v="273.52999999999997"/>
  </r>
  <r>
    <x v="3"/>
    <x v="0"/>
    <x v="0"/>
    <x v="1"/>
    <x v="0"/>
    <n v="204.35"/>
  </r>
  <r>
    <x v="3"/>
    <x v="0"/>
    <x v="0"/>
    <x v="1"/>
    <x v="0"/>
    <n v="291.51"/>
  </r>
  <r>
    <x v="3"/>
    <x v="0"/>
    <x v="1"/>
    <x v="1"/>
    <x v="0"/>
    <n v="219.63"/>
  </r>
  <r>
    <x v="3"/>
    <x v="0"/>
    <x v="0"/>
    <x v="1"/>
    <x v="0"/>
    <n v="252.97"/>
  </r>
  <r>
    <x v="3"/>
    <x v="0"/>
    <x v="0"/>
    <x v="1"/>
    <x v="0"/>
    <n v="134.79"/>
  </r>
  <r>
    <x v="3"/>
    <x v="0"/>
    <x v="0"/>
    <x v="1"/>
    <x v="0"/>
    <n v="70.41"/>
  </r>
  <r>
    <x v="3"/>
    <x v="0"/>
    <x v="0"/>
    <x v="1"/>
    <x v="0"/>
    <n v="70.41"/>
  </r>
  <r>
    <x v="3"/>
    <x v="0"/>
    <x v="0"/>
    <x v="1"/>
    <x v="1"/>
    <n v="251.73"/>
  </r>
  <r>
    <x v="3"/>
    <x v="0"/>
    <x v="0"/>
    <x v="0"/>
    <x v="0"/>
    <n v="299.17"/>
  </r>
  <r>
    <x v="3"/>
    <x v="0"/>
    <x v="0"/>
    <x v="0"/>
    <x v="0"/>
    <n v="299.17"/>
  </r>
  <r>
    <x v="3"/>
    <x v="0"/>
    <x v="1"/>
    <x v="1"/>
    <x v="0"/>
    <n v="57.29"/>
  </r>
  <r>
    <x v="3"/>
    <x v="0"/>
    <x v="1"/>
    <x v="1"/>
    <x v="0"/>
    <n v="50.1"/>
  </r>
  <r>
    <x v="3"/>
    <x v="0"/>
    <x v="1"/>
    <x v="1"/>
    <x v="0"/>
    <n v="58.68"/>
  </r>
  <r>
    <x v="3"/>
    <x v="0"/>
    <x v="1"/>
    <x v="1"/>
    <x v="0"/>
    <n v="100.8"/>
  </r>
  <r>
    <x v="3"/>
    <x v="0"/>
    <x v="0"/>
    <x v="1"/>
    <x v="0"/>
    <n v="248.49"/>
  </r>
  <r>
    <x v="3"/>
    <x v="0"/>
    <x v="0"/>
    <x v="1"/>
    <x v="0"/>
    <n v="367.72"/>
  </r>
  <r>
    <x v="3"/>
    <x v="0"/>
    <x v="0"/>
    <x v="1"/>
    <x v="0"/>
    <n v="83.74"/>
  </r>
  <r>
    <x v="3"/>
    <x v="0"/>
    <x v="0"/>
    <x v="0"/>
    <x v="0"/>
    <n v="291.66000000000003"/>
  </r>
  <r>
    <x v="3"/>
    <x v="0"/>
    <x v="0"/>
    <x v="1"/>
    <x v="0"/>
    <n v="291.66000000000003"/>
  </r>
  <r>
    <x v="3"/>
    <x v="0"/>
    <x v="0"/>
    <x v="1"/>
    <x v="0"/>
    <n v="297.83"/>
  </r>
  <r>
    <x v="3"/>
    <x v="0"/>
    <x v="0"/>
    <x v="1"/>
    <x v="0"/>
    <n v="168.96"/>
  </r>
  <r>
    <x v="3"/>
    <x v="0"/>
    <x v="0"/>
    <x v="1"/>
    <x v="1"/>
    <n v="314.88"/>
  </r>
  <r>
    <x v="3"/>
    <x v="0"/>
    <x v="1"/>
    <x v="1"/>
    <x v="0"/>
    <n v="241.04"/>
  </r>
  <r>
    <x v="3"/>
    <x v="0"/>
    <x v="0"/>
    <x v="1"/>
    <x v="0"/>
    <n v="116.52"/>
  </r>
  <r>
    <x v="3"/>
    <x v="1"/>
    <x v="1"/>
    <x v="1"/>
    <x v="0"/>
    <n v="72.58"/>
  </r>
  <r>
    <x v="3"/>
    <x v="0"/>
    <x v="0"/>
    <x v="1"/>
    <x v="0"/>
    <n v="79.23"/>
  </r>
  <r>
    <x v="3"/>
    <x v="1"/>
    <x v="0"/>
    <x v="1"/>
    <x v="0"/>
    <n v="261.67"/>
  </r>
  <r>
    <x v="3"/>
    <x v="0"/>
    <x v="0"/>
    <x v="1"/>
    <x v="1"/>
    <n v="224.17"/>
  </r>
  <r>
    <x v="3"/>
    <x v="0"/>
    <x v="0"/>
    <x v="0"/>
    <x v="0"/>
    <n v="374.4"/>
  </r>
  <r>
    <x v="3"/>
    <x v="0"/>
    <x v="0"/>
    <x v="0"/>
    <x v="0"/>
    <n v="374.4"/>
  </r>
  <r>
    <x v="3"/>
    <x v="0"/>
    <x v="0"/>
    <x v="1"/>
    <x v="1"/>
    <n v="374.4"/>
  </r>
  <r>
    <x v="3"/>
    <x v="1"/>
    <x v="0"/>
    <x v="1"/>
    <x v="0"/>
    <n v="261.74"/>
  </r>
  <r>
    <x v="3"/>
    <x v="0"/>
    <x v="0"/>
    <x v="1"/>
    <x v="0"/>
    <n v="326.76"/>
  </r>
  <r>
    <x v="3"/>
    <x v="0"/>
    <x v="1"/>
    <x v="1"/>
    <x v="0"/>
    <n v="85.52"/>
  </r>
  <r>
    <x v="3"/>
    <x v="0"/>
    <x v="0"/>
    <x v="1"/>
    <x v="0"/>
    <n v="81.28"/>
  </r>
  <r>
    <x v="3"/>
    <x v="0"/>
    <x v="1"/>
    <x v="1"/>
    <x v="0"/>
    <n v="200.41"/>
  </r>
  <r>
    <x v="3"/>
    <x v="0"/>
    <x v="0"/>
    <x v="1"/>
    <x v="0"/>
    <n v="402.02"/>
  </r>
  <r>
    <x v="3"/>
    <x v="0"/>
    <x v="1"/>
    <x v="1"/>
    <x v="0"/>
    <n v="59.8"/>
  </r>
  <r>
    <x v="3"/>
    <x v="0"/>
    <x v="0"/>
    <x v="0"/>
    <x v="0"/>
    <n v="294.18"/>
  </r>
  <r>
    <x v="3"/>
    <x v="0"/>
    <x v="0"/>
    <x v="1"/>
    <x v="0"/>
    <n v="294.18"/>
  </r>
  <r>
    <x v="3"/>
    <x v="0"/>
    <x v="0"/>
    <x v="1"/>
    <x v="0"/>
    <n v="325.02"/>
  </r>
  <r>
    <x v="3"/>
    <x v="0"/>
    <x v="0"/>
    <x v="1"/>
    <x v="0"/>
    <n v="263.48"/>
  </r>
  <r>
    <x v="3"/>
    <x v="1"/>
    <x v="1"/>
    <x v="1"/>
    <x v="0"/>
    <n v="55.16"/>
  </r>
  <r>
    <x v="3"/>
    <x v="0"/>
    <x v="1"/>
    <x v="1"/>
    <x v="0"/>
    <n v="58.98"/>
  </r>
  <r>
    <x v="3"/>
    <x v="0"/>
    <x v="1"/>
    <x v="1"/>
    <x v="0"/>
    <n v="92.57"/>
  </r>
  <r>
    <x v="3"/>
    <x v="0"/>
    <x v="1"/>
    <x v="1"/>
    <x v="0"/>
    <n v="63.39"/>
  </r>
  <r>
    <x v="3"/>
    <x v="0"/>
    <x v="1"/>
    <x v="1"/>
    <x v="0"/>
    <n v="63.3"/>
  </r>
  <r>
    <x v="3"/>
    <x v="1"/>
    <x v="0"/>
    <x v="0"/>
    <x v="0"/>
    <n v="137.25"/>
  </r>
  <r>
    <x v="3"/>
    <x v="1"/>
    <x v="0"/>
    <x v="1"/>
    <x v="1"/>
    <n v="137.25"/>
  </r>
  <r>
    <x v="3"/>
    <x v="0"/>
    <x v="0"/>
    <x v="1"/>
    <x v="0"/>
    <n v="142.83000000000001"/>
  </r>
  <r>
    <x v="3"/>
    <x v="0"/>
    <x v="0"/>
    <x v="1"/>
    <x v="0"/>
    <n v="200.2"/>
  </r>
  <r>
    <x v="3"/>
    <x v="0"/>
    <x v="0"/>
    <x v="1"/>
    <x v="0"/>
    <n v="297.61"/>
  </r>
  <r>
    <x v="3"/>
    <x v="0"/>
    <x v="1"/>
    <x v="1"/>
    <x v="0"/>
    <n v="97.46"/>
  </r>
  <r>
    <x v="3"/>
    <x v="0"/>
    <x v="0"/>
    <x v="1"/>
    <x v="0"/>
    <n v="260.16000000000003"/>
  </r>
  <r>
    <x v="3"/>
    <x v="0"/>
    <x v="0"/>
    <x v="1"/>
    <x v="0"/>
    <n v="239.66"/>
  </r>
  <r>
    <x v="3"/>
    <x v="0"/>
    <x v="0"/>
    <x v="1"/>
    <x v="0"/>
    <n v="169.92"/>
  </r>
  <r>
    <x v="3"/>
    <x v="0"/>
    <x v="0"/>
    <x v="1"/>
    <x v="1"/>
    <n v="285.33999999999997"/>
  </r>
  <r>
    <x v="3"/>
    <x v="1"/>
    <x v="1"/>
    <x v="1"/>
    <x v="0"/>
    <n v="70.16"/>
  </r>
  <r>
    <x v="3"/>
    <x v="0"/>
    <x v="1"/>
    <x v="1"/>
    <x v="0"/>
    <n v="101.64"/>
  </r>
  <r>
    <x v="3"/>
    <x v="0"/>
    <x v="0"/>
    <x v="1"/>
    <x v="1"/>
    <n v="186.96"/>
  </r>
  <r>
    <x v="3"/>
    <x v="0"/>
    <x v="0"/>
    <x v="0"/>
    <x v="0"/>
    <n v="289.25"/>
  </r>
  <r>
    <x v="3"/>
    <x v="0"/>
    <x v="1"/>
    <x v="1"/>
    <x v="0"/>
    <n v="63.06"/>
  </r>
  <r>
    <x v="3"/>
    <x v="1"/>
    <x v="0"/>
    <x v="1"/>
    <x v="0"/>
    <n v="238.73"/>
  </r>
  <r>
    <x v="3"/>
    <x v="0"/>
    <x v="1"/>
    <x v="1"/>
    <x v="0"/>
    <n v="110"/>
  </r>
  <r>
    <x v="3"/>
    <x v="0"/>
    <x v="1"/>
    <x v="1"/>
    <x v="0"/>
    <n v="51.3"/>
  </r>
  <r>
    <x v="3"/>
    <x v="0"/>
    <x v="0"/>
    <x v="1"/>
    <x v="0"/>
    <n v="199.8"/>
  </r>
  <r>
    <x v="3"/>
    <x v="0"/>
    <x v="1"/>
    <x v="0"/>
    <x v="0"/>
    <n v="76.959999999999994"/>
  </r>
  <r>
    <x v="3"/>
    <x v="0"/>
    <x v="1"/>
    <x v="1"/>
    <x v="0"/>
    <n v="76.959999999999994"/>
  </r>
  <r>
    <x v="3"/>
    <x v="0"/>
    <x v="1"/>
    <x v="1"/>
    <x v="0"/>
    <n v="77.62"/>
  </r>
  <r>
    <x v="3"/>
    <x v="0"/>
    <x v="0"/>
    <x v="1"/>
    <x v="0"/>
    <n v="188.11"/>
  </r>
  <r>
    <x v="3"/>
    <x v="0"/>
    <x v="0"/>
    <x v="1"/>
    <x v="0"/>
    <n v="207.17"/>
  </r>
  <r>
    <x v="3"/>
    <x v="0"/>
    <x v="1"/>
    <x v="1"/>
    <x v="1"/>
    <n v="77.459999999999994"/>
  </r>
  <r>
    <x v="3"/>
    <x v="0"/>
    <x v="1"/>
    <x v="1"/>
    <x v="0"/>
    <n v="105.13"/>
  </r>
  <r>
    <x v="3"/>
    <x v="0"/>
    <x v="1"/>
    <x v="1"/>
    <x v="0"/>
    <n v="56.8"/>
  </r>
  <r>
    <x v="3"/>
    <x v="1"/>
    <x v="1"/>
    <x v="1"/>
    <x v="0"/>
    <n v="141.47999999999999"/>
  </r>
  <r>
    <x v="3"/>
    <x v="0"/>
    <x v="1"/>
    <x v="1"/>
    <x v="0"/>
    <n v="210.16"/>
  </r>
  <r>
    <x v="3"/>
    <x v="0"/>
    <x v="0"/>
    <x v="1"/>
    <x v="1"/>
    <n v="202.77"/>
  </r>
  <r>
    <x v="3"/>
    <x v="0"/>
    <x v="0"/>
    <x v="0"/>
    <x v="0"/>
    <n v="261.63"/>
  </r>
  <r>
    <x v="3"/>
    <x v="0"/>
    <x v="0"/>
    <x v="0"/>
    <x v="0"/>
    <n v="261.63"/>
  </r>
  <r>
    <x v="3"/>
    <x v="0"/>
    <x v="0"/>
    <x v="1"/>
    <x v="1"/>
    <n v="261.63"/>
  </r>
  <r>
    <x v="3"/>
    <x v="1"/>
    <x v="1"/>
    <x v="1"/>
    <x v="0"/>
    <n v="142.97999999999999"/>
  </r>
  <r>
    <x v="3"/>
    <x v="0"/>
    <x v="1"/>
    <x v="1"/>
    <x v="0"/>
    <n v="137.19999999999999"/>
  </r>
  <r>
    <x v="3"/>
    <x v="0"/>
    <x v="0"/>
    <x v="0"/>
    <x v="0"/>
    <n v="120.84"/>
  </r>
  <r>
    <x v="3"/>
    <x v="0"/>
    <x v="0"/>
    <x v="0"/>
    <x v="0"/>
    <n v="120.84"/>
  </r>
  <r>
    <x v="3"/>
    <x v="0"/>
    <x v="0"/>
    <x v="1"/>
    <x v="1"/>
    <n v="120.84"/>
  </r>
  <r>
    <x v="3"/>
    <x v="1"/>
    <x v="0"/>
    <x v="1"/>
    <x v="0"/>
    <n v="119.9"/>
  </r>
  <r>
    <x v="3"/>
    <x v="1"/>
    <x v="0"/>
    <x v="1"/>
    <x v="0"/>
    <n v="105.45"/>
  </r>
  <r>
    <x v="3"/>
    <x v="1"/>
    <x v="0"/>
    <x v="1"/>
    <x v="0"/>
    <n v="87.35"/>
  </r>
  <r>
    <x v="3"/>
    <x v="1"/>
    <x v="0"/>
    <x v="1"/>
    <x v="0"/>
    <n v="124.82"/>
  </r>
  <r>
    <x v="3"/>
    <x v="1"/>
    <x v="1"/>
    <x v="0"/>
    <x v="0"/>
    <n v="127.06"/>
  </r>
  <r>
    <x v="3"/>
    <x v="1"/>
    <x v="1"/>
    <x v="1"/>
    <x v="0"/>
    <n v="127.06"/>
  </r>
  <r>
    <x v="3"/>
    <x v="1"/>
    <x v="1"/>
    <x v="1"/>
    <x v="0"/>
    <n v="106.65"/>
  </r>
  <r>
    <x v="3"/>
    <x v="1"/>
    <x v="0"/>
    <x v="1"/>
    <x v="0"/>
    <n v="200.69"/>
  </r>
  <r>
    <x v="3"/>
    <x v="1"/>
    <x v="0"/>
    <x v="1"/>
    <x v="1"/>
    <n v="107.51"/>
  </r>
  <r>
    <x v="3"/>
    <x v="1"/>
    <x v="1"/>
    <x v="1"/>
    <x v="0"/>
    <n v="46.32"/>
  </r>
  <r>
    <x v="3"/>
    <x v="1"/>
    <x v="0"/>
    <x v="1"/>
    <x v="0"/>
    <n v="125.25"/>
  </r>
  <r>
    <x v="3"/>
    <x v="1"/>
    <x v="1"/>
    <x v="1"/>
    <x v="0"/>
    <n v="128.97"/>
  </r>
  <r>
    <x v="3"/>
    <x v="1"/>
    <x v="0"/>
    <x v="1"/>
    <x v="0"/>
    <n v="224.21"/>
  </r>
  <r>
    <x v="3"/>
    <x v="1"/>
    <x v="0"/>
    <x v="1"/>
    <x v="0"/>
    <n v="85.62"/>
  </r>
  <r>
    <x v="3"/>
    <x v="1"/>
    <x v="0"/>
    <x v="0"/>
    <x v="0"/>
    <n v="123.89"/>
  </r>
  <r>
    <x v="3"/>
    <x v="1"/>
    <x v="0"/>
    <x v="0"/>
    <x v="0"/>
    <n v="123.89"/>
  </r>
  <r>
    <x v="3"/>
    <x v="1"/>
    <x v="0"/>
    <x v="1"/>
    <x v="0"/>
    <n v="122.99"/>
  </r>
  <r>
    <x v="3"/>
    <x v="1"/>
    <x v="0"/>
    <x v="1"/>
    <x v="1"/>
    <n v="119.84"/>
  </r>
  <r>
    <x v="3"/>
    <x v="1"/>
    <x v="1"/>
    <x v="1"/>
    <x v="0"/>
    <n v="135.76"/>
  </r>
  <r>
    <x v="3"/>
    <x v="1"/>
    <x v="1"/>
    <x v="1"/>
    <x v="0"/>
    <n v="49.77"/>
  </r>
  <r>
    <x v="3"/>
    <x v="0"/>
    <x v="1"/>
    <x v="1"/>
    <x v="0"/>
    <n v="54.96"/>
  </r>
  <r>
    <x v="3"/>
    <x v="0"/>
    <x v="1"/>
    <x v="1"/>
    <x v="0"/>
    <n v="64.97"/>
  </r>
  <r>
    <x v="3"/>
    <x v="0"/>
    <x v="1"/>
    <x v="1"/>
    <x v="0"/>
    <n v="100.36"/>
  </r>
  <r>
    <x v="3"/>
    <x v="0"/>
    <x v="0"/>
    <x v="1"/>
    <x v="0"/>
    <n v="215.57"/>
  </r>
  <r>
    <x v="3"/>
    <x v="0"/>
    <x v="0"/>
    <x v="0"/>
    <x v="0"/>
    <n v="215.57"/>
  </r>
  <r>
    <x v="3"/>
    <x v="0"/>
    <x v="0"/>
    <x v="1"/>
    <x v="0"/>
    <n v="166.67"/>
  </r>
  <r>
    <x v="3"/>
    <x v="0"/>
    <x v="0"/>
    <x v="0"/>
    <x v="0"/>
    <n v="166.67"/>
  </r>
  <r>
    <x v="3"/>
    <x v="0"/>
    <x v="0"/>
    <x v="1"/>
    <x v="0"/>
    <n v="132.79"/>
  </r>
  <r>
    <x v="3"/>
    <x v="0"/>
    <x v="0"/>
    <x v="0"/>
    <x v="0"/>
    <n v="132.79"/>
  </r>
  <r>
    <x v="3"/>
    <x v="0"/>
    <x v="0"/>
    <x v="0"/>
    <x v="0"/>
    <n v="145.61000000000001"/>
  </r>
  <r>
    <x v="3"/>
    <x v="0"/>
    <x v="0"/>
    <x v="0"/>
    <x v="0"/>
    <n v="145.61000000000001"/>
  </r>
  <r>
    <x v="3"/>
    <x v="0"/>
    <x v="0"/>
    <x v="1"/>
    <x v="0"/>
    <n v="145.61000000000001"/>
  </r>
  <r>
    <x v="3"/>
    <x v="0"/>
    <x v="0"/>
    <x v="0"/>
    <x v="0"/>
    <n v="145.61000000000001"/>
  </r>
  <r>
    <x v="3"/>
    <x v="0"/>
    <x v="0"/>
    <x v="1"/>
    <x v="0"/>
    <n v="100.95"/>
  </r>
  <r>
    <x v="3"/>
    <x v="0"/>
    <x v="0"/>
    <x v="0"/>
    <x v="0"/>
    <n v="100.95"/>
  </r>
  <r>
    <x v="3"/>
    <x v="0"/>
    <x v="0"/>
    <x v="1"/>
    <x v="0"/>
    <n v="256.86"/>
  </r>
  <r>
    <x v="3"/>
    <x v="0"/>
    <x v="0"/>
    <x v="0"/>
    <x v="0"/>
    <n v="256.86"/>
  </r>
  <r>
    <x v="3"/>
    <x v="0"/>
    <x v="0"/>
    <x v="1"/>
    <x v="0"/>
    <n v="240.48"/>
  </r>
  <r>
    <x v="3"/>
    <x v="0"/>
    <x v="0"/>
    <x v="0"/>
    <x v="0"/>
    <n v="240.48"/>
  </r>
  <r>
    <x v="3"/>
    <x v="0"/>
    <x v="0"/>
    <x v="1"/>
    <x v="1"/>
    <n v="205.96"/>
  </r>
  <r>
    <x v="3"/>
    <x v="0"/>
    <x v="0"/>
    <x v="0"/>
    <x v="1"/>
    <n v="205.96"/>
  </r>
  <r>
    <x v="3"/>
    <x v="1"/>
    <x v="0"/>
    <x v="1"/>
    <x v="0"/>
    <n v="127.67"/>
  </r>
  <r>
    <x v="3"/>
    <x v="1"/>
    <x v="0"/>
    <x v="0"/>
    <x v="0"/>
    <n v="127.67"/>
  </r>
  <r>
    <x v="3"/>
    <x v="0"/>
    <x v="0"/>
    <x v="0"/>
    <x v="0"/>
    <n v="117.35"/>
  </r>
  <r>
    <x v="3"/>
    <x v="0"/>
    <x v="0"/>
    <x v="1"/>
    <x v="0"/>
    <n v="297.2"/>
  </r>
  <r>
    <x v="3"/>
    <x v="0"/>
    <x v="0"/>
    <x v="0"/>
    <x v="0"/>
    <n v="297.2"/>
  </r>
  <r>
    <x v="3"/>
    <x v="0"/>
    <x v="0"/>
    <x v="1"/>
    <x v="0"/>
    <n v="182.56"/>
  </r>
  <r>
    <x v="3"/>
    <x v="0"/>
    <x v="0"/>
    <x v="0"/>
    <x v="0"/>
    <n v="182.56"/>
  </r>
  <r>
    <x v="3"/>
    <x v="0"/>
    <x v="0"/>
    <x v="1"/>
    <x v="0"/>
    <n v="303.82"/>
  </r>
  <r>
    <x v="3"/>
    <x v="0"/>
    <x v="0"/>
    <x v="0"/>
    <x v="0"/>
    <n v="303.82"/>
  </r>
  <r>
    <x v="3"/>
    <x v="1"/>
    <x v="0"/>
    <x v="1"/>
    <x v="0"/>
    <n v="147.80000000000001"/>
  </r>
  <r>
    <x v="3"/>
    <x v="1"/>
    <x v="0"/>
    <x v="0"/>
    <x v="0"/>
    <n v="147.80000000000001"/>
  </r>
  <r>
    <x v="3"/>
    <x v="0"/>
    <x v="0"/>
    <x v="1"/>
    <x v="1"/>
    <n v="235.1"/>
  </r>
  <r>
    <x v="3"/>
    <x v="0"/>
    <x v="0"/>
    <x v="0"/>
    <x v="1"/>
    <n v="235.1"/>
  </r>
  <r>
    <x v="3"/>
    <x v="0"/>
    <x v="0"/>
    <x v="1"/>
    <x v="0"/>
    <n v="164.3"/>
  </r>
  <r>
    <x v="3"/>
    <x v="0"/>
    <x v="0"/>
    <x v="0"/>
    <x v="0"/>
    <n v="164.3"/>
  </r>
  <r>
    <x v="3"/>
    <x v="0"/>
    <x v="0"/>
    <x v="0"/>
    <x v="0"/>
    <n v="114.35"/>
  </r>
  <r>
    <x v="3"/>
    <x v="0"/>
    <x v="0"/>
    <x v="0"/>
    <x v="0"/>
    <n v="114.35"/>
  </r>
  <r>
    <x v="3"/>
    <x v="0"/>
    <x v="0"/>
    <x v="0"/>
    <x v="0"/>
    <n v="114.35"/>
  </r>
  <r>
    <x v="3"/>
    <x v="0"/>
    <x v="0"/>
    <x v="1"/>
    <x v="1"/>
    <n v="114.35"/>
  </r>
  <r>
    <x v="3"/>
    <x v="0"/>
    <x v="0"/>
    <x v="0"/>
    <x v="1"/>
    <n v="114.35"/>
  </r>
  <r>
    <x v="3"/>
    <x v="1"/>
    <x v="0"/>
    <x v="0"/>
    <x v="0"/>
    <n v="125.8"/>
  </r>
  <r>
    <x v="3"/>
    <x v="0"/>
    <x v="0"/>
    <x v="1"/>
    <x v="0"/>
    <n v="279.83"/>
  </r>
  <r>
    <x v="3"/>
    <x v="0"/>
    <x v="0"/>
    <x v="0"/>
    <x v="0"/>
    <n v="279.83"/>
  </r>
  <r>
    <x v="3"/>
    <x v="0"/>
    <x v="0"/>
    <x v="1"/>
    <x v="0"/>
    <n v="273.83"/>
  </r>
  <r>
    <x v="3"/>
    <x v="0"/>
    <x v="0"/>
    <x v="0"/>
    <x v="0"/>
    <n v="273.83"/>
  </r>
  <r>
    <x v="3"/>
    <x v="0"/>
    <x v="0"/>
    <x v="1"/>
    <x v="0"/>
    <n v="347.82"/>
  </r>
  <r>
    <x v="3"/>
    <x v="0"/>
    <x v="0"/>
    <x v="0"/>
    <x v="0"/>
    <n v="347.82"/>
  </r>
  <r>
    <x v="3"/>
    <x v="0"/>
    <x v="0"/>
    <x v="1"/>
    <x v="0"/>
    <n v="281.06"/>
  </r>
  <r>
    <x v="3"/>
    <x v="0"/>
    <x v="0"/>
    <x v="0"/>
    <x v="0"/>
    <n v="281.06"/>
  </r>
  <r>
    <x v="3"/>
    <x v="0"/>
    <x v="0"/>
    <x v="1"/>
    <x v="0"/>
    <n v="258.37"/>
  </r>
  <r>
    <x v="3"/>
    <x v="0"/>
    <x v="0"/>
    <x v="0"/>
    <x v="0"/>
    <n v="258.37"/>
  </r>
  <r>
    <x v="3"/>
    <x v="1"/>
    <x v="0"/>
    <x v="1"/>
    <x v="0"/>
    <n v="132.94"/>
  </r>
  <r>
    <x v="3"/>
    <x v="1"/>
    <x v="0"/>
    <x v="0"/>
    <x v="0"/>
    <n v="132.94"/>
  </r>
  <r>
    <x v="3"/>
    <x v="1"/>
    <x v="0"/>
    <x v="1"/>
    <x v="0"/>
    <n v="104.11"/>
  </r>
  <r>
    <x v="3"/>
    <x v="1"/>
    <x v="0"/>
    <x v="1"/>
    <x v="0"/>
    <n v="127.83"/>
  </r>
  <r>
    <x v="3"/>
    <x v="1"/>
    <x v="0"/>
    <x v="0"/>
    <x v="0"/>
    <n v="145.53"/>
  </r>
  <r>
    <x v="3"/>
    <x v="1"/>
    <x v="0"/>
    <x v="1"/>
    <x v="0"/>
    <n v="145.53"/>
  </r>
  <r>
    <x v="3"/>
    <x v="1"/>
    <x v="0"/>
    <x v="1"/>
    <x v="0"/>
    <n v="130.15"/>
  </r>
  <r>
    <x v="3"/>
    <x v="1"/>
    <x v="0"/>
    <x v="0"/>
    <x v="0"/>
    <n v="129.63"/>
  </r>
  <r>
    <x v="3"/>
    <x v="1"/>
    <x v="0"/>
    <x v="0"/>
    <x v="0"/>
    <n v="129.63"/>
  </r>
  <r>
    <x v="3"/>
    <x v="1"/>
    <x v="0"/>
    <x v="1"/>
    <x v="0"/>
    <n v="124.87"/>
  </r>
  <r>
    <x v="3"/>
    <x v="1"/>
    <x v="0"/>
    <x v="1"/>
    <x v="0"/>
    <n v="129.62"/>
  </r>
  <r>
    <x v="3"/>
    <x v="1"/>
    <x v="0"/>
    <x v="0"/>
    <x v="0"/>
    <n v="129.62"/>
  </r>
  <r>
    <x v="4"/>
    <x v="2"/>
    <x v="2"/>
    <x v="2"/>
    <x v="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9">
  <r>
    <x v="0"/>
    <x v="0"/>
    <x v="0"/>
    <x v="0"/>
    <n v="10000000"/>
  </r>
  <r>
    <x v="0"/>
    <x v="0"/>
    <x v="1"/>
    <x v="1"/>
    <n v="180.56"/>
  </r>
  <r>
    <x v="0"/>
    <x v="1"/>
    <x v="1"/>
    <x v="0"/>
    <n v="75.069999999999993"/>
  </r>
  <r>
    <x v="0"/>
    <x v="1"/>
    <x v="1"/>
    <x v="0"/>
    <n v="62.63"/>
  </r>
  <r>
    <x v="0"/>
    <x v="0"/>
    <x v="0"/>
    <x v="0"/>
    <n v="195.64"/>
  </r>
  <r>
    <x v="0"/>
    <x v="0"/>
    <x v="1"/>
    <x v="0"/>
    <n v="116.18"/>
  </r>
  <r>
    <x v="0"/>
    <x v="1"/>
    <x v="1"/>
    <x v="0"/>
    <n v="75.709999999999994"/>
  </r>
  <r>
    <x v="1"/>
    <x v="1"/>
    <x v="1"/>
    <x v="0"/>
    <n v="78.239999999999995"/>
  </r>
  <r>
    <x v="1"/>
    <x v="1"/>
    <x v="1"/>
    <x v="0"/>
    <n v="72.430000000000007"/>
  </r>
  <r>
    <x v="1"/>
    <x v="1"/>
    <x v="1"/>
    <x v="0"/>
    <n v="159.12"/>
  </r>
  <r>
    <x v="1"/>
    <x v="1"/>
    <x v="1"/>
    <x v="0"/>
    <n v="55.57"/>
  </r>
  <r>
    <x v="1"/>
    <x v="1"/>
    <x v="1"/>
    <x v="0"/>
    <n v="55.57"/>
  </r>
  <r>
    <x v="1"/>
    <x v="0"/>
    <x v="1"/>
    <x v="0"/>
    <n v="168.92"/>
  </r>
  <r>
    <x v="0"/>
    <x v="0"/>
    <x v="0"/>
    <x v="0"/>
    <n v="174.87"/>
  </r>
  <r>
    <x v="0"/>
    <x v="0"/>
    <x v="0"/>
    <x v="0"/>
    <n v="144.6"/>
  </r>
  <r>
    <x v="0"/>
    <x v="0"/>
    <x v="0"/>
    <x v="0"/>
    <n v="223.99"/>
  </r>
  <r>
    <x v="0"/>
    <x v="0"/>
    <x v="0"/>
    <x v="0"/>
    <n v="150.13"/>
  </r>
  <r>
    <x v="1"/>
    <x v="1"/>
    <x v="1"/>
    <x v="0"/>
    <n v="58.03"/>
  </r>
  <r>
    <x v="1"/>
    <x v="1"/>
    <x v="1"/>
    <x v="0"/>
    <n v="104.33"/>
  </r>
  <r>
    <x v="1"/>
    <x v="1"/>
    <x v="1"/>
    <x v="0"/>
    <n v="121.35"/>
  </r>
  <r>
    <x v="1"/>
    <x v="0"/>
    <x v="1"/>
    <x v="0"/>
    <n v="96.53"/>
  </r>
  <r>
    <x v="1"/>
    <x v="0"/>
    <x v="1"/>
    <x v="0"/>
    <n v="96.53"/>
  </r>
  <r>
    <x v="0"/>
    <x v="0"/>
    <x v="1"/>
    <x v="0"/>
    <n v="138.56"/>
  </r>
  <r>
    <x v="0"/>
    <x v="1"/>
    <x v="1"/>
    <x v="0"/>
    <n v="166.66"/>
  </r>
  <r>
    <x v="0"/>
    <x v="0"/>
    <x v="1"/>
    <x v="0"/>
    <n v="229.84"/>
  </r>
  <r>
    <x v="0"/>
    <x v="0"/>
    <x v="1"/>
    <x v="0"/>
    <n v="133.04"/>
  </r>
  <r>
    <x v="0"/>
    <x v="0"/>
    <x v="1"/>
    <x v="1"/>
    <n v="195.91"/>
  </r>
  <r>
    <x v="0"/>
    <x v="0"/>
    <x v="1"/>
    <x v="1"/>
    <n v="134.09"/>
  </r>
  <r>
    <x v="0"/>
    <x v="1"/>
    <x v="1"/>
    <x v="0"/>
    <n v="91.97"/>
  </r>
  <r>
    <x v="0"/>
    <x v="0"/>
    <x v="1"/>
    <x v="0"/>
    <n v="88.46"/>
  </r>
  <r>
    <x v="1"/>
    <x v="1"/>
    <x v="1"/>
    <x v="0"/>
    <n v="53.14"/>
  </r>
  <r>
    <x v="1"/>
    <x v="0"/>
    <x v="1"/>
    <x v="1"/>
    <n v="123.89"/>
  </r>
  <r>
    <x v="0"/>
    <x v="0"/>
    <x v="1"/>
    <x v="0"/>
    <n v="117.35"/>
  </r>
  <r>
    <x v="1"/>
    <x v="0"/>
    <x v="1"/>
    <x v="1"/>
    <n v="129.63"/>
  </r>
  <r>
    <x v="0"/>
    <x v="1"/>
    <x v="1"/>
    <x v="0"/>
    <n v="228.99"/>
  </r>
  <r>
    <x v="0"/>
    <x v="0"/>
    <x v="1"/>
    <x v="1"/>
    <n v="118.95"/>
  </r>
  <r>
    <x v="0"/>
    <x v="0"/>
    <x v="0"/>
    <x v="0"/>
    <n v="230.87"/>
  </r>
  <r>
    <x v="0"/>
    <x v="1"/>
    <x v="1"/>
    <x v="0"/>
    <n v="69.099999999999994"/>
  </r>
  <r>
    <x v="1"/>
    <x v="0"/>
    <x v="1"/>
    <x v="0"/>
    <n v="97.93"/>
  </r>
  <r>
    <x v="0"/>
    <x v="0"/>
    <x v="1"/>
    <x v="1"/>
    <n v="190.09"/>
  </r>
  <r>
    <x v="1"/>
    <x v="1"/>
    <x v="1"/>
    <x v="0"/>
    <n v="87.8"/>
  </r>
  <r>
    <x v="0"/>
    <x v="0"/>
    <x v="0"/>
    <x v="0"/>
    <n v="349.53"/>
  </r>
  <r>
    <x v="0"/>
    <x v="1"/>
    <x v="1"/>
    <x v="0"/>
    <n v="66.14"/>
  </r>
  <r>
    <x v="0"/>
    <x v="1"/>
    <x v="1"/>
    <x v="0"/>
    <n v="66.88"/>
  </r>
  <r>
    <x v="0"/>
    <x v="0"/>
    <x v="1"/>
    <x v="1"/>
    <n v="302.33"/>
  </r>
  <r>
    <x v="0"/>
    <x v="0"/>
    <x v="1"/>
    <x v="1"/>
    <n v="259.32"/>
  </r>
  <r>
    <x v="0"/>
    <x v="1"/>
    <x v="1"/>
    <x v="0"/>
    <n v="69.95"/>
  </r>
  <r>
    <x v="0"/>
    <x v="1"/>
    <x v="1"/>
    <x v="0"/>
    <n v="72.22"/>
  </r>
  <r>
    <x v="0"/>
    <x v="1"/>
    <x v="0"/>
    <x v="0"/>
    <n v="219.63"/>
  </r>
  <r>
    <x v="0"/>
    <x v="0"/>
    <x v="1"/>
    <x v="1"/>
    <n v="299.17"/>
  </r>
  <r>
    <x v="1"/>
    <x v="0"/>
    <x v="0"/>
    <x v="0"/>
    <n v="137.25"/>
  </r>
  <r>
    <x v="0"/>
    <x v="0"/>
    <x v="0"/>
    <x v="0"/>
    <n v="260.16000000000003"/>
  </r>
  <r>
    <x v="0"/>
    <x v="0"/>
    <x v="0"/>
    <x v="0"/>
    <n v="289.25"/>
  </r>
  <r>
    <x v="0"/>
    <x v="0"/>
    <x v="1"/>
    <x v="1"/>
    <n v="289.25"/>
  </r>
  <r>
    <x v="0"/>
    <x v="1"/>
    <x v="1"/>
    <x v="0"/>
    <n v="49.02"/>
  </r>
  <r>
    <x v="0"/>
    <x v="0"/>
    <x v="0"/>
    <x v="0"/>
    <n v="114.35"/>
  </r>
  <r>
    <x v="1"/>
    <x v="0"/>
    <x v="1"/>
    <x v="0"/>
    <n v="125.8"/>
  </r>
  <r>
    <x v="0"/>
    <x v="1"/>
    <x v="1"/>
    <x v="0"/>
    <n v="114.76"/>
  </r>
  <r>
    <x v="0"/>
    <x v="1"/>
    <x v="1"/>
    <x v="0"/>
    <n v="127.78"/>
  </r>
  <r>
    <x v="0"/>
    <x v="1"/>
    <x v="1"/>
    <x v="0"/>
    <n v="116"/>
  </r>
  <r>
    <x v="0"/>
    <x v="1"/>
    <x v="1"/>
    <x v="1"/>
    <n v="166.25"/>
  </r>
  <r>
    <x v="0"/>
    <x v="1"/>
    <x v="1"/>
    <x v="0"/>
    <n v="181.02"/>
  </r>
  <r>
    <x v="0"/>
    <x v="0"/>
    <x v="1"/>
    <x v="0"/>
    <n v="176.88"/>
  </r>
  <r>
    <x v="0"/>
    <x v="0"/>
    <x v="1"/>
    <x v="0"/>
    <n v="219.38"/>
  </r>
  <r>
    <x v="1"/>
    <x v="0"/>
    <x v="1"/>
    <x v="0"/>
    <n v="108.96"/>
  </r>
  <r>
    <x v="1"/>
    <x v="1"/>
    <x v="1"/>
    <x v="0"/>
    <n v="118.17"/>
  </r>
  <r>
    <x v="0"/>
    <x v="1"/>
    <x v="1"/>
    <x v="0"/>
    <n v="64.11"/>
  </r>
  <r>
    <x v="0"/>
    <x v="0"/>
    <x v="1"/>
    <x v="0"/>
    <n v="174.47"/>
  </r>
  <r>
    <x v="0"/>
    <x v="0"/>
    <x v="1"/>
    <x v="0"/>
    <n v="207.76"/>
  </r>
  <r>
    <x v="0"/>
    <x v="1"/>
    <x v="0"/>
    <x v="0"/>
    <n v="85.47"/>
  </r>
  <r>
    <x v="0"/>
    <x v="1"/>
    <x v="1"/>
    <x v="0"/>
    <n v="85.47"/>
  </r>
  <r>
    <x v="0"/>
    <x v="1"/>
    <x v="1"/>
    <x v="0"/>
    <n v="56.76"/>
  </r>
  <r>
    <x v="0"/>
    <x v="0"/>
    <x v="1"/>
    <x v="0"/>
    <n v="228"/>
  </r>
  <r>
    <x v="1"/>
    <x v="1"/>
    <x v="1"/>
    <x v="0"/>
    <n v="116.54"/>
  </r>
  <r>
    <x v="0"/>
    <x v="1"/>
    <x v="1"/>
    <x v="0"/>
    <n v="172.63"/>
  </r>
  <r>
    <x v="1"/>
    <x v="1"/>
    <x v="1"/>
    <x v="0"/>
    <n v="158.19999999999999"/>
  </r>
  <r>
    <x v="0"/>
    <x v="1"/>
    <x v="1"/>
    <x v="0"/>
    <n v="79.17"/>
  </r>
  <r>
    <x v="0"/>
    <x v="1"/>
    <x v="1"/>
    <x v="0"/>
    <n v="132.05000000000001"/>
  </r>
  <r>
    <x v="0"/>
    <x v="0"/>
    <x v="0"/>
    <x v="0"/>
    <n v="117.23"/>
  </r>
  <r>
    <x v="0"/>
    <x v="0"/>
    <x v="0"/>
    <x v="0"/>
    <n v="117.23"/>
  </r>
  <r>
    <x v="0"/>
    <x v="0"/>
    <x v="1"/>
    <x v="1"/>
    <n v="117.23"/>
  </r>
  <r>
    <x v="1"/>
    <x v="1"/>
    <x v="1"/>
    <x v="0"/>
    <n v="106.11"/>
  </r>
  <r>
    <x v="0"/>
    <x v="1"/>
    <x v="1"/>
    <x v="0"/>
    <n v="181.16"/>
  </r>
  <r>
    <x v="0"/>
    <x v="1"/>
    <x v="1"/>
    <x v="0"/>
    <n v="157.5"/>
  </r>
  <r>
    <x v="0"/>
    <x v="1"/>
    <x v="1"/>
    <x v="0"/>
    <n v="200.2"/>
  </r>
  <r>
    <x v="0"/>
    <x v="0"/>
    <x v="1"/>
    <x v="0"/>
    <n v="246.85"/>
  </r>
  <r>
    <x v="0"/>
    <x v="1"/>
    <x v="1"/>
    <x v="0"/>
    <n v="99.7"/>
  </r>
  <r>
    <x v="1"/>
    <x v="1"/>
    <x v="1"/>
    <x v="0"/>
    <n v="106.77"/>
  </r>
  <r>
    <x v="0"/>
    <x v="1"/>
    <x v="0"/>
    <x v="0"/>
    <n v="113.5"/>
  </r>
  <r>
    <x v="0"/>
    <x v="1"/>
    <x v="1"/>
    <x v="0"/>
    <n v="113.5"/>
  </r>
  <r>
    <x v="0"/>
    <x v="1"/>
    <x v="1"/>
    <x v="0"/>
    <n v="69.12"/>
  </r>
  <r>
    <x v="0"/>
    <x v="0"/>
    <x v="1"/>
    <x v="0"/>
    <n v="210"/>
  </r>
  <r>
    <x v="0"/>
    <x v="0"/>
    <x v="0"/>
    <x v="0"/>
    <n v="134.30000000000001"/>
  </r>
  <r>
    <x v="0"/>
    <x v="0"/>
    <x v="0"/>
    <x v="0"/>
    <n v="134.30000000000001"/>
  </r>
  <r>
    <x v="0"/>
    <x v="0"/>
    <x v="1"/>
    <x v="1"/>
    <n v="134.30000000000001"/>
  </r>
  <r>
    <x v="0"/>
    <x v="0"/>
    <x v="0"/>
    <x v="0"/>
    <n v="118.95"/>
  </r>
  <r>
    <x v="0"/>
    <x v="0"/>
    <x v="1"/>
    <x v="1"/>
    <n v="97.96"/>
  </r>
  <r>
    <x v="0"/>
    <x v="0"/>
    <x v="1"/>
    <x v="1"/>
    <n v="237.8"/>
  </r>
  <r>
    <x v="0"/>
    <x v="0"/>
    <x v="0"/>
    <x v="1"/>
    <n v="234.15"/>
  </r>
  <r>
    <x v="0"/>
    <x v="0"/>
    <x v="1"/>
    <x v="1"/>
    <n v="234.15"/>
  </r>
  <r>
    <x v="0"/>
    <x v="0"/>
    <x v="1"/>
    <x v="1"/>
    <n v="203.17"/>
  </r>
  <r>
    <x v="0"/>
    <x v="0"/>
    <x v="0"/>
    <x v="1"/>
    <n v="250.73"/>
  </r>
  <r>
    <x v="0"/>
    <x v="0"/>
    <x v="0"/>
    <x v="1"/>
    <n v="250.73"/>
  </r>
  <r>
    <x v="0"/>
    <x v="0"/>
    <x v="1"/>
    <x v="1"/>
    <n v="250.73"/>
  </r>
  <r>
    <x v="0"/>
    <x v="0"/>
    <x v="0"/>
    <x v="0"/>
    <n v="106.6"/>
  </r>
  <r>
    <x v="0"/>
    <x v="0"/>
    <x v="1"/>
    <x v="0"/>
    <n v="106.6"/>
  </r>
  <r>
    <x v="0"/>
    <x v="1"/>
    <x v="0"/>
    <x v="0"/>
    <n v="136.27000000000001"/>
  </r>
  <r>
    <x v="0"/>
    <x v="1"/>
    <x v="1"/>
    <x v="0"/>
    <n v="136.27000000000001"/>
  </r>
  <r>
    <x v="0"/>
    <x v="0"/>
    <x v="1"/>
    <x v="0"/>
    <n v="230.87"/>
  </r>
  <r>
    <x v="0"/>
    <x v="0"/>
    <x v="0"/>
    <x v="1"/>
    <n v="180.56"/>
  </r>
  <r>
    <x v="0"/>
    <x v="0"/>
    <x v="1"/>
    <x v="1"/>
    <n v="215.83"/>
  </r>
  <r>
    <x v="0"/>
    <x v="0"/>
    <x v="1"/>
    <x v="0"/>
    <n v="197.1"/>
  </r>
  <r>
    <x v="0"/>
    <x v="1"/>
    <x v="0"/>
    <x v="0"/>
    <n v="69.099999999999994"/>
  </r>
  <r>
    <x v="0"/>
    <x v="0"/>
    <x v="1"/>
    <x v="0"/>
    <n v="91.83"/>
  </r>
  <r>
    <x v="0"/>
    <x v="0"/>
    <x v="1"/>
    <x v="0"/>
    <n v="111.66"/>
  </r>
  <r>
    <x v="1"/>
    <x v="0"/>
    <x v="1"/>
    <x v="0"/>
    <n v="57.62"/>
  </r>
  <r>
    <x v="0"/>
    <x v="0"/>
    <x v="1"/>
    <x v="0"/>
    <n v="104.72"/>
  </r>
  <r>
    <x v="0"/>
    <x v="0"/>
    <x v="0"/>
    <x v="0"/>
    <n v="154.74"/>
  </r>
  <r>
    <x v="0"/>
    <x v="0"/>
    <x v="0"/>
    <x v="0"/>
    <n v="154.74"/>
  </r>
  <r>
    <x v="0"/>
    <x v="0"/>
    <x v="1"/>
    <x v="1"/>
    <n v="154.74"/>
  </r>
  <r>
    <x v="0"/>
    <x v="0"/>
    <x v="1"/>
    <x v="0"/>
    <n v="77.98"/>
  </r>
  <r>
    <x v="0"/>
    <x v="0"/>
    <x v="1"/>
    <x v="0"/>
    <n v="157.19999999999999"/>
  </r>
  <r>
    <x v="0"/>
    <x v="0"/>
    <x v="0"/>
    <x v="0"/>
    <n v="157.19999999999999"/>
  </r>
  <r>
    <x v="0"/>
    <x v="0"/>
    <x v="1"/>
    <x v="0"/>
    <n v="113.2"/>
  </r>
  <r>
    <x v="0"/>
    <x v="0"/>
    <x v="1"/>
    <x v="0"/>
    <n v="143.59"/>
  </r>
  <r>
    <x v="0"/>
    <x v="1"/>
    <x v="0"/>
    <x v="0"/>
    <n v="75.069999999999993"/>
  </r>
  <r>
    <x v="0"/>
    <x v="1"/>
    <x v="1"/>
    <x v="0"/>
    <n v="84.46"/>
  </r>
  <r>
    <x v="0"/>
    <x v="0"/>
    <x v="1"/>
    <x v="0"/>
    <n v="113.99"/>
  </r>
  <r>
    <x v="0"/>
    <x v="1"/>
    <x v="1"/>
    <x v="0"/>
    <n v="67.17"/>
  </r>
  <r>
    <x v="0"/>
    <x v="0"/>
    <x v="1"/>
    <x v="0"/>
    <n v="320.37"/>
  </r>
  <r>
    <x v="0"/>
    <x v="0"/>
    <x v="0"/>
    <x v="0"/>
    <n v="244.5"/>
  </r>
  <r>
    <x v="0"/>
    <x v="0"/>
    <x v="1"/>
    <x v="0"/>
    <n v="244.5"/>
  </r>
  <r>
    <x v="0"/>
    <x v="1"/>
    <x v="1"/>
    <x v="0"/>
    <n v="78.62"/>
  </r>
  <r>
    <x v="0"/>
    <x v="0"/>
    <x v="1"/>
    <x v="0"/>
    <n v="210.9"/>
  </r>
  <r>
    <x v="0"/>
    <x v="0"/>
    <x v="1"/>
    <x v="0"/>
    <n v="311.45999999999998"/>
  </r>
  <r>
    <x v="0"/>
    <x v="0"/>
    <x v="0"/>
    <x v="0"/>
    <n v="174.06"/>
  </r>
  <r>
    <x v="0"/>
    <x v="0"/>
    <x v="1"/>
    <x v="0"/>
    <n v="174.06"/>
  </r>
  <r>
    <x v="0"/>
    <x v="0"/>
    <x v="1"/>
    <x v="0"/>
    <n v="155.81"/>
  </r>
  <r>
    <x v="0"/>
    <x v="0"/>
    <x v="1"/>
    <x v="1"/>
    <n v="106.56"/>
  </r>
  <r>
    <x v="0"/>
    <x v="0"/>
    <x v="1"/>
    <x v="1"/>
    <n v="110.42"/>
  </r>
  <r>
    <x v="0"/>
    <x v="1"/>
    <x v="0"/>
    <x v="1"/>
    <n v="74.28"/>
  </r>
  <r>
    <x v="0"/>
    <x v="1"/>
    <x v="1"/>
    <x v="1"/>
    <n v="74.28"/>
  </r>
  <r>
    <x v="0"/>
    <x v="0"/>
    <x v="1"/>
    <x v="1"/>
    <n v="245.28"/>
  </r>
  <r>
    <x v="0"/>
    <x v="0"/>
    <x v="1"/>
    <x v="1"/>
    <n v="256.48"/>
  </r>
  <r>
    <x v="0"/>
    <x v="1"/>
    <x v="1"/>
    <x v="0"/>
    <n v="84.23"/>
  </r>
  <r>
    <x v="1"/>
    <x v="0"/>
    <x v="1"/>
    <x v="0"/>
    <n v="105.1"/>
  </r>
  <r>
    <x v="1"/>
    <x v="0"/>
    <x v="1"/>
    <x v="0"/>
    <n v="121.09"/>
  </r>
  <r>
    <x v="1"/>
    <x v="1"/>
    <x v="0"/>
    <x v="0"/>
    <n v="153.94999999999999"/>
  </r>
  <r>
    <x v="1"/>
    <x v="1"/>
    <x v="1"/>
    <x v="0"/>
    <n v="153.94999999999999"/>
  </r>
  <r>
    <x v="1"/>
    <x v="0"/>
    <x v="1"/>
    <x v="0"/>
    <n v="207.84"/>
  </r>
  <r>
    <x v="1"/>
    <x v="0"/>
    <x v="1"/>
    <x v="1"/>
    <n v="113.39"/>
  </r>
  <r>
    <x v="1"/>
    <x v="0"/>
    <x v="1"/>
    <x v="0"/>
    <n v="126.62"/>
  </r>
  <r>
    <x v="1"/>
    <x v="0"/>
    <x v="0"/>
    <x v="0"/>
    <n v="136.68"/>
  </r>
  <r>
    <x v="1"/>
    <x v="0"/>
    <x v="1"/>
    <x v="0"/>
    <n v="136.68"/>
  </r>
  <r>
    <x v="1"/>
    <x v="0"/>
    <x v="1"/>
    <x v="1"/>
    <n v="108.15"/>
  </r>
  <r>
    <x v="0"/>
    <x v="0"/>
    <x v="0"/>
    <x v="0"/>
    <n v="180.85"/>
  </r>
  <r>
    <x v="0"/>
    <x v="0"/>
    <x v="0"/>
    <x v="0"/>
    <n v="180.85"/>
  </r>
  <r>
    <x v="0"/>
    <x v="0"/>
    <x v="1"/>
    <x v="1"/>
    <n v="180.85"/>
  </r>
  <r>
    <x v="0"/>
    <x v="0"/>
    <x v="1"/>
    <x v="0"/>
    <n v="175.81"/>
  </r>
  <r>
    <x v="0"/>
    <x v="0"/>
    <x v="0"/>
    <x v="0"/>
    <n v="240.88"/>
  </r>
  <r>
    <x v="0"/>
    <x v="0"/>
    <x v="1"/>
    <x v="0"/>
    <n v="240.88"/>
  </r>
  <r>
    <x v="1"/>
    <x v="0"/>
    <x v="1"/>
    <x v="0"/>
    <n v="183.19"/>
  </r>
  <r>
    <x v="1"/>
    <x v="0"/>
    <x v="1"/>
    <x v="0"/>
    <n v="167.16"/>
  </r>
  <r>
    <x v="1"/>
    <x v="0"/>
    <x v="1"/>
    <x v="0"/>
    <n v="177.09"/>
  </r>
  <r>
    <x v="1"/>
    <x v="0"/>
    <x v="1"/>
    <x v="0"/>
    <n v="221.89"/>
  </r>
  <r>
    <x v="0"/>
    <x v="0"/>
    <x v="1"/>
    <x v="0"/>
    <n v="233.16"/>
  </r>
  <r>
    <x v="0"/>
    <x v="1"/>
    <x v="1"/>
    <x v="0"/>
    <n v="67.099999999999994"/>
  </r>
  <r>
    <x v="0"/>
    <x v="0"/>
    <x v="1"/>
    <x v="0"/>
    <n v="349.97"/>
  </r>
  <r>
    <x v="0"/>
    <x v="1"/>
    <x v="0"/>
    <x v="0"/>
    <n v="139.56"/>
  </r>
  <r>
    <x v="0"/>
    <x v="1"/>
    <x v="1"/>
    <x v="0"/>
    <n v="139.56"/>
  </r>
  <r>
    <x v="0"/>
    <x v="1"/>
    <x v="1"/>
    <x v="0"/>
    <n v="191.63"/>
  </r>
  <r>
    <x v="0"/>
    <x v="1"/>
    <x v="1"/>
    <x v="0"/>
    <n v="65.31"/>
  </r>
  <r>
    <x v="0"/>
    <x v="1"/>
    <x v="1"/>
    <x v="0"/>
    <n v="67.78"/>
  </r>
  <r>
    <x v="0"/>
    <x v="0"/>
    <x v="1"/>
    <x v="0"/>
    <n v="204.68"/>
  </r>
  <r>
    <x v="0"/>
    <x v="1"/>
    <x v="1"/>
    <x v="1"/>
    <n v="177.22"/>
  </r>
  <r>
    <x v="0"/>
    <x v="0"/>
    <x v="1"/>
    <x v="0"/>
    <n v="109.78"/>
  </r>
  <r>
    <x v="0"/>
    <x v="1"/>
    <x v="0"/>
    <x v="0"/>
    <n v="62.63"/>
  </r>
  <r>
    <x v="0"/>
    <x v="1"/>
    <x v="1"/>
    <x v="1"/>
    <n v="169.58"/>
  </r>
  <r>
    <x v="1"/>
    <x v="0"/>
    <x v="1"/>
    <x v="0"/>
    <n v="105.73"/>
  </r>
  <r>
    <x v="1"/>
    <x v="0"/>
    <x v="1"/>
    <x v="0"/>
    <n v="114.13"/>
  </r>
  <r>
    <x v="0"/>
    <x v="0"/>
    <x v="1"/>
    <x v="0"/>
    <n v="153.5"/>
  </r>
  <r>
    <x v="0"/>
    <x v="0"/>
    <x v="0"/>
    <x v="0"/>
    <n v="195.64"/>
  </r>
  <r>
    <x v="0"/>
    <x v="0"/>
    <x v="1"/>
    <x v="1"/>
    <n v="195.64"/>
  </r>
  <r>
    <x v="1"/>
    <x v="1"/>
    <x v="1"/>
    <x v="0"/>
    <n v="97.36"/>
  </r>
  <r>
    <x v="0"/>
    <x v="1"/>
    <x v="1"/>
    <x v="0"/>
    <n v="138.08000000000001"/>
  </r>
  <r>
    <x v="0"/>
    <x v="0"/>
    <x v="1"/>
    <x v="0"/>
    <n v="157.44999999999999"/>
  </r>
  <r>
    <x v="1"/>
    <x v="1"/>
    <x v="1"/>
    <x v="0"/>
    <n v="99.43"/>
  </r>
  <r>
    <x v="1"/>
    <x v="0"/>
    <x v="1"/>
    <x v="0"/>
    <n v="87.59"/>
  </r>
  <r>
    <x v="1"/>
    <x v="0"/>
    <x v="0"/>
    <x v="0"/>
    <n v="158.63"/>
  </r>
  <r>
    <x v="1"/>
    <x v="0"/>
    <x v="1"/>
    <x v="0"/>
    <n v="158.63"/>
  </r>
  <r>
    <x v="1"/>
    <x v="0"/>
    <x v="1"/>
    <x v="0"/>
    <n v="114.93"/>
  </r>
  <r>
    <x v="0"/>
    <x v="1"/>
    <x v="0"/>
    <x v="0"/>
    <n v="75.709999999999994"/>
  </r>
  <r>
    <x v="0"/>
    <x v="0"/>
    <x v="1"/>
    <x v="0"/>
    <n v="116.57"/>
  </r>
  <r>
    <x v="0"/>
    <x v="0"/>
    <x v="1"/>
    <x v="0"/>
    <n v="110.25"/>
  </r>
  <r>
    <x v="0"/>
    <x v="1"/>
    <x v="1"/>
    <x v="1"/>
    <n v="123.27"/>
  </r>
  <r>
    <x v="1"/>
    <x v="0"/>
    <x v="1"/>
    <x v="0"/>
    <n v="143.62"/>
  </r>
  <r>
    <x v="1"/>
    <x v="1"/>
    <x v="1"/>
    <x v="0"/>
    <n v="80.31"/>
  </r>
  <r>
    <x v="1"/>
    <x v="0"/>
    <x v="1"/>
    <x v="0"/>
    <n v="133.35"/>
  </r>
  <r>
    <x v="1"/>
    <x v="1"/>
    <x v="1"/>
    <x v="0"/>
    <n v="52.92"/>
  </r>
  <r>
    <x v="1"/>
    <x v="1"/>
    <x v="0"/>
    <x v="0"/>
    <n v="123.74"/>
  </r>
  <r>
    <x v="1"/>
    <x v="1"/>
    <x v="1"/>
    <x v="0"/>
    <n v="123.74"/>
  </r>
  <r>
    <x v="1"/>
    <x v="0"/>
    <x v="1"/>
    <x v="0"/>
    <n v="115.84"/>
  </r>
  <r>
    <x v="1"/>
    <x v="0"/>
    <x v="1"/>
    <x v="0"/>
    <n v="164.88"/>
  </r>
  <r>
    <x v="1"/>
    <x v="0"/>
    <x v="1"/>
    <x v="0"/>
    <n v="89.47"/>
  </r>
  <r>
    <x v="1"/>
    <x v="0"/>
    <x v="1"/>
    <x v="1"/>
    <n v="163.78"/>
  </r>
  <r>
    <x v="1"/>
    <x v="1"/>
    <x v="1"/>
    <x v="0"/>
    <n v="112.99"/>
  </r>
  <r>
    <x v="0"/>
    <x v="1"/>
    <x v="1"/>
    <x v="0"/>
    <n v="59.77"/>
  </r>
  <r>
    <x v="0"/>
    <x v="1"/>
    <x v="1"/>
    <x v="0"/>
    <n v="76.790000000000006"/>
  </r>
  <r>
    <x v="0"/>
    <x v="0"/>
    <x v="1"/>
    <x v="0"/>
    <n v="225.56"/>
  </r>
  <r>
    <x v="0"/>
    <x v="0"/>
    <x v="1"/>
    <x v="0"/>
    <n v="301.79000000000002"/>
  </r>
  <r>
    <x v="0"/>
    <x v="0"/>
    <x v="0"/>
    <x v="0"/>
    <n v="233.78"/>
  </r>
  <r>
    <x v="0"/>
    <x v="0"/>
    <x v="1"/>
    <x v="0"/>
    <n v="233.78"/>
  </r>
  <r>
    <x v="0"/>
    <x v="0"/>
    <x v="1"/>
    <x v="0"/>
    <n v="231.97"/>
  </r>
  <r>
    <x v="0"/>
    <x v="0"/>
    <x v="1"/>
    <x v="0"/>
    <n v="179.23"/>
  </r>
  <r>
    <x v="0"/>
    <x v="0"/>
    <x v="1"/>
    <x v="0"/>
    <n v="272.06"/>
  </r>
  <r>
    <x v="0"/>
    <x v="0"/>
    <x v="1"/>
    <x v="0"/>
    <n v="129.80000000000001"/>
  </r>
  <r>
    <x v="0"/>
    <x v="0"/>
    <x v="1"/>
    <x v="1"/>
    <n v="295.49"/>
  </r>
  <r>
    <x v="1"/>
    <x v="0"/>
    <x v="1"/>
    <x v="0"/>
    <n v="193.5"/>
  </r>
  <r>
    <x v="0"/>
    <x v="1"/>
    <x v="1"/>
    <x v="0"/>
    <n v="195.28"/>
  </r>
  <r>
    <x v="0"/>
    <x v="0"/>
    <x v="1"/>
    <x v="0"/>
    <n v="101.68"/>
  </r>
  <r>
    <x v="0"/>
    <x v="1"/>
    <x v="1"/>
    <x v="0"/>
    <n v="60.26"/>
  </r>
  <r>
    <x v="0"/>
    <x v="1"/>
    <x v="0"/>
    <x v="0"/>
    <n v="68.06"/>
  </r>
  <r>
    <x v="0"/>
    <x v="1"/>
    <x v="1"/>
    <x v="0"/>
    <n v="68.06"/>
  </r>
  <r>
    <x v="0"/>
    <x v="1"/>
    <x v="1"/>
    <x v="0"/>
    <n v="60.87"/>
  </r>
  <r>
    <x v="0"/>
    <x v="0"/>
    <x v="1"/>
    <x v="0"/>
    <n v="70.62"/>
  </r>
  <r>
    <x v="1"/>
    <x v="0"/>
    <x v="1"/>
    <x v="0"/>
    <n v="158.5"/>
  </r>
  <r>
    <x v="1"/>
    <x v="0"/>
    <x v="0"/>
    <x v="0"/>
    <n v="168.92"/>
  </r>
  <r>
    <x v="1"/>
    <x v="0"/>
    <x v="1"/>
    <x v="0"/>
    <n v="185.11"/>
  </r>
  <r>
    <x v="1"/>
    <x v="0"/>
    <x v="1"/>
    <x v="1"/>
    <n v="133.97999999999999"/>
  </r>
  <r>
    <x v="1"/>
    <x v="0"/>
    <x v="1"/>
    <x v="0"/>
    <n v="207.83"/>
  </r>
  <r>
    <x v="1"/>
    <x v="0"/>
    <x v="1"/>
    <x v="0"/>
    <n v="146.36000000000001"/>
  </r>
  <r>
    <x v="0"/>
    <x v="0"/>
    <x v="0"/>
    <x v="0"/>
    <n v="190.09"/>
  </r>
  <r>
    <x v="0"/>
    <x v="0"/>
    <x v="0"/>
    <x v="0"/>
    <n v="190.09"/>
  </r>
  <r>
    <x v="1"/>
    <x v="0"/>
    <x v="1"/>
    <x v="0"/>
    <n v="104.87"/>
  </r>
  <r>
    <x v="0"/>
    <x v="0"/>
    <x v="1"/>
    <x v="0"/>
    <n v="154.06"/>
  </r>
  <r>
    <x v="0"/>
    <x v="0"/>
    <x v="1"/>
    <x v="1"/>
    <n v="269.43"/>
  </r>
  <r>
    <x v="0"/>
    <x v="0"/>
    <x v="1"/>
    <x v="1"/>
    <n v="258.85000000000002"/>
  </r>
  <r>
    <x v="0"/>
    <x v="0"/>
    <x v="0"/>
    <x v="1"/>
    <n v="156.93"/>
  </r>
  <r>
    <x v="0"/>
    <x v="0"/>
    <x v="1"/>
    <x v="1"/>
    <n v="156.93"/>
  </r>
  <r>
    <x v="0"/>
    <x v="0"/>
    <x v="1"/>
    <x v="1"/>
    <n v="230.71"/>
  </r>
  <r>
    <x v="0"/>
    <x v="0"/>
    <x v="1"/>
    <x v="1"/>
    <n v="133.5"/>
  </r>
  <r>
    <x v="0"/>
    <x v="0"/>
    <x v="1"/>
    <x v="1"/>
    <n v="286.54000000000002"/>
  </r>
  <r>
    <x v="0"/>
    <x v="0"/>
    <x v="1"/>
    <x v="1"/>
    <n v="232.55"/>
  </r>
  <r>
    <x v="1"/>
    <x v="0"/>
    <x v="1"/>
    <x v="1"/>
    <n v="171.67"/>
  </r>
  <r>
    <x v="0"/>
    <x v="0"/>
    <x v="1"/>
    <x v="1"/>
    <n v="246.1"/>
  </r>
  <r>
    <x v="0"/>
    <x v="1"/>
    <x v="0"/>
    <x v="0"/>
    <n v="84.21"/>
  </r>
  <r>
    <x v="0"/>
    <x v="1"/>
    <x v="1"/>
    <x v="0"/>
    <n v="84.21"/>
  </r>
  <r>
    <x v="0"/>
    <x v="0"/>
    <x v="1"/>
    <x v="0"/>
    <n v="181.99"/>
  </r>
  <r>
    <x v="0"/>
    <x v="1"/>
    <x v="1"/>
    <x v="0"/>
    <n v="107.86"/>
  </r>
  <r>
    <x v="0"/>
    <x v="0"/>
    <x v="0"/>
    <x v="0"/>
    <n v="215.01"/>
  </r>
  <r>
    <x v="0"/>
    <x v="0"/>
    <x v="0"/>
    <x v="0"/>
    <n v="215.01"/>
  </r>
  <r>
    <x v="0"/>
    <x v="0"/>
    <x v="1"/>
    <x v="1"/>
    <n v="215.01"/>
  </r>
  <r>
    <x v="0"/>
    <x v="0"/>
    <x v="1"/>
    <x v="0"/>
    <n v="120.7"/>
  </r>
  <r>
    <x v="0"/>
    <x v="1"/>
    <x v="0"/>
    <x v="0"/>
    <n v="132.85"/>
  </r>
  <r>
    <x v="0"/>
    <x v="1"/>
    <x v="1"/>
    <x v="0"/>
    <n v="132.85"/>
  </r>
  <r>
    <x v="0"/>
    <x v="1"/>
    <x v="1"/>
    <x v="0"/>
    <n v="84.53"/>
  </r>
  <r>
    <x v="0"/>
    <x v="1"/>
    <x v="1"/>
    <x v="0"/>
    <n v="76.81"/>
  </r>
  <r>
    <x v="0"/>
    <x v="1"/>
    <x v="1"/>
    <x v="0"/>
    <n v="202"/>
  </r>
  <r>
    <x v="0"/>
    <x v="0"/>
    <x v="0"/>
    <x v="0"/>
    <n v="208.79"/>
  </r>
  <r>
    <x v="0"/>
    <x v="0"/>
    <x v="0"/>
    <x v="0"/>
    <n v="208.79"/>
  </r>
  <r>
    <x v="0"/>
    <x v="0"/>
    <x v="1"/>
    <x v="1"/>
    <n v="208.79"/>
  </r>
  <r>
    <x v="0"/>
    <x v="0"/>
    <x v="0"/>
    <x v="0"/>
    <n v="162.28"/>
  </r>
  <r>
    <x v="0"/>
    <x v="0"/>
    <x v="0"/>
    <x v="0"/>
    <n v="162.28"/>
  </r>
  <r>
    <x v="0"/>
    <x v="0"/>
    <x v="1"/>
    <x v="1"/>
    <n v="162.28"/>
  </r>
  <r>
    <x v="0"/>
    <x v="0"/>
    <x v="0"/>
    <x v="0"/>
    <n v="287.23"/>
  </r>
  <r>
    <x v="0"/>
    <x v="0"/>
    <x v="0"/>
    <x v="0"/>
    <n v="287.23"/>
  </r>
  <r>
    <x v="0"/>
    <x v="0"/>
    <x v="1"/>
    <x v="1"/>
    <n v="287.23"/>
  </r>
  <r>
    <x v="0"/>
    <x v="0"/>
    <x v="0"/>
    <x v="0"/>
    <n v="116.78"/>
  </r>
  <r>
    <x v="0"/>
    <x v="0"/>
    <x v="0"/>
    <x v="0"/>
    <n v="116.78"/>
  </r>
  <r>
    <x v="0"/>
    <x v="0"/>
    <x v="1"/>
    <x v="1"/>
    <n v="116.78"/>
  </r>
  <r>
    <x v="0"/>
    <x v="0"/>
    <x v="0"/>
    <x v="0"/>
    <n v="159.71"/>
  </r>
  <r>
    <x v="0"/>
    <x v="0"/>
    <x v="0"/>
    <x v="0"/>
    <n v="159.71"/>
  </r>
  <r>
    <x v="0"/>
    <x v="0"/>
    <x v="0"/>
    <x v="1"/>
    <n v="159.71"/>
  </r>
  <r>
    <x v="0"/>
    <x v="0"/>
    <x v="0"/>
    <x v="0"/>
    <n v="159.71"/>
  </r>
  <r>
    <x v="0"/>
    <x v="0"/>
    <x v="0"/>
    <x v="0"/>
    <n v="159.71"/>
  </r>
  <r>
    <x v="0"/>
    <x v="0"/>
    <x v="1"/>
    <x v="1"/>
    <n v="159.71"/>
  </r>
  <r>
    <x v="0"/>
    <x v="0"/>
    <x v="0"/>
    <x v="1"/>
    <n v="205"/>
  </r>
  <r>
    <x v="0"/>
    <x v="0"/>
    <x v="0"/>
    <x v="1"/>
    <n v="205"/>
  </r>
  <r>
    <x v="0"/>
    <x v="0"/>
    <x v="1"/>
    <x v="1"/>
    <n v="205"/>
  </r>
  <r>
    <x v="0"/>
    <x v="0"/>
    <x v="0"/>
    <x v="0"/>
    <n v="143.44"/>
  </r>
  <r>
    <x v="0"/>
    <x v="0"/>
    <x v="0"/>
    <x v="0"/>
    <n v="143.44"/>
  </r>
  <r>
    <x v="0"/>
    <x v="0"/>
    <x v="1"/>
    <x v="1"/>
    <n v="143.44"/>
  </r>
  <r>
    <x v="0"/>
    <x v="0"/>
    <x v="0"/>
    <x v="0"/>
    <n v="174.87"/>
  </r>
  <r>
    <x v="0"/>
    <x v="0"/>
    <x v="1"/>
    <x v="1"/>
    <n v="174.87"/>
  </r>
  <r>
    <x v="0"/>
    <x v="0"/>
    <x v="0"/>
    <x v="0"/>
    <n v="304.18"/>
  </r>
  <r>
    <x v="0"/>
    <x v="0"/>
    <x v="0"/>
    <x v="0"/>
    <n v="304.18"/>
  </r>
  <r>
    <x v="0"/>
    <x v="0"/>
    <x v="1"/>
    <x v="1"/>
    <n v="304.18"/>
  </r>
  <r>
    <x v="0"/>
    <x v="0"/>
    <x v="0"/>
    <x v="0"/>
    <n v="270.36"/>
  </r>
  <r>
    <x v="0"/>
    <x v="0"/>
    <x v="0"/>
    <x v="0"/>
    <n v="270.36"/>
  </r>
  <r>
    <x v="0"/>
    <x v="0"/>
    <x v="1"/>
    <x v="1"/>
    <n v="270.36"/>
  </r>
  <r>
    <x v="0"/>
    <x v="0"/>
    <x v="0"/>
    <x v="1"/>
    <n v="209.35"/>
  </r>
  <r>
    <x v="0"/>
    <x v="0"/>
    <x v="0"/>
    <x v="1"/>
    <n v="209.35"/>
  </r>
  <r>
    <x v="0"/>
    <x v="0"/>
    <x v="1"/>
    <x v="1"/>
    <n v="209.35"/>
  </r>
  <r>
    <x v="1"/>
    <x v="0"/>
    <x v="0"/>
    <x v="0"/>
    <n v="123.18"/>
  </r>
  <r>
    <x v="1"/>
    <x v="0"/>
    <x v="0"/>
    <x v="0"/>
    <n v="123.18"/>
  </r>
  <r>
    <x v="1"/>
    <x v="0"/>
    <x v="1"/>
    <x v="1"/>
    <n v="123.18"/>
  </r>
  <r>
    <x v="1"/>
    <x v="0"/>
    <x v="0"/>
    <x v="0"/>
    <n v="143.19999999999999"/>
  </r>
  <r>
    <x v="1"/>
    <x v="0"/>
    <x v="0"/>
    <x v="0"/>
    <n v="143.19999999999999"/>
  </r>
  <r>
    <x v="1"/>
    <x v="0"/>
    <x v="1"/>
    <x v="1"/>
    <n v="143.19999999999999"/>
  </r>
  <r>
    <x v="0"/>
    <x v="0"/>
    <x v="0"/>
    <x v="0"/>
    <n v="144.6"/>
  </r>
  <r>
    <x v="0"/>
    <x v="0"/>
    <x v="1"/>
    <x v="1"/>
    <n v="144.6"/>
  </r>
  <r>
    <x v="0"/>
    <x v="0"/>
    <x v="0"/>
    <x v="0"/>
    <n v="349.53"/>
  </r>
  <r>
    <x v="0"/>
    <x v="0"/>
    <x v="1"/>
    <x v="1"/>
    <n v="349.53"/>
  </r>
  <r>
    <x v="1"/>
    <x v="0"/>
    <x v="0"/>
    <x v="0"/>
    <n v="183.43"/>
  </r>
  <r>
    <x v="1"/>
    <x v="0"/>
    <x v="0"/>
    <x v="0"/>
    <n v="183.43"/>
  </r>
  <r>
    <x v="1"/>
    <x v="0"/>
    <x v="1"/>
    <x v="1"/>
    <n v="183.43"/>
  </r>
  <r>
    <x v="0"/>
    <x v="0"/>
    <x v="0"/>
    <x v="0"/>
    <n v="223.99"/>
  </r>
  <r>
    <x v="0"/>
    <x v="0"/>
    <x v="1"/>
    <x v="1"/>
    <n v="223.99"/>
  </r>
  <r>
    <x v="1"/>
    <x v="0"/>
    <x v="0"/>
    <x v="0"/>
    <n v="169.41"/>
  </r>
  <r>
    <x v="1"/>
    <x v="0"/>
    <x v="0"/>
    <x v="0"/>
    <n v="169.41"/>
  </r>
  <r>
    <x v="1"/>
    <x v="0"/>
    <x v="1"/>
    <x v="1"/>
    <n v="169.41"/>
  </r>
  <r>
    <x v="0"/>
    <x v="0"/>
    <x v="0"/>
    <x v="0"/>
    <n v="326.47000000000003"/>
  </r>
  <r>
    <x v="0"/>
    <x v="0"/>
    <x v="0"/>
    <x v="0"/>
    <n v="326.47000000000003"/>
  </r>
  <r>
    <x v="0"/>
    <x v="0"/>
    <x v="1"/>
    <x v="1"/>
    <n v="326.47000000000003"/>
  </r>
  <r>
    <x v="0"/>
    <x v="0"/>
    <x v="0"/>
    <x v="0"/>
    <n v="234.31"/>
  </r>
  <r>
    <x v="0"/>
    <x v="0"/>
    <x v="0"/>
    <x v="0"/>
    <n v="234.31"/>
  </r>
  <r>
    <x v="0"/>
    <x v="0"/>
    <x v="1"/>
    <x v="1"/>
    <n v="234.31"/>
  </r>
  <r>
    <x v="1"/>
    <x v="0"/>
    <x v="0"/>
    <x v="0"/>
    <n v="124.92"/>
  </r>
  <r>
    <x v="1"/>
    <x v="0"/>
    <x v="0"/>
    <x v="0"/>
    <n v="124.92"/>
  </r>
  <r>
    <x v="1"/>
    <x v="0"/>
    <x v="1"/>
    <x v="1"/>
    <n v="124.92"/>
  </r>
  <r>
    <x v="0"/>
    <x v="0"/>
    <x v="0"/>
    <x v="1"/>
    <n v="278.39"/>
  </r>
  <r>
    <x v="0"/>
    <x v="0"/>
    <x v="0"/>
    <x v="1"/>
    <n v="278.39"/>
  </r>
  <r>
    <x v="0"/>
    <x v="0"/>
    <x v="1"/>
    <x v="1"/>
    <n v="278.39"/>
  </r>
  <r>
    <x v="0"/>
    <x v="0"/>
    <x v="0"/>
    <x v="0"/>
    <n v="208.71"/>
  </r>
  <r>
    <x v="0"/>
    <x v="0"/>
    <x v="0"/>
    <x v="0"/>
    <n v="208.71"/>
  </r>
  <r>
    <x v="0"/>
    <x v="0"/>
    <x v="1"/>
    <x v="1"/>
    <n v="208.71"/>
  </r>
  <r>
    <x v="0"/>
    <x v="0"/>
    <x v="0"/>
    <x v="0"/>
    <n v="150.13"/>
  </r>
  <r>
    <x v="0"/>
    <x v="0"/>
    <x v="1"/>
    <x v="1"/>
    <n v="150.13"/>
  </r>
  <r>
    <x v="0"/>
    <x v="1"/>
    <x v="1"/>
    <x v="0"/>
    <n v="56.43"/>
  </r>
  <r>
    <x v="0"/>
    <x v="1"/>
    <x v="1"/>
    <x v="0"/>
    <n v="53.8"/>
  </r>
  <r>
    <x v="0"/>
    <x v="1"/>
    <x v="1"/>
    <x v="0"/>
    <n v="96.18"/>
  </r>
  <r>
    <x v="0"/>
    <x v="1"/>
    <x v="0"/>
    <x v="0"/>
    <n v="67.77"/>
  </r>
  <r>
    <x v="0"/>
    <x v="1"/>
    <x v="1"/>
    <x v="0"/>
    <n v="67.77"/>
  </r>
  <r>
    <x v="0"/>
    <x v="0"/>
    <x v="1"/>
    <x v="0"/>
    <n v="139.81"/>
  </r>
  <r>
    <x v="1"/>
    <x v="0"/>
    <x v="1"/>
    <x v="0"/>
    <n v="92.78"/>
  </r>
  <r>
    <x v="1"/>
    <x v="0"/>
    <x v="1"/>
    <x v="0"/>
    <n v="117.97"/>
  </r>
  <r>
    <x v="1"/>
    <x v="1"/>
    <x v="0"/>
    <x v="0"/>
    <n v="121.67"/>
  </r>
  <r>
    <x v="1"/>
    <x v="1"/>
    <x v="1"/>
    <x v="0"/>
    <n v="121.67"/>
  </r>
  <r>
    <x v="1"/>
    <x v="0"/>
    <x v="1"/>
    <x v="1"/>
    <n v="138.88"/>
  </r>
  <r>
    <x v="1"/>
    <x v="0"/>
    <x v="1"/>
    <x v="0"/>
    <n v="140.9"/>
  </r>
  <r>
    <x v="1"/>
    <x v="0"/>
    <x v="1"/>
    <x v="0"/>
    <n v="153.58000000000001"/>
  </r>
  <r>
    <x v="1"/>
    <x v="0"/>
    <x v="1"/>
    <x v="0"/>
    <n v="201.43"/>
  </r>
  <r>
    <x v="1"/>
    <x v="0"/>
    <x v="1"/>
    <x v="1"/>
    <n v="102.95"/>
  </r>
  <r>
    <x v="1"/>
    <x v="1"/>
    <x v="1"/>
    <x v="0"/>
    <n v="45.55"/>
  </r>
  <r>
    <x v="1"/>
    <x v="0"/>
    <x v="1"/>
    <x v="0"/>
    <n v="114.5"/>
  </r>
  <r>
    <x v="1"/>
    <x v="1"/>
    <x v="1"/>
    <x v="0"/>
    <n v="150.04"/>
  </r>
  <r>
    <x v="1"/>
    <x v="0"/>
    <x v="1"/>
    <x v="0"/>
    <n v="117.59"/>
  </r>
  <r>
    <x v="1"/>
    <x v="0"/>
    <x v="1"/>
    <x v="0"/>
    <n v="258.43"/>
  </r>
  <r>
    <x v="1"/>
    <x v="0"/>
    <x v="1"/>
    <x v="1"/>
    <n v="204.62"/>
  </r>
  <r>
    <x v="1"/>
    <x v="1"/>
    <x v="1"/>
    <x v="0"/>
    <n v="92.35"/>
  </r>
  <r>
    <x v="1"/>
    <x v="0"/>
    <x v="0"/>
    <x v="0"/>
    <n v="123.97"/>
  </r>
  <r>
    <x v="1"/>
    <x v="0"/>
    <x v="0"/>
    <x v="0"/>
    <n v="123.97"/>
  </r>
  <r>
    <x v="1"/>
    <x v="0"/>
    <x v="1"/>
    <x v="1"/>
    <n v="123.97"/>
  </r>
  <r>
    <x v="0"/>
    <x v="0"/>
    <x v="1"/>
    <x v="0"/>
    <n v="125.09"/>
  </r>
  <r>
    <x v="0"/>
    <x v="0"/>
    <x v="0"/>
    <x v="0"/>
    <n v="215.06"/>
  </r>
  <r>
    <x v="0"/>
    <x v="0"/>
    <x v="1"/>
    <x v="0"/>
    <n v="215.06"/>
  </r>
  <r>
    <x v="0"/>
    <x v="0"/>
    <x v="1"/>
    <x v="0"/>
    <n v="249.45"/>
  </r>
  <r>
    <x v="0"/>
    <x v="0"/>
    <x v="1"/>
    <x v="0"/>
    <n v="335.55"/>
  </r>
  <r>
    <x v="0"/>
    <x v="0"/>
    <x v="1"/>
    <x v="1"/>
    <n v="175.66"/>
  </r>
  <r>
    <x v="1"/>
    <x v="0"/>
    <x v="1"/>
    <x v="0"/>
    <n v="132.77000000000001"/>
  </r>
  <r>
    <x v="0"/>
    <x v="0"/>
    <x v="1"/>
    <x v="0"/>
    <n v="353.56"/>
  </r>
  <r>
    <x v="1"/>
    <x v="0"/>
    <x v="1"/>
    <x v="0"/>
    <n v="165.9"/>
  </r>
  <r>
    <x v="0"/>
    <x v="0"/>
    <x v="1"/>
    <x v="0"/>
    <n v="293.20999999999998"/>
  </r>
  <r>
    <x v="1"/>
    <x v="0"/>
    <x v="1"/>
    <x v="0"/>
    <n v="152.66999999999999"/>
  </r>
  <r>
    <x v="0"/>
    <x v="0"/>
    <x v="1"/>
    <x v="1"/>
    <n v="295.45999999999998"/>
  </r>
  <r>
    <x v="1"/>
    <x v="0"/>
    <x v="1"/>
    <x v="0"/>
    <n v="114.28"/>
  </r>
  <r>
    <x v="0"/>
    <x v="1"/>
    <x v="1"/>
    <x v="0"/>
    <n v="57.05"/>
  </r>
  <r>
    <x v="0"/>
    <x v="0"/>
    <x v="1"/>
    <x v="0"/>
    <n v="200.09"/>
  </r>
  <r>
    <x v="0"/>
    <x v="1"/>
    <x v="1"/>
    <x v="0"/>
    <n v="105.41"/>
  </r>
  <r>
    <x v="0"/>
    <x v="0"/>
    <x v="1"/>
    <x v="0"/>
    <n v="197.42"/>
  </r>
  <r>
    <x v="0"/>
    <x v="1"/>
    <x v="1"/>
    <x v="0"/>
    <n v="57.33"/>
  </r>
  <r>
    <x v="0"/>
    <x v="1"/>
    <x v="0"/>
    <x v="0"/>
    <n v="152.1"/>
  </r>
  <r>
    <x v="0"/>
    <x v="1"/>
    <x v="1"/>
    <x v="0"/>
    <n v="152.1"/>
  </r>
  <r>
    <x v="0"/>
    <x v="1"/>
    <x v="1"/>
    <x v="0"/>
    <n v="158"/>
  </r>
  <r>
    <x v="0"/>
    <x v="1"/>
    <x v="1"/>
    <x v="1"/>
    <n v="191.66"/>
  </r>
  <r>
    <x v="0"/>
    <x v="1"/>
    <x v="1"/>
    <x v="0"/>
    <n v="60.73"/>
  </r>
  <r>
    <x v="0"/>
    <x v="1"/>
    <x v="1"/>
    <x v="0"/>
    <n v="148.28"/>
  </r>
  <r>
    <x v="0"/>
    <x v="1"/>
    <x v="1"/>
    <x v="0"/>
    <n v="85.48"/>
  </r>
  <r>
    <x v="1"/>
    <x v="1"/>
    <x v="1"/>
    <x v="0"/>
    <n v="53.07"/>
  </r>
  <r>
    <x v="0"/>
    <x v="1"/>
    <x v="1"/>
    <x v="0"/>
    <n v="51.73"/>
  </r>
  <r>
    <x v="0"/>
    <x v="0"/>
    <x v="0"/>
    <x v="0"/>
    <n v="273.12"/>
  </r>
  <r>
    <x v="0"/>
    <x v="0"/>
    <x v="0"/>
    <x v="0"/>
    <n v="273.12"/>
  </r>
  <r>
    <x v="0"/>
    <x v="0"/>
    <x v="1"/>
    <x v="1"/>
    <n v="273.12"/>
  </r>
  <r>
    <x v="0"/>
    <x v="1"/>
    <x v="1"/>
    <x v="0"/>
    <n v="84.15"/>
  </r>
  <r>
    <x v="0"/>
    <x v="1"/>
    <x v="1"/>
    <x v="0"/>
    <n v="81.319999999999993"/>
  </r>
  <r>
    <x v="1"/>
    <x v="1"/>
    <x v="1"/>
    <x v="0"/>
    <n v="162.53"/>
  </r>
  <r>
    <x v="0"/>
    <x v="0"/>
    <x v="1"/>
    <x v="0"/>
    <n v="291.77999999999997"/>
  </r>
  <r>
    <x v="0"/>
    <x v="0"/>
    <x v="1"/>
    <x v="1"/>
    <n v="93.55"/>
  </r>
  <r>
    <x v="0"/>
    <x v="0"/>
    <x v="1"/>
    <x v="1"/>
    <n v="186.28"/>
  </r>
  <r>
    <x v="0"/>
    <x v="0"/>
    <x v="0"/>
    <x v="1"/>
    <n v="208.86"/>
  </r>
  <r>
    <x v="0"/>
    <x v="0"/>
    <x v="1"/>
    <x v="1"/>
    <n v="208.86"/>
  </r>
  <r>
    <x v="0"/>
    <x v="0"/>
    <x v="0"/>
    <x v="1"/>
    <n v="169.9"/>
  </r>
  <r>
    <x v="0"/>
    <x v="0"/>
    <x v="0"/>
    <x v="1"/>
    <n v="169.9"/>
  </r>
  <r>
    <x v="0"/>
    <x v="0"/>
    <x v="1"/>
    <x v="1"/>
    <n v="169.9"/>
  </r>
  <r>
    <x v="0"/>
    <x v="0"/>
    <x v="1"/>
    <x v="1"/>
    <n v="169.9"/>
  </r>
  <r>
    <x v="1"/>
    <x v="0"/>
    <x v="1"/>
    <x v="1"/>
    <n v="122.62"/>
  </r>
  <r>
    <x v="0"/>
    <x v="0"/>
    <x v="0"/>
    <x v="0"/>
    <n v="279.61"/>
  </r>
  <r>
    <x v="0"/>
    <x v="0"/>
    <x v="1"/>
    <x v="0"/>
    <n v="279.61"/>
  </r>
  <r>
    <x v="0"/>
    <x v="0"/>
    <x v="1"/>
    <x v="0"/>
    <n v="188.46"/>
  </r>
  <r>
    <x v="1"/>
    <x v="0"/>
    <x v="1"/>
    <x v="0"/>
    <n v="205.51"/>
  </r>
  <r>
    <x v="1"/>
    <x v="1"/>
    <x v="1"/>
    <x v="0"/>
    <n v="69.19"/>
  </r>
  <r>
    <x v="0"/>
    <x v="0"/>
    <x v="0"/>
    <x v="0"/>
    <n v="302.33"/>
  </r>
  <r>
    <x v="0"/>
    <x v="0"/>
    <x v="0"/>
    <x v="0"/>
    <n v="302.33"/>
  </r>
  <r>
    <x v="0"/>
    <x v="1"/>
    <x v="1"/>
    <x v="0"/>
    <n v="63.76"/>
  </r>
  <r>
    <x v="0"/>
    <x v="1"/>
    <x v="1"/>
    <x v="0"/>
    <n v="114.95"/>
  </r>
  <r>
    <x v="0"/>
    <x v="1"/>
    <x v="1"/>
    <x v="0"/>
    <n v="65.8"/>
  </r>
  <r>
    <x v="0"/>
    <x v="1"/>
    <x v="1"/>
    <x v="0"/>
    <n v="79.48"/>
  </r>
  <r>
    <x v="0"/>
    <x v="1"/>
    <x v="1"/>
    <x v="0"/>
    <n v="96.58"/>
  </r>
  <r>
    <x v="0"/>
    <x v="0"/>
    <x v="1"/>
    <x v="0"/>
    <n v="68.41"/>
  </r>
  <r>
    <x v="0"/>
    <x v="1"/>
    <x v="1"/>
    <x v="0"/>
    <n v="65.84"/>
  </r>
  <r>
    <x v="0"/>
    <x v="1"/>
    <x v="1"/>
    <x v="0"/>
    <n v="50.38"/>
  </r>
  <r>
    <x v="0"/>
    <x v="0"/>
    <x v="0"/>
    <x v="0"/>
    <n v="219.38"/>
  </r>
  <r>
    <x v="0"/>
    <x v="0"/>
    <x v="0"/>
    <x v="0"/>
    <n v="106.29"/>
  </r>
  <r>
    <x v="0"/>
    <x v="0"/>
    <x v="0"/>
    <x v="0"/>
    <n v="106.29"/>
  </r>
  <r>
    <x v="0"/>
    <x v="0"/>
    <x v="1"/>
    <x v="1"/>
    <n v="106.29"/>
  </r>
  <r>
    <x v="0"/>
    <x v="0"/>
    <x v="1"/>
    <x v="0"/>
    <n v="123.44"/>
  </r>
  <r>
    <x v="0"/>
    <x v="0"/>
    <x v="1"/>
    <x v="0"/>
    <n v="140.07"/>
  </r>
  <r>
    <x v="0"/>
    <x v="0"/>
    <x v="0"/>
    <x v="0"/>
    <n v="193.67"/>
  </r>
  <r>
    <x v="0"/>
    <x v="0"/>
    <x v="1"/>
    <x v="0"/>
    <n v="193.67"/>
  </r>
  <r>
    <x v="0"/>
    <x v="0"/>
    <x v="1"/>
    <x v="0"/>
    <n v="230.56"/>
  </r>
  <r>
    <x v="0"/>
    <x v="0"/>
    <x v="0"/>
    <x v="0"/>
    <n v="154.72999999999999"/>
  </r>
  <r>
    <x v="0"/>
    <x v="0"/>
    <x v="0"/>
    <x v="0"/>
    <n v="154.72999999999999"/>
  </r>
  <r>
    <x v="0"/>
    <x v="0"/>
    <x v="1"/>
    <x v="1"/>
    <n v="154.72999999999999"/>
  </r>
  <r>
    <x v="0"/>
    <x v="0"/>
    <x v="1"/>
    <x v="0"/>
    <n v="144.86000000000001"/>
  </r>
  <r>
    <x v="0"/>
    <x v="0"/>
    <x v="1"/>
    <x v="0"/>
    <n v="109.44"/>
  </r>
  <r>
    <x v="0"/>
    <x v="0"/>
    <x v="0"/>
    <x v="0"/>
    <n v="109.44"/>
  </r>
  <r>
    <x v="1"/>
    <x v="0"/>
    <x v="0"/>
    <x v="0"/>
    <n v="125.9"/>
  </r>
  <r>
    <x v="1"/>
    <x v="0"/>
    <x v="1"/>
    <x v="0"/>
    <n v="125.9"/>
  </r>
  <r>
    <x v="1"/>
    <x v="1"/>
    <x v="1"/>
    <x v="0"/>
    <n v="54.38"/>
  </r>
  <r>
    <x v="1"/>
    <x v="1"/>
    <x v="1"/>
    <x v="0"/>
    <n v="60.28"/>
  </r>
  <r>
    <x v="1"/>
    <x v="1"/>
    <x v="1"/>
    <x v="0"/>
    <n v="47.85"/>
  </r>
  <r>
    <x v="1"/>
    <x v="1"/>
    <x v="1"/>
    <x v="0"/>
    <n v="72.42"/>
  </r>
  <r>
    <x v="1"/>
    <x v="1"/>
    <x v="1"/>
    <x v="0"/>
    <n v="44.89"/>
  </r>
  <r>
    <x v="1"/>
    <x v="1"/>
    <x v="1"/>
    <x v="0"/>
    <n v="68.59"/>
  </r>
  <r>
    <x v="1"/>
    <x v="1"/>
    <x v="1"/>
    <x v="0"/>
    <n v="42.47"/>
  </r>
  <r>
    <x v="1"/>
    <x v="1"/>
    <x v="1"/>
    <x v="0"/>
    <n v="45.11"/>
  </r>
  <r>
    <x v="0"/>
    <x v="0"/>
    <x v="0"/>
    <x v="0"/>
    <n v="218.54"/>
  </r>
  <r>
    <x v="0"/>
    <x v="0"/>
    <x v="0"/>
    <x v="0"/>
    <n v="218.54"/>
  </r>
  <r>
    <x v="0"/>
    <x v="0"/>
    <x v="1"/>
    <x v="1"/>
    <n v="218.54"/>
  </r>
  <r>
    <x v="0"/>
    <x v="0"/>
    <x v="0"/>
    <x v="0"/>
    <n v="127.38"/>
  </r>
  <r>
    <x v="0"/>
    <x v="0"/>
    <x v="0"/>
    <x v="0"/>
    <n v="127.38"/>
  </r>
  <r>
    <x v="0"/>
    <x v="0"/>
    <x v="1"/>
    <x v="1"/>
    <n v="127.38"/>
  </r>
  <r>
    <x v="0"/>
    <x v="1"/>
    <x v="1"/>
    <x v="0"/>
    <n v="52.53"/>
  </r>
  <r>
    <x v="1"/>
    <x v="1"/>
    <x v="1"/>
    <x v="0"/>
    <n v="56.91"/>
  </r>
  <r>
    <x v="0"/>
    <x v="1"/>
    <x v="1"/>
    <x v="0"/>
    <n v="56.79"/>
  </r>
  <r>
    <x v="0"/>
    <x v="1"/>
    <x v="1"/>
    <x v="0"/>
    <n v="78.67"/>
  </r>
  <r>
    <x v="0"/>
    <x v="1"/>
    <x v="1"/>
    <x v="0"/>
    <n v="57.57"/>
  </r>
  <r>
    <x v="0"/>
    <x v="1"/>
    <x v="1"/>
    <x v="0"/>
    <n v="64.39"/>
  </r>
  <r>
    <x v="0"/>
    <x v="0"/>
    <x v="1"/>
    <x v="0"/>
    <n v="179.13"/>
  </r>
  <r>
    <x v="0"/>
    <x v="1"/>
    <x v="0"/>
    <x v="0"/>
    <n v="185.65"/>
  </r>
  <r>
    <x v="0"/>
    <x v="1"/>
    <x v="1"/>
    <x v="0"/>
    <n v="185.65"/>
  </r>
  <r>
    <x v="0"/>
    <x v="0"/>
    <x v="1"/>
    <x v="0"/>
    <n v="69.599999999999994"/>
  </r>
  <r>
    <x v="1"/>
    <x v="1"/>
    <x v="1"/>
    <x v="0"/>
    <n v="57.4"/>
  </r>
  <r>
    <x v="0"/>
    <x v="1"/>
    <x v="1"/>
    <x v="0"/>
    <n v="66.459999999999994"/>
  </r>
  <r>
    <x v="0"/>
    <x v="0"/>
    <x v="0"/>
    <x v="0"/>
    <n v="259.32"/>
  </r>
  <r>
    <x v="0"/>
    <x v="0"/>
    <x v="0"/>
    <x v="0"/>
    <n v="259.32"/>
  </r>
  <r>
    <x v="0"/>
    <x v="1"/>
    <x v="1"/>
    <x v="0"/>
    <n v="73.69"/>
  </r>
  <r>
    <x v="0"/>
    <x v="1"/>
    <x v="1"/>
    <x v="0"/>
    <n v="65.91"/>
  </r>
  <r>
    <x v="0"/>
    <x v="0"/>
    <x v="1"/>
    <x v="0"/>
    <n v="85.19"/>
  </r>
  <r>
    <x v="0"/>
    <x v="1"/>
    <x v="1"/>
    <x v="0"/>
    <n v="78.3"/>
  </r>
  <r>
    <x v="0"/>
    <x v="1"/>
    <x v="0"/>
    <x v="0"/>
    <n v="128.36000000000001"/>
  </r>
  <r>
    <x v="0"/>
    <x v="1"/>
    <x v="1"/>
    <x v="0"/>
    <n v="128.36000000000001"/>
  </r>
  <r>
    <x v="0"/>
    <x v="1"/>
    <x v="1"/>
    <x v="0"/>
    <n v="63.69"/>
  </r>
  <r>
    <x v="0"/>
    <x v="1"/>
    <x v="1"/>
    <x v="0"/>
    <n v="63.92"/>
  </r>
  <r>
    <x v="1"/>
    <x v="1"/>
    <x v="1"/>
    <x v="0"/>
    <n v="86.71"/>
  </r>
  <r>
    <x v="0"/>
    <x v="1"/>
    <x v="1"/>
    <x v="0"/>
    <n v="130.09"/>
  </r>
  <r>
    <x v="0"/>
    <x v="0"/>
    <x v="0"/>
    <x v="0"/>
    <n v="273.52999999999997"/>
  </r>
  <r>
    <x v="0"/>
    <x v="0"/>
    <x v="0"/>
    <x v="0"/>
    <n v="273.52999999999997"/>
  </r>
  <r>
    <x v="0"/>
    <x v="0"/>
    <x v="1"/>
    <x v="1"/>
    <n v="273.52999999999997"/>
  </r>
  <r>
    <x v="0"/>
    <x v="0"/>
    <x v="1"/>
    <x v="0"/>
    <n v="204.35"/>
  </r>
  <r>
    <x v="0"/>
    <x v="0"/>
    <x v="1"/>
    <x v="0"/>
    <n v="291.51"/>
  </r>
  <r>
    <x v="0"/>
    <x v="1"/>
    <x v="1"/>
    <x v="0"/>
    <n v="219.63"/>
  </r>
  <r>
    <x v="0"/>
    <x v="0"/>
    <x v="1"/>
    <x v="0"/>
    <n v="252.97"/>
  </r>
  <r>
    <x v="0"/>
    <x v="0"/>
    <x v="1"/>
    <x v="0"/>
    <n v="134.79"/>
  </r>
  <r>
    <x v="0"/>
    <x v="0"/>
    <x v="1"/>
    <x v="0"/>
    <n v="70.41"/>
  </r>
  <r>
    <x v="0"/>
    <x v="0"/>
    <x v="1"/>
    <x v="0"/>
    <n v="70.41"/>
  </r>
  <r>
    <x v="0"/>
    <x v="0"/>
    <x v="1"/>
    <x v="1"/>
    <n v="251.73"/>
  </r>
  <r>
    <x v="0"/>
    <x v="0"/>
    <x v="0"/>
    <x v="0"/>
    <n v="299.17"/>
  </r>
  <r>
    <x v="0"/>
    <x v="0"/>
    <x v="0"/>
    <x v="0"/>
    <n v="299.17"/>
  </r>
  <r>
    <x v="0"/>
    <x v="1"/>
    <x v="1"/>
    <x v="0"/>
    <n v="57.29"/>
  </r>
  <r>
    <x v="0"/>
    <x v="1"/>
    <x v="1"/>
    <x v="0"/>
    <n v="50.1"/>
  </r>
  <r>
    <x v="0"/>
    <x v="1"/>
    <x v="1"/>
    <x v="0"/>
    <n v="58.68"/>
  </r>
  <r>
    <x v="0"/>
    <x v="1"/>
    <x v="1"/>
    <x v="0"/>
    <n v="100.8"/>
  </r>
  <r>
    <x v="0"/>
    <x v="0"/>
    <x v="1"/>
    <x v="0"/>
    <n v="248.49"/>
  </r>
  <r>
    <x v="0"/>
    <x v="0"/>
    <x v="1"/>
    <x v="0"/>
    <n v="367.72"/>
  </r>
  <r>
    <x v="0"/>
    <x v="0"/>
    <x v="1"/>
    <x v="0"/>
    <n v="83.74"/>
  </r>
  <r>
    <x v="0"/>
    <x v="0"/>
    <x v="0"/>
    <x v="0"/>
    <n v="291.66000000000003"/>
  </r>
  <r>
    <x v="0"/>
    <x v="0"/>
    <x v="1"/>
    <x v="0"/>
    <n v="291.66000000000003"/>
  </r>
  <r>
    <x v="0"/>
    <x v="0"/>
    <x v="1"/>
    <x v="0"/>
    <n v="297.83"/>
  </r>
  <r>
    <x v="0"/>
    <x v="0"/>
    <x v="1"/>
    <x v="0"/>
    <n v="168.96"/>
  </r>
  <r>
    <x v="0"/>
    <x v="0"/>
    <x v="1"/>
    <x v="1"/>
    <n v="314.88"/>
  </r>
  <r>
    <x v="0"/>
    <x v="1"/>
    <x v="1"/>
    <x v="0"/>
    <n v="241.04"/>
  </r>
  <r>
    <x v="0"/>
    <x v="0"/>
    <x v="1"/>
    <x v="0"/>
    <n v="116.52"/>
  </r>
  <r>
    <x v="1"/>
    <x v="1"/>
    <x v="1"/>
    <x v="0"/>
    <n v="72.58"/>
  </r>
  <r>
    <x v="0"/>
    <x v="0"/>
    <x v="1"/>
    <x v="0"/>
    <n v="79.23"/>
  </r>
  <r>
    <x v="1"/>
    <x v="0"/>
    <x v="1"/>
    <x v="0"/>
    <n v="261.67"/>
  </r>
  <r>
    <x v="0"/>
    <x v="0"/>
    <x v="1"/>
    <x v="1"/>
    <n v="224.17"/>
  </r>
  <r>
    <x v="0"/>
    <x v="0"/>
    <x v="0"/>
    <x v="0"/>
    <n v="374.4"/>
  </r>
  <r>
    <x v="0"/>
    <x v="0"/>
    <x v="0"/>
    <x v="0"/>
    <n v="374.4"/>
  </r>
  <r>
    <x v="0"/>
    <x v="0"/>
    <x v="1"/>
    <x v="1"/>
    <n v="374.4"/>
  </r>
  <r>
    <x v="1"/>
    <x v="0"/>
    <x v="1"/>
    <x v="0"/>
    <n v="261.74"/>
  </r>
  <r>
    <x v="0"/>
    <x v="0"/>
    <x v="1"/>
    <x v="0"/>
    <n v="326.76"/>
  </r>
  <r>
    <x v="0"/>
    <x v="1"/>
    <x v="1"/>
    <x v="0"/>
    <n v="85.52"/>
  </r>
  <r>
    <x v="0"/>
    <x v="0"/>
    <x v="1"/>
    <x v="0"/>
    <n v="81.28"/>
  </r>
  <r>
    <x v="0"/>
    <x v="1"/>
    <x v="1"/>
    <x v="0"/>
    <n v="200.41"/>
  </r>
  <r>
    <x v="0"/>
    <x v="0"/>
    <x v="1"/>
    <x v="0"/>
    <n v="402.02"/>
  </r>
  <r>
    <x v="0"/>
    <x v="1"/>
    <x v="1"/>
    <x v="0"/>
    <n v="59.8"/>
  </r>
  <r>
    <x v="0"/>
    <x v="0"/>
    <x v="0"/>
    <x v="0"/>
    <n v="294.18"/>
  </r>
  <r>
    <x v="0"/>
    <x v="0"/>
    <x v="1"/>
    <x v="0"/>
    <n v="294.18"/>
  </r>
  <r>
    <x v="0"/>
    <x v="0"/>
    <x v="1"/>
    <x v="0"/>
    <n v="325.02"/>
  </r>
  <r>
    <x v="0"/>
    <x v="0"/>
    <x v="1"/>
    <x v="0"/>
    <n v="263.48"/>
  </r>
  <r>
    <x v="1"/>
    <x v="1"/>
    <x v="1"/>
    <x v="0"/>
    <n v="55.16"/>
  </r>
  <r>
    <x v="0"/>
    <x v="1"/>
    <x v="1"/>
    <x v="0"/>
    <n v="58.98"/>
  </r>
  <r>
    <x v="0"/>
    <x v="1"/>
    <x v="1"/>
    <x v="0"/>
    <n v="92.57"/>
  </r>
  <r>
    <x v="0"/>
    <x v="1"/>
    <x v="1"/>
    <x v="0"/>
    <n v="63.39"/>
  </r>
  <r>
    <x v="0"/>
    <x v="1"/>
    <x v="1"/>
    <x v="0"/>
    <n v="63.3"/>
  </r>
  <r>
    <x v="1"/>
    <x v="0"/>
    <x v="0"/>
    <x v="0"/>
    <n v="137.25"/>
  </r>
  <r>
    <x v="1"/>
    <x v="0"/>
    <x v="1"/>
    <x v="1"/>
    <n v="137.25"/>
  </r>
  <r>
    <x v="0"/>
    <x v="0"/>
    <x v="1"/>
    <x v="0"/>
    <n v="142.83000000000001"/>
  </r>
  <r>
    <x v="0"/>
    <x v="0"/>
    <x v="1"/>
    <x v="0"/>
    <n v="200.2"/>
  </r>
  <r>
    <x v="0"/>
    <x v="0"/>
    <x v="1"/>
    <x v="0"/>
    <n v="297.61"/>
  </r>
  <r>
    <x v="0"/>
    <x v="1"/>
    <x v="1"/>
    <x v="0"/>
    <n v="97.46"/>
  </r>
  <r>
    <x v="0"/>
    <x v="0"/>
    <x v="1"/>
    <x v="0"/>
    <n v="260.16000000000003"/>
  </r>
  <r>
    <x v="0"/>
    <x v="0"/>
    <x v="1"/>
    <x v="0"/>
    <n v="239.66"/>
  </r>
  <r>
    <x v="0"/>
    <x v="0"/>
    <x v="1"/>
    <x v="0"/>
    <n v="169.92"/>
  </r>
  <r>
    <x v="0"/>
    <x v="0"/>
    <x v="1"/>
    <x v="1"/>
    <n v="285.33999999999997"/>
  </r>
  <r>
    <x v="1"/>
    <x v="1"/>
    <x v="1"/>
    <x v="0"/>
    <n v="70.16"/>
  </r>
  <r>
    <x v="0"/>
    <x v="1"/>
    <x v="1"/>
    <x v="0"/>
    <n v="101.64"/>
  </r>
  <r>
    <x v="0"/>
    <x v="0"/>
    <x v="1"/>
    <x v="1"/>
    <n v="186.96"/>
  </r>
  <r>
    <x v="0"/>
    <x v="0"/>
    <x v="0"/>
    <x v="0"/>
    <n v="289.25"/>
  </r>
  <r>
    <x v="0"/>
    <x v="1"/>
    <x v="1"/>
    <x v="0"/>
    <n v="63.06"/>
  </r>
  <r>
    <x v="1"/>
    <x v="0"/>
    <x v="1"/>
    <x v="0"/>
    <n v="238.73"/>
  </r>
  <r>
    <x v="0"/>
    <x v="1"/>
    <x v="1"/>
    <x v="0"/>
    <n v="110"/>
  </r>
  <r>
    <x v="0"/>
    <x v="1"/>
    <x v="1"/>
    <x v="0"/>
    <n v="51.3"/>
  </r>
  <r>
    <x v="0"/>
    <x v="0"/>
    <x v="1"/>
    <x v="0"/>
    <n v="199.8"/>
  </r>
  <r>
    <x v="0"/>
    <x v="1"/>
    <x v="0"/>
    <x v="0"/>
    <n v="76.959999999999994"/>
  </r>
  <r>
    <x v="0"/>
    <x v="1"/>
    <x v="1"/>
    <x v="0"/>
    <n v="76.959999999999994"/>
  </r>
  <r>
    <x v="0"/>
    <x v="1"/>
    <x v="1"/>
    <x v="0"/>
    <n v="77.62"/>
  </r>
  <r>
    <x v="0"/>
    <x v="0"/>
    <x v="1"/>
    <x v="0"/>
    <n v="188.11"/>
  </r>
  <r>
    <x v="0"/>
    <x v="0"/>
    <x v="1"/>
    <x v="0"/>
    <n v="207.17"/>
  </r>
  <r>
    <x v="0"/>
    <x v="1"/>
    <x v="1"/>
    <x v="1"/>
    <n v="77.459999999999994"/>
  </r>
  <r>
    <x v="0"/>
    <x v="1"/>
    <x v="1"/>
    <x v="0"/>
    <n v="105.13"/>
  </r>
  <r>
    <x v="0"/>
    <x v="1"/>
    <x v="1"/>
    <x v="0"/>
    <n v="56.8"/>
  </r>
  <r>
    <x v="1"/>
    <x v="1"/>
    <x v="1"/>
    <x v="0"/>
    <n v="141.47999999999999"/>
  </r>
  <r>
    <x v="0"/>
    <x v="1"/>
    <x v="1"/>
    <x v="0"/>
    <n v="210.16"/>
  </r>
  <r>
    <x v="0"/>
    <x v="0"/>
    <x v="1"/>
    <x v="1"/>
    <n v="202.77"/>
  </r>
  <r>
    <x v="0"/>
    <x v="0"/>
    <x v="0"/>
    <x v="0"/>
    <n v="261.63"/>
  </r>
  <r>
    <x v="0"/>
    <x v="0"/>
    <x v="0"/>
    <x v="0"/>
    <n v="261.63"/>
  </r>
  <r>
    <x v="0"/>
    <x v="0"/>
    <x v="1"/>
    <x v="1"/>
    <n v="261.63"/>
  </r>
  <r>
    <x v="1"/>
    <x v="1"/>
    <x v="1"/>
    <x v="0"/>
    <n v="142.97999999999999"/>
  </r>
  <r>
    <x v="0"/>
    <x v="1"/>
    <x v="1"/>
    <x v="0"/>
    <n v="137.19999999999999"/>
  </r>
  <r>
    <x v="0"/>
    <x v="0"/>
    <x v="0"/>
    <x v="0"/>
    <n v="120.84"/>
  </r>
  <r>
    <x v="0"/>
    <x v="0"/>
    <x v="0"/>
    <x v="0"/>
    <n v="120.84"/>
  </r>
  <r>
    <x v="0"/>
    <x v="0"/>
    <x v="1"/>
    <x v="1"/>
    <n v="120.84"/>
  </r>
  <r>
    <x v="1"/>
    <x v="0"/>
    <x v="1"/>
    <x v="0"/>
    <n v="119.9"/>
  </r>
  <r>
    <x v="1"/>
    <x v="0"/>
    <x v="1"/>
    <x v="0"/>
    <n v="105.45"/>
  </r>
  <r>
    <x v="1"/>
    <x v="0"/>
    <x v="1"/>
    <x v="0"/>
    <n v="87.35"/>
  </r>
  <r>
    <x v="1"/>
    <x v="0"/>
    <x v="1"/>
    <x v="0"/>
    <n v="124.82"/>
  </r>
  <r>
    <x v="1"/>
    <x v="1"/>
    <x v="0"/>
    <x v="0"/>
    <n v="127.06"/>
  </r>
  <r>
    <x v="1"/>
    <x v="1"/>
    <x v="1"/>
    <x v="0"/>
    <n v="127.06"/>
  </r>
  <r>
    <x v="1"/>
    <x v="1"/>
    <x v="1"/>
    <x v="0"/>
    <n v="106.65"/>
  </r>
  <r>
    <x v="1"/>
    <x v="0"/>
    <x v="1"/>
    <x v="0"/>
    <n v="200.69"/>
  </r>
  <r>
    <x v="1"/>
    <x v="0"/>
    <x v="1"/>
    <x v="1"/>
    <n v="107.51"/>
  </r>
  <r>
    <x v="1"/>
    <x v="1"/>
    <x v="1"/>
    <x v="0"/>
    <n v="46.32"/>
  </r>
  <r>
    <x v="1"/>
    <x v="0"/>
    <x v="1"/>
    <x v="0"/>
    <n v="125.25"/>
  </r>
  <r>
    <x v="1"/>
    <x v="1"/>
    <x v="1"/>
    <x v="0"/>
    <n v="128.97"/>
  </r>
  <r>
    <x v="1"/>
    <x v="0"/>
    <x v="1"/>
    <x v="0"/>
    <n v="224.21"/>
  </r>
  <r>
    <x v="1"/>
    <x v="0"/>
    <x v="1"/>
    <x v="0"/>
    <n v="85.62"/>
  </r>
  <r>
    <x v="1"/>
    <x v="0"/>
    <x v="0"/>
    <x v="0"/>
    <n v="123.89"/>
  </r>
  <r>
    <x v="1"/>
    <x v="0"/>
    <x v="0"/>
    <x v="0"/>
    <n v="123.89"/>
  </r>
  <r>
    <x v="1"/>
    <x v="0"/>
    <x v="1"/>
    <x v="0"/>
    <n v="122.99"/>
  </r>
  <r>
    <x v="1"/>
    <x v="0"/>
    <x v="1"/>
    <x v="1"/>
    <n v="119.84"/>
  </r>
  <r>
    <x v="1"/>
    <x v="1"/>
    <x v="1"/>
    <x v="0"/>
    <n v="135.76"/>
  </r>
  <r>
    <x v="1"/>
    <x v="1"/>
    <x v="1"/>
    <x v="0"/>
    <n v="49.77"/>
  </r>
  <r>
    <x v="0"/>
    <x v="1"/>
    <x v="1"/>
    <x v="0"/>
    <n v="54.96"/>
  </r>
  <r>
    <x v="0"/>
    <x v="1"/>
    <x v="1"/>
    <x v="0"/>
    <n v="64.97"/>
  </r>
  <r>
    <x v="0"/>
    <x v="1"/>
    <x v="1"/>
    <x v="0"/>
    <n v="100.36"/>
  </r>
  <r>
    <x v="0"/>
    <x v="0"/>
    <x v="1"/>
    <x v="0"/>
    <n v="215.57"/>
  </r>
  <r>
    <x v="0"/>
    <x v="0"/>
    <x v="0"/>
    <x v="0"/>
    <n v="215.57"/>
  </r>
  <r>
    <x v="0"/>
    <x v="0"/>
    <x v="1"/>
    <x v="0"/>
    <n v="166.67"/>
  </r>
  <r>
    <x v="0"/>
    <x v="0"/>
    <x v="0"/>
    <x v="0"/>
    <n v="166.67"/>
  </r>
  <r>
    <x v="0"/>
    <x v="0"/>
    <x v="1"/>
    <x v="0"/>
    <n v="132.79"/>
  </r>
  <r>
    <x v="0"/>
    <x v="0"/>
    <x v="0"/>
    <x v="0"/>
    <n v="132.79"/>
  </r>
  <r>
    <x v="0"/>
    <x v="0"/>
    <x v="0"/>
    <x v="0"/>
    <n v="145.61000000000001"/>
  </r>
  <r>
    <x v="0"/>
    <x v="0"/>
    <x v="0"/>
    <x v="0"/>
    <n v="145.61000000000001"/>
  </r>
  <r>
    <x v="0"/>
    <x v="0"/>
    <x v="1"/>
    <x v="0"/>
    <n v="145.61000000000001"/>
  </r>
  <r>
    <x v="0"/>
    <x v="0"/>
    <x v="0"/>
    <x v="0"/>
    <n v="145.61000000000001"/>
  </r>
  <r>
    <x v="0"/>
    <x v="0"/>
    <x v="1"/>
    <x v="0"/>
    <n v="100.95"/>
  </r>
  <r>
    <x v="0"/>
    <x v="0"/>
    <x v="0"/>
    <x v="0"/>
    <n v="100.95"/>
  </r>
  <r>
    <x v="0"/>
    <x v="0"/>
    <x v="1"/>
    <x v="0"/>
    <n v="256.86"/>
  </r>
  <r>
    <x v="0"/>
    <x v="0"/>
    <x v="0"/>
    <x v="0"/>
    <n v="256.86"/>
  </r>
  <r>
    <x v="0"/>
    <x v="0"/>
    <x v="1"/>
    <x v="0"/>
    <n v="240.48"/>
  </r>
  <r>
    <x v="0"/>
    <x v="0"/>
    <x v="0"/>
    <x v="0"/>
    <n v="240.48"/>
  </r>
  <r>
    <x v="0"/>
    <x v="0"/>
    <x v="1"/>
    <x v="1"/>
    <n v="205.96"/>
  </r>
  <r>
    <x v="0"/>
    <x v="0"/>
    <x v="0"/>
    <x v="1"/>
    <n v="205.96"/>
  </r>
  <r>
    <x v="1"/>
    <x v="0"/>
    <x v="1"/>
    <x v="0"/>
    <n v="127.67"/>
  </r>
  <r>
    <x v="1"/>
    <x v="0"/>
    <x v="0"/>
    <x v="0"/>
    <n v="127.67"/>
  </r>
  <r>
    <x v="0"/>
    <x v="0"/>
    <x v="0"/>
    <x v="0"/>
    <n v="117.35"/>
  </r>
  <r>
    <x v="0"/>
    <x v="0"/>
    <x v="1"/>
    <x v="0"/>
    <n v="297.2"/>
  </r>
  <r>
    <x v="0"/>
    <x v="0"/>
    <x v="0"/>
    <x v="0"/>
    <n v="297.2"/>
  </r>
  <r>
    <x v="0"/>
    <x v="0"/>
    <x v="1"/>
    <x v="0"/>
    <n v="182.56"/>
  </r>
  <r>
    <x v="0"/>
    <x v="0"/>
    <x v="0"/>
    <x v="0"/>
    <n v="182.56"/>
  </r>
  <r>
    <x v="0"/>
    <x v="0"/>
    <x v="1"/>
    <x v="0"/>
    <n v="303.82"/>
  </r>
  <r>
    <x v="0"/>
    <x v="0"/>
    <x v="0"/>
    <x v="0"/>
    <n v="303.82"/>
  </r>
  <r>
    <x v="1"/>
    <x v="0"/>
    <x v="1"/>
    <x v="0"/>
    <n v="147.80000000000001"/>
  </r>
  <r>
    <x v="1"/>
    <x v="0"/>
    <x v="0"/>
    <x v="0"/>
    <n v="147.80000000000001"/>
  </r>
  <r>
    <x v="0"/>
    <x v="0"/>
    <x v="1"/>
    <x v="1"/>
    <n v="235.1"/>
  </r>
  <r>
    <x v="0"/>
    <x v="0"/>
    <x v="0"/>
    <x v="1"/>
    <n v="235.1"/>
  </r>
  <r>
    <x v="0"/>
    <x v="0"/>
    <x v="1"/>
    <x v="0"/>
    <n v="164.3"/>
  </r>
  <r>
    <x v="0"/>
    <x v="0"/>
    <x v="0"/>
    <x v="0"/>
    <n v="164.3"/>
  </r>
  <r>
    <x v="0"/>
    <x v="0"/>
    <x v="0"/>
    <x v="0"/>
    <n v="114.35"/>
  </r>
  <r>
    <x v="0"/>
    <x v="0"/>
    <x v="0"/>
    <x v="0"/>
    <n v="114.35"/>
  </r>
  <r>
    <x v="0"/>
    <x v="0"/>
    <x v="0"/>
    <x v="0"/>
    <n v="114.35"/>
  </r>
  <r>
    <x v="0"/>
    <x v="0"/>
    <x v="1"/>
    <x v="1"/>
    <n v="114.35"/>
  </r>
  <r>
    <x v="0"/>
    <x v="0"/>
    <x v="0"/>
    <x v="1"/>
    <n v="114.35"/>
  </r>
  <r>
    <x v="1"/>
    <x v="0"/>
    <x v="0"/>
    <x v="0"/>
    <n v="125.8"/>
  </r>
  <r>
    <x v="0"/>
    <x v="0"/>
    <x v="1"/>
    <x v="0"/>
    <n v="279.83"/>
  </r>
  <r>
    <x v="0"/>
    <x v="0"/>
    <x v="0"/>
    <x v="0"/>
    <n v="279.83"/>
  </r>
  <r>
    <x v="0"/>
    <x v="0"/>
    <x v="1"/>
    <x v="0"/>
    <n v="273.83"/>
  </r>
  <r>
    <x v="0"/>
    <x v="0"/>
    <x v="0"/>
    <x v="0"/>
    <n v="273.83"/>
  </r>
  <r>
    <x v="0"/>
    <x v="0"/>
    <x v="1"/>
    <x v="0"/>
    <n v="347.82"/>
  </r>
  <r>
    <x v="0"/>
    <x v="0"/>
    <x v="0"/>
    <x v="0"/>
    <n v="347.82"/>
  </r>
  <r>
    <x v="0"/>
    <x v="0"/>
    <x v="1"/>
    <x v="0"/>
    <n v="281.06"/>
  </r>
  <r>
    <x v="0"/>
    <x v="0"/>
    <x v="0"/>
    <x v="0"/>
    <n v="281.06"/>
  </r>
  <r>
    <x v="0"/>
    <x v="0"/>
    <x v="1"/>
    <x v="0"/>
    <n v="258.37"/>
  </r>
  <r>
    <x v="0"/>
    <x v="0"/>
    <x v="0"/>
    <x v="0"/>
    <n v="258.37"/>
  </r>
  <r>
    <x v="1"/>
    <x v="0"/>
    <x v="1"/>
    <x v="0"/>
    <n v="132.94"/>
  </r>
  <r>
    <x v="1"/>
    <x v="0"/>
    <x v="0"/>
    <x v="0"/>
    <n v="132.94"/>
  </r>
  <r>
    <x v="1"/>
    <x v="0"/>
    <x v="1"/>
    <x v="0"/>
    <n v="104.11"/>
  </r>
  <r>
    <x v="1"/>
    <x v="0"/>
    <x v="1"/>
    <x v="0"/>
    <n v="127.83"/>
  </r>
  <r>
    <x v="1"/>
    <x v="0"/>
    <x v="0"/>
    <x v="0"/>
    <n v="145.53"/>
  </r>
  <r>
    <x v="1"/>
    <x v="0"/>
    <x v="1"/>
    <x v="0"/>
    <n v="145.53"/>
  </r>
  <r>
    <x v="1"/>
    <x v="0"/>
    <x v="1"/>
    <x v="0"/>
    <n v="130.15"/>
  </r>
  <r>
    <x v="1"/>
    <x v="0"/>
    <x v="0"/>
    <x v="0"/>
    <n v="129.63"/>
  </r>
  <r>
    <x v="1"/>
    <x v="0"/>
    <x v="0"/>
    <x v="0"/>
    <n v="129.63"/>
  </r>
  <r>
    <x v="1"/>
    <x v="0"/>
    <x v="1"/>
    <x v="0"/>
    <n v="124.87"/>
  </r>
  <r>
    <x v="1"/>
    <x v="0"/>
    <x v="1"/>
    <x v="0"/>
    <n v="129.62"/>
  </r>
  <r>
    <x v="1"/>
    <x v="0"/>
    <x v="0"/>
    <x v="0"/>
    <n v="129.62"/>
  </r>
  <r>
    <x v="2"/>
    <x v="2"/>
    <x v="2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1BAB30-D83A-40FC-B6FB-D86719A5DAD5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W">
  <location ref="E19:F23" firstHeaderRow="1" firstDataRow="1" firstDataCol="1"/>
  <pivotFields count="6">
    <pivotField showAll="0">
      <items count="6">
        <item x="0"/>
        <item x="1"/>
        <item x="2"/>
        <item x="3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FAR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37416-C1C2-409C-8974-02792018D6E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1" firstHeaderRow="1" firstDataRow="1" firstDataCol="1"/>
  <pivotFields count="5"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EW" fld="0" subtotal="count" baseField="0" baseItem="0"/>
  </dataFields>
  <formats count="8"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0" type="button" dataOnly="0" labelOnly="1" outline="0" axis="axisRow" fieldPosition="0"/>
    </format>
    <format dxfId="43">
      <pivotArea dataOnly="0" labelOnly="1" fieldPosition="0">
        <references count="1">
          <reference field="0" count="0"/>
        </references>
      </pivotArea>
    </format>
    <format dxfId="42">
      <pivotArea dataOnly="0" labelOnly="1" grandRow="1" outline="0" fieldPosition="0"/>
    </format>
    <format dxfId="41">
      <pivotArea dataOnly="0" labelOnly="1" outline="0" axis="axisValues" fieldPosition="0"/>
    </format>
    <format dxfId="40">
      <pivotArea collapsedLevelsAreSubtotals="1" fieldPosition="0">
        <references count="1">
          <reference field="0" count="1">
            <x v="0"/>
          </reference>
        </references>
      </pivotArea>
    </format>
    <format dxfId="39">
      <pivotArea dataOnly="0" labelOnly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EE8598-AF13-4532-8C7B-0C51E17A7CF3}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7" firstHeaderRow="1" firstDataRow="1" firstDataCol="1"/>
  <pivotFields count="5"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FA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16729-35E8-4AD2-A109-E7F8FC72248E}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5"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axis="axisRow" dataField="1" showAll="0">
      <items count="4">
        <item x="1"/>
        <item x="0"/>
        <item x="2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AT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E8C26A-602A-4A17-9E46-1EDAE500EB98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H7" firstHeaderRow="1" firstDataRow="1" firstDataCol="1"/>
  <pivotFields count="6"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FAR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331C7-5716-4F3F-8C79-9B6B54BE528D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7" firstHeaderRow="1" firstDataRow="1" firstDataCol="1"/>
  <pivotFields count="6"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FAR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EDDA4-0B9C-4D6A-81D4-D8AB60C7B979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FAR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6B9476-5B4D-4DC6-ACCA-6D3084D54B7E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14:Q18" firstHeaderRow="1" firstDataRow="1" firstDataCol="1"/>
  <pivotFields count="6"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FAR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1DDA8A-64AA-4E34-B704-EC20346C5D27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7:H21" firstHeaderRow="1" firstDataRow="1" firstDataCol="1"/>
  <pivotFields count="6"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FAR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BF7AD3-F219-45D5-86E7-2E7DC899B6AE}" name="PivotTable1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:B23" firstHeaderRow="1" firstDataRow="1" firstDataCol="1"/>
  <pivotFields count="5">
    <pivotField showAll="0">
      <items count="4">
        <item x="0"/>
        <item x="1"/>
        <item x="2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W" fld="1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D4535-F163-4A24-9EC1-84DB2C8A48E4}" name="PivotTable1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1:B35" firstHeaderRow="1" firstDataRow="1" firstDataCol="1"/>
  <pivotFields count="5"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axis="axisRow" dataField="1" showAll="0">
      <items count="4">
        <item x="1"/>
        <item x="0"/>
        <item x="2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ATE" fld="3" subtotal="count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3" type="button" dataOnly="0" labelOnly="1" outline="0" axis="axisRow" fieldPosition="0"/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1F9C6-D97A-43BA-9647-11CE1A6D269E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Vacation">
  <location ref="E13:F17" firstHeaderRow="1" firstDataRow="1" firstDataCol="1"/>
  <pivotFields count="6"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FARE" fld="5" baseField="0" baseItem="0"/>
  </dataFields>
  <formats count="4">
    <format dxfId="15">
      <pivotArea collapsedLevelsAreSubtotals="1" fieldPosition="0">
        <references count="1">
          <reference field="1" count="2">
            <x v="0"/>
            <x v="1"/>
          </reference>
        </references>
      </pivotArea>
    </format>
    <format dxfId="14">
      <pivotArea field="1" type="button" dataOnly="0" labelOnly="1" outline="0" axis="axisRow" fieldPosition="0"/>
    </format>
    <format dxfId="13">
      <pivotArea dataOnly="0" labelOnly="1" outline="0" axis="axisValues" fieldPosition="0"/>
    </format>
    <format dxfId="12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0AE2F9-6892-4FEF-9D29-8F9EDBD1CC01}" name="PivotTable1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B17" firstHeaderRow="1" firstDataRow="1" firstDataCol="1"/>
  <pivotFields count="5"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VACATION" fld="0" subtotal="count" baseField="0" baseItem="0"/>
  </dataFields>
  <formats count="6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7E3B7-D841-4CCA-B31D-6A05237FCA5E}" name="PivotTable1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5:B29" firstHeaderRow="1" firstDataRow="1" firstDataCol="1"/>
  <pivotFields count="5"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LOT" fld="2" subtotal="count" baseField="0" baseItem="0"/>
  </dataFields>
  <formats count="6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2" type="button" dataOnly="0" labelOnly="1" outline="0" axis="axisRow" fieldPosition="0"/>
    </format>
    <format dxfId="24">
      <pivotArea dataOnly="0" labelOnly="1" fieldPosition="0">
        <references count="1">
          <reference field="2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0EF29-FEE0-49FA-AECD-89DC5E1B2B8D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ew">
  <location ref="E5:F11" firstHeaderRow="1" firstDataRow="1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FARE" fld="5" baseField="0" baseItem="0"/>
  </dataFields>
  <formats count="11"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0" type="button" dataOnly="0" labelOnly="1" outline="0" axis="axisRow" fieldPosition="0"/>
    </format>
    <format dxfId="35">
      <pivotArea dataOnly="0" labelOnly="1" fieldPosition="0">
        <references count="1">
          <reference field="0" count="0"/>
        </references>
      </pivotArea>
    </format>
    <format dxfId="34">
      <pivotArea dataOnly="0" labelOnly="1" grandRow="1" outline="0" fieldPosition="0"/>
    </format>
    <format dxfId="33">
      <pivotArea dataOnly="0" labelOnly="1" outline="0" axis="axisValues" fieldPosition="0"/>
    </format>
    <format dxfId="32">
      <pivotArea outline="0" collapsedLevelsAreSubtotals="1" fieldPosition="0"/>
    </format>
    <format dxfId="31">
      <pivotArea dataOnly="0" labelOnly="1" outline="0" axis="axisValues" fieldPosition="0"/>
    </format>
    <format dxfId="30">
      <pivotArea collapsedLevelsAreSubtotals="1" fieldPosition="0">
        <references count="1">
          <reference field="0" count="1">
            <x v="0"/>
          </reference>
        </references>
      </pivotArea>
    </format>
    <format dxfId="29">
      <pivotArea dataOnly="0" labelOnly="1" fieldPosition="0">
        <references count="1">
          <reference field="0" count="1">
            <x v="0"/>
          </reference>
        </references>
      </pivotArea>
    </format>
    <format dxfId="28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0078C-1AEE-4262-83FE-C23C9C451614}" name="PivotTable1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ATE">
  <location ref="E31:F35" firstHeaderRow="1" firstDataRow="1" firstDataCol="1"/>
  <pivotFields count="6">
    <pivotField showAll="0">
      <items count="6">
        <item x="0"/>
        <item x="1"/>
        <item x="2"/>
        <item x="3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FAR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839EA-BA6B-43AF-A2F4-0FDCB81A60A8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LOT">
  <location ref="E25:F29" firstHeaderRow="1" firstDataRow="1" firstDataCol="1"/>
  <pivotFields count="6">
    <pivotField showAll="0">
      <items count="6">
        <item x="0"/>
        <item x="1"/>
        <item x="2"/>
        <item x="3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FAR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6A3F2-6BF0-4278-8B2B-535E8E2F22F8}">
  <dimension ref="A1:S35"/>
  <sheetViews>
    <sheetView tabSelected="1" topLeftCell="A11" zoomScale="120" zoomScaleNormal="120" workbookViewId="0">
      <selection activeCell="G34" sqref="G34"/>
    </sheetView>
  </sheetViews>
  <sheetFormatPr defaultRowHeight="15"/>
  <cols>
    <col min="1" max="1" width="18.75" bestFit="1" customWidth="1"/>
    <col min="2" max="2" width="26.75" bestFit="1" customWidth="1"/>
    <col min="3" max="3" width="20.25" bestFit="1" customWidth="1"/>
    <col min="4" max="4" width="7" style="48" customWidth="1"/>
    <col min="5" max="5" width="15.25" bestFit="1" customWidth="1"/>
    <col min="6" max="6" width="15.625" style="26" bestFit="1" customWidth="1"/>
    <col min="7" max="7" width="16.625" style="33" bestFit="1" customWidth="1"/>
    <col min="8" max="8" width="24.75" style="1" bestFit="1" customWidth="1"/>
    <col min="9" max="9" width="15.875" bestFit="1" customWidth="1"/>
    <col min="10" max="10" width="19.375" bestFit="1" customWidth="1"/>
    <col min="11" max="11" width="20.875" bestFit="1" customWidth="1"/>
    <col min="12" max="12" width="17.75" bestFit="1" customWidth="1"/>
    <col min="13" max="13" width="17.875" bestFit="1" customWidth="1"/>
  </cols>
  <sheetData>
    <row r="1" spans="1:19">
      <c r="A1" s="55" t="s">
        <v>36</v>
      </c>
      <c r="B1" s="55"/>
      <c r="C1" s="55"/>
      <c r="D1" s="55"/>
      <c r="E1" s="55"/>
      <c r="F1" s="55"/>
      <c r="G1" s="55"/>
      <c r="H1" s="55"/>
      <c r="I1" s="55"/>
      <c r="J1" s="55"/>
    </row>
    <row r="2" spans="1:19">
      <c r="A2" s="55" t="s">
        <v>35</v>
      </c>
      <c r="B2" s="56"/>
      <c r="C2" s="56"/>
      <c r="D2" s="56"/>
      <c r="E2" s="56"/>
      <c r="F2" s="56"/>
      <c r="G2" s="56"/>
      <c r="H2" s="56"/>
      <c r="I2" s="56"/>
      <c r="J2" s="56"/>
    </row>
    <row r="3" spans="1:19" ht="15.6" thickBot="1">
      <c r="A3" s="55" t="s">
        <v>33</v>
      </c>
      <c r="B3" s="56"/>
      <c r="C3" s="56"/>
      <c r="D3" s="56"/>
      <c r="E3" s="56"/>
      <c r="F3" s="56"/>
      <c r="G3" s="56"/>
      <c r="H3" s="56"/>
      <c r="I3" s="56"/>
      <c r="J3" s="56"/>
    </row>
    <row r="4" spans="1:19" ht="15.6" thickBot="1">
      <c r="A4" s="3"/>
      <c r="B4" s="3"/>
      <c r="C4" s="4"/>
      <c r="D4" s="44"/>
      <c r="E4" s="3"/>
      <c r="I4" s="3"/>
      <c r="J4" s="8" t="s">
        <v>34</v>
      </c>
      <c r="K4" s="19" t="s">
        <v>48</v>
      </c>
    </row>
    <row r="5" spans="1:19">
      <c r="A5" s="9" t="s">
        <v>15</v>
      </c>
      <c r="B5" s="10" t="s">
        <v>18</v>
      </c>
      <c r="C5" s="12" t="s">
        <v>22</v>
      </c>
      <c r="D5" s="45"/>
      <c r="E5" s="9" t="s">
        <v>46</v>
      </c>
      <c r="F5" s="27" t="s">
        <v>20</v>
      </c>
      <c r="G5" s="25" t="s">
        <v>45</v>
      </c>
      <c r="H5" s="23"/>
      <c r="I5" s="11" t="s">
        <v>23</v>
      </c>
      <c r="J5" s="12" t="s">
        <v>22</v>
      </c>
      <c r="K5" s="12" t="s">
        <v>21</v>
      </c>
    </row>
    <row r="6" spans="1:19">
      <c r="A6" s="37">
        <v>0</v>
      </c>
      <c r="B6" s="38">
        <v>34</v>
      </c>
      <c r="C6" s="32">
        <f>GETPIVOTDATA("NEW",$A$5,"NEW",0)/GETPIVOTDATA("NEW",$A$5)</f>
        <v>5.329153605015674E-2</v>
      </c>
      <c r="D6" s="43"/>
      <c r="E6" s="37">
        <v>0</v>
      </c>
      <c r="F6" s="40">
        <v>4187.49</v>
      </c>
      <c r="G6" s="34">
        <f>GETPIVOTDATA("FARE",$E$5,"NEW",0)/GETPIVOTDATA("NEW",$A$5,"NEW",0)</f>
        <v>123.16147058823529</v>
      </c>
      <c r="H6" s="50">
        <f>(G6-$G$11)^2</f>
        <v>1422.4368034310173</v>
      </c>
      <c r="I6" s="41">
        <v>0</v>
      </c>
      <c r="J6" s="32">
        <f>GETPIVOTDATA("NEW",$A$5,"NEW",0)/GETPIVOTDATA("NEW",$A$5)</f>
        <v>5.329153605015674E-2</v>
      </c>
      <c r="K6" s="32">
        <f>GETPIVOTDATA("FARE",$E$5,"NEW",0)/GETPIVOTDATA("FARE",$E$5)</f>
        <v>4.0798107391981885E-2</v>
      </c>
    </row>
    <row r="7" spans="1:19">
      <c r="A7" s="13">
        <v>1</v>
      </c>
      <c r="B7" s="14">
        <v>23</v>
      </c>
      <c r="C7" s="32">
        <f>GETPIVOTDATA("NEW",$A$5,"NEW",1)/GETPIVOTDATA("NEW",$A$5)</f>
        <v>3.6050156739811913E-2</v>
      </c>
      <c r="D7" s="43"/>
      <c r="E7" s="13">
        <v>1</v>
      </c>
      <c r="F7" s="28">
        <v>3993.9799999999996</v>
      </c>
      <c r="G7" s="34">
        <f>GETPIVOTDATA("FARE",$E$5,"NEW",1)/GETPIVOTDATA("NEW",$A$5,"NEW",1)</f>
        <v>173.65130434782606</v>
      </c>
      <c r="H7" s="50">
        <f t="shared" ref="H7:H9" si="0">(G7-$G$11)^2</f>
        <v>163.19110091242635</v>
      </c>
      <c r="I7" s="15">
        <v>1</v>
      </c>
      <c r="J7" s="32">
        <f>GETPIVOTDATA("NEW",$A$5,"NEW",1)/GETPIVOTDATA("NEW",$A$5)</f>
        <v>3.6050156739811913E-2</v>
      </c>
      <c r="K7" s="16">
        <f>GETPIVOTDATA("FARE",$E$5,"NEW",1)/GETPIVOTDATA("FARE",$E$5)</f>
        <v>3.8912767543666446E-2</v>
      </c>
    </row>
    <row r="8" spans="1:19">
      <c r="A8" s="13">
        <v>2</v>
      </c>
      <c r="B8" s="14">
        <v>9</v>
      </c>
      <c r="C8" s="32">
        <f>GETPIVOTDATA("NEW",$A$5,"NEW",2)/GETPIVOTDATA("NEW",$A$5)</f>
        <v>1.4106583072100314E-2</v>
      </c>
      <c r="D8" s="43"/>
      <c r="E8" s="13">
        <v>2</v>
      </c>
      <c r="F8" s="28">
        <v>1329.2</v>
      </c>
      <c r="G8" s="34">
        <f>GETPIVOTDATA("FARE",$E$5,"NEW",2)/GETPIVOTDATA("NEW",$A$5,"NEW",2)</f>
        <v>147.6888888888889</v>
      </c>
      <c r="H8" s="50">
        <f t="shared" si="0"/>
        <v>173.91775832280553</v>
      </c>
      <c r="I8" s="15">
        <v>2</v>
      </c>
      <c r="J8" s="32">
        <f>GETPIVOTDATA("NEW",$A$5,"NEW",2)/GETPIVOTDATA("NEW",$A$5)</f>
        <v>1.4106583072100314E-2</v>
      </c>
      <c r="K8" s="16">
        <f>GETPIVOTDATA("FARE",$E$5,"NEW",2)/GETPIVOTDATA("FARE",$E$5)</f>
        <v>1.2950202709838668E-2</v>
      </c>
    </row>
    <row r="9" spans="1:19">
      <c r="A9" s="13">
        <v>3</v>
      </c>
      <c r="B9" s="14">
        <v>572</v>
      </c>
      <c r="C9" s="32">
        <f>GETPIVOTDATA("NEW",$A$5,"NEW",3)/GETPIVOTDATA("NEW",$A$5)</f>
        <v>0.89655172413793105</v>
      </c>
      <c r="D9" s="43"/>
      <c r="E9" s="13">
        <v>3</v>
      </c>
      <c r="F9" s="28">
        <v>93128.65000000014</v>
      </c>
      <c r="G9" s="34">
        <f>GETPIVOTDATA("FARE",$E$5,"NEW",3)/GETPIVOTDATA("NEW",$A$5,"NEW",3)</f>
        <v>162.81232517482542</v>
      </c>
      <c r="H9" s="50">
        <f t="shared" si="0"/>
        <v>3.7467334076822647</v>
      </c>
      <c r="I9" s="15">
        <v>3</v>
      </c>
      <c r="J9" s="32">
        <f>GETPIVOTDATA("NEW",$A$5,"NEW",3)/GETPIVOTDATA("NEW",$A$5)</f>
        <v>0.89655172413793105</v>
      </c>
      <c r="K9" s="16">
        <f>GETPIVOTDATA("FARE",$E$5,"NEW",3)/GETPIVOTDATA("FARE",$E$5)</f>
        <v>0.90733892235451297</v>
      </c>
    </row>
    <row r="10" spans="1:19">
      <c r="A10" s="13" t="s">
        <v>16</v>
      </c>
      <c r="B10" s="14"/>
      <c r="C10" s="10"/>
      <c r="D10" s="39"/>
      <c r="E10" s="13" t="s">
        <v>16</v>
      </c>
      <c r="F10" s="28"/>
      <c r="G10" s="52"/>
      <c r="H10" s="53">
        <f>G11-G10</f>
        <v>160.87667711598769</v>
      </c>
      <c r="I10" s="10"/>
      <c r="J10" s="10"/>
      <c r="K10" s="10"/>
    </row>
    <row r="11" spans="1:19">
      <c r="A11" s="13" t="s">
        <v>17</v>
      </c>
      <c r="B11" s="14">
        <v>638</v>
      </c>
      <c r="C11" s="42">
        <f>SUM(C6:C9)</f>
        <v>1</v>
      </c>
      <c r="D11" s="46"/>
      <c r="E11" s="13" t="s">
        <v>17</v>
      </c>
      <c r="F11" s="7">
        <v>102639.32000000014</v>
      </c>
      <c r="G11" s="49">
        <f>GETPIVOTDATA("FARE",$E$5)/GETPIVOTDATA("NEW",$A$5)</f>
        <v>160.87667711598769</v>
      </c>
      <c r="H11" s="54">
        <f>(SUM(H6:H9)/4)^0.5</f>
        <v>20.995787649394888</v>
      </c>
      <c r="I11" s="15" t="s">
        <v>19</v>
      </c>
      <c r="J11" s="16">
        <f>SUM(J6:J9)</f>
        <v>1</v>
      </c>
      <c r="K11" s="16">
        <f>SUM(K6:K9)</f>
        <v>1</v>
      </c>
    </row>
    <row r="12" spans="1:19">
      <c r="A12" s="10"/>
      <c r="B12" s="10"/>
      <c r="C12" s="10"/>
      <c r="D12" s="39"/>
      <c r="E12" s="10"/>
      <c r="F12" s="29"/>
      <c r="G12" s="35"/>
      <c r="H12" s="23"/>
      <c r="I12" s="10"/>
      <c r="J12" s="10"/>
      <c r="K12" s="10"/>
    </row>
    <row r="13" spans="1:19">
      <c r="A13" s="9" t="s">
        <v>15</v>
      </c>
      <c r="B13" s="9" t="s">
        <v>24</v>
      </c>
      <c r="C13" s="11" t="s">
        <v>41</v>
      </c>
      <c r="D13" s="45"/>
      <c r="E13" s="13" t="s">
        <v>47</v>
      </c>
      <c r="F13" s="29" t="s">
        <v>20</v>
      </c>
      <c r="G13" s="25" t="s">
        <v>45</v>
      </c>
      <c r="H13" s="24"/>
      <c r="I13" s="30" t="s">
        <v>37</v>
      </c>
      <c r="J13" s="30" t="s">
        <v>41</v>
      </c>
      <c r="K13" s="30" t="s">
        <v>21</v>
      </c>
      <c r="L13" s="6"/>
      <c r="M13" s="31"/>
      <c r="N13" s="6"/>
      <c r="O13" s="6"/>
      <c r="P13" s="6"/>
      <c r="Q13" s="6"/>
      <c r="R13" s="6"/>
      <c r="S13" s="6"/>
    </row>
    <row r="14" spans="1:19">
      <c r="A14" s="13" t="s">
        <v>5</v>
      </c>
      <c r="B14" s="14">
        <v>468</v>
      </c>
      <c r="C14" s="16">
        <f>GETPIVOTDATA("VACATION",$A$13,"VACATION","No")/GETPIVOTDATA("VACATION",$A$13)</f>
        <v>0.73354231974921635</v>
      </c>
      <c r="D14" s="43"/>
      <c r="E14" s="4" t="s">
        <v>5</v>
      </c>
      <c r="F14" s="28">
        <v>81222.570000000138</v>
      </c>
      <c r="G14" s="34">
        <f>GETPIVOTDATA("FARE",$E$13,"VACATION","No")/GETPIVOTDATA("VACATION",$A$13,"VACATION","No")</f>
        <v>173.55250000000029</v>
      </c>
      <c r="H14" s="50">
        <f>(G14-G17)^2</f>
        <v>160.67648578685834</v>
      </c>
      <c r="I14" s="15" t="s">
        <v>28</v>
      </c>
      <c r="J14" s="16">
        <f>GETPIVOTDATA("VACATION",$A$13,"VACATION","No")/GETPIVOTDATA("VACATION",$A$13)</f>
        <v>0.73354231974921635</v>
      </c>
      <c r="K14" s="16">
        <f>GETPIVOTDATA("FARE",$E$13,"VACATION","No")/GETPIVOTDATA("FARE",$E$13)</f>
        <v>0.79133971269490133</v>
      </c>
    </row>
    <row r="15" spans="1:19">
      <c r="A15" s="13" t="s">
        <v>6</v>
      </c>
      <c r="B15" s="14">
        <v>170</v>
      </c>
      <c r="C15" s="18">
        <f>GETPIVOTDATA("VACATION",$A$13,"VACATION","Yes")/GETPIVOTDATA("VACATION",$A$13)</f>
        <v>0.2664576802507837</v>
      </c>
      <c r="D15" s="47"/>
      <c r="E15" s="4" t="s">
        <v>6</v>
      </c>
      <c r="F15" s="28">
        <v>21416.749999999993</v>
      </c>
      <c r="G15" s="36">
        <f>GETPIVOTDATA("FARE",$E$13,"VACATION","Yes")/GETPIVOTDATA("VACATION",$A$13,"VACATION","Yes")</f>
        <v>125.98088235294114</v>
      </c>
      <c r="H15" s="50">
        <f>(G15-G17)^2</f>
        <v>1217.7164921446652</v>
      </c>
      <c r="I15" s="17" t="s">
        <v>29</v>
      </c>
      <c r="J15" s="18">
        <f>GETPIVOTDATA("VACATION",$A$13,"VACATION","Yes")/GETPIVOTDATA("VACATION",$A$13)</f>
        <v>0.2664576802507837</v>
      </c>
      <c r="K15" s="18">
        <f>GETPIVOTDATA("FARE",$E$13,"VACATION","Yes")/GETPIVOTDATA("FARE",$E$13)</f>
        <v>0.20866028730509872</v>
      </c>
      <c r="L15" s="2"/>
      <c r="M15" s="2"/>
    </row>
    <row r="16" spans="1:19">
      <c r="A16" s="13" t="s">
        <v>16</v>
      </c>
      <c r="B16" s="14"/>
      <c r="C16" s="16"/>
      <c r="D16" s="43"/>
      <c r="E16" s="4" t="s">
        <v>16</v>
      </c>
      <c r="F16" s="7"/>
      <c r="G16" s="52"/>
      <c r="H16" s="53">
        <f>G17-G16</f>
        <v>160.87667711598766</v>
      </c>
      <c r="I16" s="15"/>
      <c r="J16" s="16"/>
      <c r="K16" s="16"/>
      <c r="L16" s="5"/>
      <c r="M16" s="5"/>
    </row>
    <row r="17" spans="1:19">
      <c r="A17" s="13" t="s">
        <v>17</v>
      </c>
      <c r="B17" s="14">
        <v>638</v>
      </c>
      <c r="C17" s="16">
        <f>SUM(C14:C15)</f>
        <v>1</v>
      </c>
      <c r="D17" s="43"/>
      <c r="E17" s="4" t="s">
        <v>17</v>
      </c>
      <c r="F17" s="7">
        <v>102639.32000000012</v>
      </c>
      <c r="G17" s="49">
        <f>GETPIVOTDATA("FARE",$E$13)/GETPIVOTDATA("VACATION",$A$13)</f>
        <v>160.87667711598766</v>
      </c>
      <c r="H17" s="54">
        <f>(SUM(H14:H15)/2)^0.5</f>
        <v>26.252552046720368</v>
      </c>
      <c r="I17" s="15" t="s">
        <v>19</v>
      </c>
      <c r="J17" s="16">
        <f>SUM(J14:J15)</f>
        <v>1</v>
      </c>
      <c r="K17" s="16">
        <f>SUM(K14:K15)</f>
        <v>1</v>
      </c>
      <c r="L17" s="5"/>
      <c r="M17" s="5"/>
    </row>
    <row r="18" spans="1:19">
      <c r="A18" s="10"/>
      <c r="B18" s="10"/>
      <c r="C18" s="10"/>
      <c r="D18" s="39"/>
      <c r="E18" s="10"/>
      <c r="F18" s="29"/>
      <c r="G18" s="35"/>
      <c r="H18" s="23"/>
      <c r="I18" s="10"/>
      <c r="J18" s="10"/>
      <c r="K18" s="10"/>
    </row>
    <row r="19" spans="1:19">
      <c r="A19" s="9" t="s">
        <v>15</v>
      </c>
      <c r="B19" s="9" t="s">
        <v>25</v>
      </c>
      <c r="C19" s="11" t="s">
        <v>42</v>
      </c>
      <c r="D19" s="45"/>
      <c r="E19" s="6" t="s">
        <v>1</v>
      </c>
      <c r="F19" t="s">
        <v>20</v>
      </c>
      <c r="G19" s="25" t="s">
        <v>45</v>
      </c>
      <c r="H19" s="24"/>
      <c r="I19" s="30" t="s">
        <v>38</v>
      </c>
      <c r="J19" s="30" t="s">
        <v>42</v>
      </c>
      <c r="K19" s="30" t="s">
        <v>21</v>
      </c>
      <c r="L19" s="6"/>
      <c r="M19" s="6"/>
      <c r="N19" s="6"/>
      <c r="O19" s="6"/>
      <c r="P19" s="6"/>
      <c r="Q19" s="6"/>
      <c r="R19" s="6"/>
      <c r="S19" s="6"/>
    </row>
    <row r="20" spans="1:19">
      <c r="A20" s="13" t="s">
        <v>5</v>
      </c>
      <c r="B20" s="14">
        <v>444</v>
      </c>
      <c r="C20" s="32">
        <f>GETPIVOTDATA("SW",$A$19,"SW","No")/GETPIVOTDATA("SW",$A$19)</f>
        <v>0.6959247648902821</v>
      </c>
      <c r="D20" s="43"/>
      <c r="E20" s="4" t="s">
        <v>5</v>
      </c>
      <c r="F20" s="7">
        <v>83553.160000000062</v>
      </c>
      <c r="G20" s="34">
        <f>GETPIVOTDATA("FARE",$E$19,"SW","No")/GETPIVOTDATA("SW",$A$19,"SW","No")</f>
        <v>188.18279279279292</v>
      </c>
      <c r="H20" s="51">
        <f>(G20-G23)^2</f>
        <v>745.62395335507017</v>
      </c>
      <c r="I20" s="15" t="s">
        <v>28</v>
      </c>
      <c r="J20" s="32">
        <f>GETPIVOTDATA("SW",$A$19,"SW","No")/GETPIVOTDATA("SW",$A$19)</f>
        <v>0.6959247648902821</v>
      </c>
      <c r="K20" s="32">
        <f>GETPIVOTDATA("FARE",$E$19,"SW","No")/GETPIVOTDATA("FARE",$E$19)</f>
        <v>0.81404631285554119</v>
      </c>
    </row>
    <row r="21" spans="1:19">
      <c r="A21" s="13" t="s">
        <v>6</v>
      </c>
      <c r="B21" s="14">
        <v>194</v>
      </c>
      <c r="C21" s="32">
        <f>GETPIVOTDATA("SW",$A$19,"SW","Yes")/GETPIVOTDATA("SW",$A$19)</f>
        <v>0.30407523510971785</v>
      </c>
      <c r="D21" s="43"/>
      <c r="E21" s="4" t="s">
        <v>6</v>
      </c>
      <c r="F21" s="7">
        <v>19086.160000000003</v>
      </c>
      <c r="G21" s="36">
        <f>GETPIVOTDATA("FARE",$E$19,"SW","Yes")/GETPIVOTDATA("SW",$A$19,"SW","Yes")</f>
        <v>98.382268041237126</v>
      </c>
      <c r="H21" s="50">
        <f>(G21-G23)^2</f>
        <v>3905.5511656022622</v>
      </c>
      <c r="I21" s="15" t="s">
        <v>29</v>
      </c>
      <c r="J21" s="32">
        <f>GETPIVOTDATA("SW",$A$19,"SW","Yes")/GETPIVOTDATA("SW",$A$19)</f>
        <v>0.30407523510971785</v>
      </c>
      <c r="K21" s="32">
        <f>GETPIVOTDATA("FARE",$E$19,"SW","Yes")/GETPIVOTDATA("FARE",$E$19)</f>
        <v>0.18595368714445878</v>
      </c>
    </row>
    <row r="22" spans="1:19">
      <c r="A22" s="13" t="s">
        <v>16</v>
      </c>
      <c r="B22" s="14"/>
      <c r="C22" s="16"/>
      <c r="D22" s="43"/>
      <c r="E22" s="4" t="s">
        <v>16</v>
      </c>
      <c r="F22" s="7"/>
      <c r="G22" s="52"/>
      <c r="H22" s="53">
        <f>G23-G22</f>
        <v>160.87667711598766</v>
      </c>
      <c r="I22" s="15"/>
      <c r="J22" s="16"/>
      <c r="K22" s="16"/>
    </row>
    <row r="23" spans="1:19">
      <c r="A23" s="13" t="s">
        <v>17</v>
      </c>
      <c r="B23" s="14">
        <v>638</v>
      </c>
      <c r="C23" s="16">
        <f>SUM(C20:C21)</f>
        <v>1</v>
      </c>
      <c r="D23" s="43"/>
      <c r="E23" s="4" t="s">
        <v>17</v>
      </c>
      <c r="F23" s="7">
        <v>102639.32000000007</v>
      </c>
      <c r="G23" s="49">
        <f>GETPIVOTDATA("FARE",$E$13)/GETPIVOTDATA("VACATION",$A$13)</f>
        <v>160.87667711598766</v>
      </c>
      <c r="H23" s="54">
        <f>(SUM(H20:H21)/2)^0.5</f>
        <v>48.224346128057206</v>
      </c>
      <c r="I23" s="15" t="s">
        <v>19</v>
      </c>
      <c r="J23" s="16">
        <f>SUM(J20:J21)</f>
        <v>1</v>
      </c>
      <c r="K23" s="16">
        <f>SUM(K20:K21)</f>
        <v>1</v>
      </c>
    </row>
    <row r="24" spans="1:19">
      <c r="A24" s="10"/>
      <c r="B24" s="10"/>
      <c r="C24" s="10"/>
      <c r="D24" s="39"/>
      <c r="E24" s="10"/>
      <c r="F24" s="29"/>
      <c r="G24" s="35"/>
      <c r="H24" s="23"/>
      <c r="I24" s="10"/>
      <c r="J24" s="10"/>
      <c r="K24" s="10"/>
    </row>
    <row r="25" spans="1:19">
      <c r="A25" s="9" t="s">
        <v>15</v>
      </c>
      <c r="B25" s="9" t="s">
        <v>26</v>
      </c>
      <c r="C25" s="11" t="s">
        <v>43</v>
      </c>
      <c r="D25" s="45"/>
      <c r="E25" s="6" t="s">
        <v>2</v>
      </c>
      <c r="F25" t="s">
        <v>20</v>
      </c>
      <c r="G25" s="25" t="s">
        <v>45</v>
      </c>
      <c r="H25" s="24"/>
      <c r="I25" s="30" t="s">
        <v>39</v>
      </c>
      <c r="J25" s="30" t="s">
        <v>43</v>
      </c>
      <c r="K25" s="30" t="s">
        <v>21</v>
      </c>
      <c r="L25" s="6"/>
      <c r="M25" s="6"/>
      <c r="N25" s="6"/>
      <c r="O25" s="6"/>
      <c r="P25" s="6"/>
      <c r="Q25" s="6"/>
      <c r="R25" s="6"/>
      <c r="S25" s="6"/>
    </row>
    <row r="26" spans="1:19">
      <c r="A26" s="13" t="s">
        <v>8</v>
      </c>
      <c r="B26" s="14">
        <v>182</v>
      </c>
      <c r="C26" s="16">
        <f>GETPIVOTDATA("SLOT",$A$25,"SLOT","Controlled")/GETPIVOTDATA("SLOT",$A$25)</f>
        <v>0.28526645768025077</v>
      </c>
      <c r="D26" s="43"/>
      <c r="E26" s="4" t="s">
        <v>8</v>
      </c>
      <c r="F26" s="7">
        <v>33862.810000000012</v>
      </c>
      <c r="G26" s="34">
        <f>GETPIVOTDATA("FARE",$E$25,"SLOT","Controlled")/GETPIVOTDATA("SLOT",$A$25,"SLOT","Controlled")</f>
        <v>186.05939560439566</v>
      </c>
      <c r="H26" s="50">
        <f>(G26-G29)^2</f>
        <v>634.16931046640605</v>
      </c>
      <c r="I26" s="15" t="s">
        <v>30</v>
      </c>
      <c r="J26" s="16">
        <f>GETPIVOTDATA("SLOT",$A$25,"SLOT","Controlled")/GETPIVOTDATA("SLOT",$A$25)</f>
        <v>0.28526645768025077</v>
      </c>
      <c r="K26" s="16">
        <f>GETPIVOTDATA("FARE",$E$25,"SLOT","Controlled")/GETPIVOTDATA("FARE",$E$25)</f>
        <v>0.32992044374417123</v>
      </c>
    </row>
    <row r="27" spans="1:19">
      <c r="A27" s="13" t="s">
        <v>7</v>
      </c>
      <c r="B27" s="14">
        <v>456</v>
      </c>
      <c r="C27" s="16">
        <f>GETPIVOTDATA("SLOT",$A$25,"SLOT","Free")/GETPIVOTDATA("SLOT",$A$25)</f>
        <v>0.71473354231974917</v>
      </c>
      <c r="D27" s="43"/>
      <c r="E27" s="4" t="s">
        <v>7</v>
      </c>
      <c r="F27" s="7">
        <v>68776.510000000053</v>
      </c>
      <c r="G27" s="34">
        <f>GETPIVOTDATA("FARE",$E$25,"SLOT","Free")/GETPIVOTDATA("SLOT",$A$25,"SLOT","Free")</f>
        <v>150.82567982456152</v>
      </c>
      <c r="H27" s="50">
        <f>(G27-G29)^2</f>
        <v>101.02254655225565</v>
      </c>
      <c r="I27" s="15" t="s">
        <v>31</v>
      </c>
      <c r="J27" s="16">
        <f>GETPIVOTDATA("SLOT",$A$25,"SLOT","Free")/GETPIVOTDATA("SLOT",$A$25)</f>
        <v>0.71473354231974917</v>
      </c>
      <c r="K27" s="16">
        <f>GETPIVOTDATA("FARE",$E$25,"SLOT","Free")/GETPIVOTDATA("FARE",$E$25)</f>
        <v>0.67007955625582871</v>
      </c>
    </row>
    <row r="28" spans="1:19">
      <c r="A28" s="13" t="s">
        <v>16</v>
      </c>
      <c r="B28" s="14"/>
      <c r="C28" s="16"/>
      <c r="D28" s="43"/>
      <c r="E28" s="4" t="s">
        <v>16</v>
      </c>
      <c r="F28" s="7"/>
      <c r="G28" s="52"/>
      <c r="H28" s="53">
        <f>G28-G29</f>
        <v>-160.87667711598766</v>
      </c>
      <c r="I28" s="15"/>
      <c r="J28" s="16"/>
      <c r="K28" s="16"/>
    </row>
    <row r="29" spans="1:19">
      <c r="A29" s="13" t="s">
        <v>17</v>
      </c>
      <c r="B29" s="14">
        <v>638</v>
      </c>
      <c r="C29" s="16">
        <f>SUM(C26:C27)</f>
        <v>1</v>
      </c>
      <c r="D29" s="43"/>
      <c r="E29" s="4" t="s">
        <v>17</v>
      </c>
      <c r="F29" s="7">
        <v>102639.32000000007</v>
      </c>
      <c r="G29" s="49">
        <f>GETPIVOTDATA("FARE",$E$13)/GETPIVOTDATA("VACATION",$A$13)</f>
        <v>160.87667711598766</v>
      </c>
      <c r="H29" s="54">
        <f>(SUM(H26:H27)/2)^0.5</f>
        <v>19.172791359354299</v>
      </c>
      <c r="I29" s="15" t="s">
        <v>19</v>
      </c>
      <c r="J29" s="16">
        <f>SUM(J26:J27)</f>
        <v>1</v>
      </c>
      <c r="K29" s="16">
        <f>SUM(K26:K27)</f>
        <v>1</v>
      </c>
    </row>
    <row r="30" spans="1:19">
      <c r="A30" s="10"/>
      <c r="B30" s="10"/>
      <c r="C30" s="10"/>
      <c r="D30" s="39"/>
      <c r="E30" s="10"/>
      <c r="F30" s="29"/>
      <c r="G30" s="34"/>
      <c r="H30" s="23"/>
      <c r="I30" s="10"/>
      <c r="J30" s="10"/>
      <c r="K30" s="10"/>
    </row>
    <row r="31" spans="1:19">
      <c r="A31" s="9" t="s">
        <v>15</v>
      </c>
      <c r="B31" s="9" t="s">
        <v>27</v>
      </c>
      <c r="C31" s="11" t="s">
        <v>44</v>
      </c>
      <c r="D31" s="45"/>
      <c r="E31" s="6" t="s">
        <v>3</v>
      </c>
      <c r="F31" t="s">
        <v>20</v>
      </c>
      <c r="G31" s="25" t="s">
        <v>45</v>
      </c>
      <c r="H31" s="24"/>
      <c r="I31" s="30" t="s">
        <v>40</v>
      </c>
      <c r="J31" s="30" t="s">
        <v>44</v>
      </c>
      <c r="K31" s="30" t="s">
        <v>21</v>
      </c>
      <c r="L31" s="6"/>
      <c r="M31" s="6"/>
      <c r="N31" s="6"/>
      <c r="O31" s="6"/>
      <c r="P31" s="6"/>
      <c r="Q31" s="6"/>
      <c r="R31" s="6"/>
      <c r="S31" s="6"/>
    </row>
    <row r="32" spans="1:19">
      <c r="A32" s="13" t="s">
        <v>9</v>
      </c>
      <c r="B32" s="14">
        <v>124</v>
      </c>
      <c r="C32" s="16">
        <f>GETPIVOTDATA("GATE",$A$31,"GATE","Constrained")/GETPIVOTDATA("GATE",$A$31)</f>
        <v>0.19435736677115986</v>
      </c>
      <c r="D32" s="43"/>
      <c r="E32" s="4" t="s">
        <v>9</v>
      </c>
      <c r="F32" s="7">
        <v>23947.999999999996</v>
      </c>
      <c r="G32" s="34">
        <f>GETPIVOTDATA("FARE",$E$31,"GATE","Constrained")/GETPIVOTDATA("GATE",$A$31,"GATE","Constrained")</f>
        <v>193.12903225806448</v>
      </c>
      <c r="H32" s="50">
        <f>(G32-G35)^2</f>
        <v>1040.2144122106492</v>
      </c>
      <c r="I32" s="15" t="s">
        <v>32</v>
      </c>
      <c r="J32" s="16">
        <f>GETPIVOTDATA("GATE",$A$31,"GATE","Constrained")/GETPIVOTDATA("GATE",$A$31)</f>
        <v>0.19435736677115986</v>
      </c>
      <c r="K32" s="16">
        <f>GETPIVOTDATA("FARE",$E$31,"GATE","Constrained")/GETPIVOTDATA("FARE",$E$31)</f>
        <v>0.23332188872646448</v>
      </c>
    </row>
    <row r="33" spans="1:11">
      <c r="A33" s="13" t="s">
        <v>7</v>
      </c>
      <c r="B33" s="14">
        <v>514</v>
      </c>
      <c r="C33" s="16">
        <f>GETPIVOTDATA("GATE",$A$31,"GATE","Free")/GETPIVOTDATA("GATE",$A$31)</f>
        <v>0.80564263322884011</v>
      </c>
      <c r="D33" s="43"/>
      <c r="E33" s="4" t="s">
        <v>7</v>
      </c>
      <c r="F33" s="7">
        <v>78691.320000000065</v>
      </c>
      <c r="G33" s="34">
        <f>GETPIVOTDATA("FARE",$E$31,"GATE","Free")/GETPIVOTDATA("GATE",$A$31,"GATE","Free")</f>
        <v>153.09595330739313</v>
      </c>
      <c r="H33" s="50">
        <f>(G33-G35)^2</f>
        <v>60.539662985629768</v>
      </c>
      <c r="I33" s="15" t="s">
        <v>31</v>
      </c>
      <c r="J33" s="16">
        <f>GETPIVOTDATA("GATE",$A$31,"GATE","Free")/GETPIVOTDATA("GATE",$A$31)</f>
        <v>0.80564263322884011</v>
      </c>
      <c r="K33" s="16">
        <f>GETPIVOTDATA("FARE",$E$31,"GATE","Free")/GETPIVOTDATA("FARE",$E$31)</f>
        <v>0.76667811127353547</v>
      </c>
    </row>
    <row r="34" spans="1:11">
      <c r="A34" s="13" t="s">
        <v>16</v>
      </c>
      <c r="B34" s="14"/>
      <c r="C34" s="16"/>
      <c r="D34" s="43"/>
      <c r="E34" s="4" t="s">
        <v>16</v>
      </c>
      <c r="F34" s="7"/>
      <c r="G34" s="52"/>
      <c r="H34" s="53">
        <f>G34-G35</f>
        <v>-160.87667711598766</v>
      </c>
      <c r="I34" s="15"/>
      <c r="J34" s="16"/>
      <c r="K34" s="16"/>
    </row>
    <row r="35" spans="1:11">
      <c r="A35" s="13" t="s">
        <v>17</v>
      </c>
      <c r="B35" s="14">
        <v>638</v>
      </c>
      <c r="C35" s="16">
        <f>SUM(C32:C33)</f>
        <v>1</v>
      </c>
      <c r="D35" s="43"/>
      <c r="E35" s="4" t="s">
        <v>17</v>
      </c>
      <c r="F35" s="7">
        <v>102639.32000000007</v>
      </c>
      <c r="G35" s="49">
        <f>GETPIVOTDATA("FARE",$E$13)/GETPIVOTDATA("VACATION",$A$13)</f>
        <v>160.87667711598766</v>
      </c>
      <c r="H35" s="54">
        <f>(SUM(H32:H33)/2)^0.5</f>
        <v>23.460115890552192</v>
      </c>
      <c r="I35" s="15" t="s">
        <v>19</v>
      </c>
      <c r="J35" s="16">
        <f>SUM(J32:J33)</f>
        <v>1</v>
      </c>
      <c r="K35" s="16">
        <f>SUM(K32:K33)</f>
        <v>1</v>
      </c>
    </row>
  </sheetData>
  <mergeCells count="3">
    <mergeCell ref="A1:J1"/>
    <mergeCell ref="A2:J2"/>
    <mergeCell ref="A3:J3"/>
  </mergeCells>
  <phoneticPr fontId="18" type="noConversion"/>
  <pageMargins left="0.7" right="0.7" top="0.75" bottom="0.75" header="0.3" footer="0.3"/>
  <pageSetup orientation="portrait" horizontalDpi="4294967293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F4C21-CB09-4491-A581-D3B68DB84664}">
  <dimension ref="A3:E7"/>
  <sheetViews>
    <sheetView workbookViewId="0">
      <selection activeCell="E13" sqref="E13"/>
    </sheetView>
  </sheetViews>
  <sheetFormatPr defaultRowHeight="15"/>
  <cols>
    <col min="1" max="1" width="16.125" bestFit="1" customWidth="1"/>
    <col min="2" max="2" width="17.625" bestFit="1" customWidth="1"/>
    <col min="4" max="4" width="16.125" bestFit="1" customWidth="1"/>
    <col min="5" max="6" width="15.625" bestFit="1" customWidth="1"/>
  </cols>
  <sheetData>
    <row r="3" spans="1:5">
      <c r="A3" s="6" t="s">
        <v>15</v>
      </c>
      <c r="B3" t="s">
        <v>27</v>
      </c>
      <c r="D3" s="6" t="s">
        <v>15</v>
      </c>
      <c r="E3" t="s">
        <v>20</v>
      </c>
    </row>
    <row r="4" spans="1:5">
      <c r="A4" s="3" t="s">
        <v>9</v>
      </c>
      <c r="B4" s="7">
        <v>124</v>
      </c>
      <c r="D4" s="3" t="s">
        <v>9</v>
      </c>
      <c r="E4" s="7">
        <v>23947.999999999996</v>
      </c>
    </row>
    <row r="5" spans="1:5">
      <c r="A5" s="3" t="s">
        <v>7</v>
      </c>
      <c r="B5" s="7">
        <v>514</v>
      </c>
      <c r="D5" s="3" t="s">
        <v>7</v>
      </c>
      <c r="E5" s="7">
        <v>10078572.370000003</v>
      </c>
    </row>
    <row r="6" spans="1:5">
      <c r="A6" s="3" t="s">
        <v>16</v>
      </c>
      <c r="B6" s="7"/>
      <c r="D6" s="3" t="s">
        <v>16</v>
      </c>
      <c r="E6" s="7"/>
    </row>
    <row r="7" spans="1:5">
      <c r="A7" s="3" t="s">
        <v>17</v>
      </c>
      <c r="B7" s="7">
        <v>638</v>
      </c>
      <c r="D7" s="3" t="s">
        <v>17</v>
      </c>
      <c r="E7" s="7">
        <v>10102520.370000003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9B3A-8F6B-4A67-B1DF-A1217B2DB3E3}">
  <dimension ref="A3:Q21"/>
  <sheetViews>
    <sheetView workbookViewId="0">
      <selection activeCell="D3" sqref="D3:E7"/>
    </sheetView>
  </sheetViews>
  <sheetFormatPr defaultRowHeight="15"/>
  <cols>
    <col min="1" max="1" width="15.25" bestFit="1" customWidth="1"/>
    <col min="2" max="2" width="15.625" bestFit="1" customWidth="1"/>
    <col min="4" max="4" width="15.25" bestFit="1" customWidth="1"/>
    <col min="5" max="5" width="15.625" bestFit="1" customWidth="1"/>
    <col min="7" max="7" width="15.25" bestFit="1" customWidth="1"/>
    <col min="8" max="8" width="15.625" bestFit="1" customWidth="1"/>
    <col min="16" max="16" width="15.25" bestFit="1" customWidth="1"/>
    <col min="17" max="17" width="15.625" bestFit="1" customWidth="1"/>
  </cols>
  <sheetData>
    <row r="3" spans="1:17">
      <c r="A3" s="6" t="s">
        <v>15</v>
      </c>
      <c r="B3" t="s">
        <v>20</v>
      </c>
      <c r="D3" s="6" t="s">
        <v>15</v>
      </c>
      <c r="E3" t="s">
        <v>20</v>
      </c>
      <c r="G3" s="6" t="s">
        <v>15</v>
      </c>
      <c r="H3" t="s">
        <v>20</v>
      </c>
    </row>
    <row r="4" spans="1:17">
      <c r="A4" s="4">
        <v>0</v>
      </c>
      <c r="B4" s="7">
        <v>4187.49</v>
      </c>
      <c r="D4" s="4" t="s">
        <v>5</v>
      </c>
      <c r="E4" s="7">
        <v>81222.570000000138</v>
      </c>
      <c r="G4" s="4" t="s">
        <v>5</v>
      </c>
      <c r="H4" s="7">
        <v>83553.160000000062</v>
      </c>
    </row>
    <row r="5" spans="1:17">
      <c r="A5" s="4">
        <v>1</v>
      </c>
      <c r="B5" s="7">
        <v>3993.9799999999996</v>
      </c>
      <c r="D5" s="4" t="s">
        <v>6</v>
      </c>
      <c r="E5" s="7">
        <v>21416.749999999993</v>
      </c>
      <c r="G5" s="4" t="s">
        <v>6</v>
      </c>
      <c r="H5" s="7">
        <v>19086.160000000003</v>
      </c>
    </row>
    <row r="6" spans="1:17">
      <c r="A6" s="4">
        <v>2</v>
      </c>
      <c r="B6" s="7">
        <v>1329.2</v>
      </c>
      <c r="D6" s="4" t="s">
        <v>16</v>
      </c>
      <c r="E6" s="7"/>
      <c r="G6" s="4" t="s">
        <v>16</v>
      </c>
      <c r="H6" s="7"/>
    </row>
    <row r="7" spans="1:17">
      <c r="A7" s="4">
        <v>3</v>
      </c>
      <c r="B7" s="7">
        <v>93128.65000000014</v>
      </c>
      <c r="D7" s="4" t="s">
        <v>17</v>
      </c>
      <c r="E7" s="7">
        <v>102639.32000000012</v>
      </c>
      <c r="G7" s="4" t="s">
        <v>17</v>
      </c>
      <c r="H7" s="7">
        <v>102639.32000000007</v>
      </c>
    </row>
    <row r="8" spans="1:17">
      <c r="A8" s="4" t="s">
        <v>16</v>
      </c>
      <c r="B8" s="7"/>
    </row>
    <row r="9" spans="1:17">
      <c r="A9" s="4" t="s">
        <v>17</v>
      </c>
      <c r="B9" s="7">
        <v>102639.32000000014</v>
      </c>
    </row>
    <row r="14" spans="1:17">
      <c r="P14" s="6" t="s">
        <v>15</v>
      </c>
      <c r="Q14" t="s">
        <v>20</v>
      </c>
    </row>
    <row r="15" spans="1:17">
      <c r="P15" s="4" t="s">
        <v>9</v>
      </c>
      <c r="Q15" s="7">
        <v>23947.999999999996</v>
      </c>
    </row>
    <row r="16" spans="1:17">
      <c r="P16" s="4" t="s">
        <v>7</v>
      </c>
      <c r="Q16" s="7">
        <v>78691.320000000065</v>
      </c>
    </row>
    <row r="17" spans="7:17">
      <c r="G17" s="6" t="s">
        <v>15</v>
      </c>
      <c r="H17" t="s">
        <v>20</v>
      </c>
      <c r="P17" s="4" t="s">
        <v>16</v>
      </c>
      <c r="Q17" s="7"/>
    </row>
    <row r="18" spans="7:17">
      <c r="G18" s="4" t="s">
        <v>8</v>
      </c>
      <c r="H18" s="7">
        <v>33862.810000000012</v>
      </c>
      <c r="P18" s="4" t="s">
        <v>17</v>
      </c>
      <c r="Q18" s="7">
        <v>102639.32000000007</v>
      </c>
    </row>
    <row r="19" spans="7:17">
      <c r="G19" s="4" t="s">
        <v>7</v>
      </c>
      <c r="H19" s="7">
        <v>68776.510000000053</v>
      </c>
    </row>
    <row r="20" spans="7:17">
      <c r="G20" s="4" t="s">
        <v>16</v>
      </c>
      <c r="H20" s="7"/>
    </row>
    <row r="21" spans="7:17">
      <c r="G21" s="4" t="s">
        <v>17</v>
      </c>
      <c r="H21" s="7">
        <v>102639.32000000007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39"/>
  <sheetViews>
    <sheetView workbookViewId="0">
      <selection activeCell="F2" sqref="F2"/>
    </sheetView>
  </sheetViews>
  <sheetFormatPr defaultRowHeight="15"/>
  <cols>
    <col min="1" max="1" width="8.25" style="1" bestFit="1" customWidth="1"/>
    <col min="2" max="2" width="17.25" style="1" bestFit="1" customWidth="1"/>
    <col min="3" max="3" width="6.125" style="1" bestFit="1" customWidth="1"/>
    <col min="4" max="4" width="9" style="1" bestFit="1" customWidth="1"/>
    <col min="5" max="5" width="9.375" style="1" bestFit="1" customWidth="1"/>
    <col min="6" max="6" width="9.125" bestFit="1" customWidth="1"/>
    <col min="11" max="11" width="20.625" style="3" bestFit="1" customWidth="1"/>
    <col min="12" max="14" width="9" style="3"/>
    <col min="15" max="15" width="27" style="3" customWidth="1"/>
    <col min="16" max="16" width="9" style="3"/>
    <col min="17" max="17" width="30.875" style="3" customWidth="1"/>
  </cols>
  <sheetData>
    <row r="1" spans="1:17" ht="19.8">
      <c r="A1" s="20" t="s">
        <v>10</v>
      </c>
      <c r="B1" s="21" t="s">
        <v>0</v>
      </c>
      <c r="C1" s="21" t="s">
        <v>1</v>
      </c>
      <c r="D1" s="21" t="s">
        <v>2</v>
      </c>
      <c r="E1" s="21" t="s">
        <v>3</v>
      </c>
      <c r="F1" s="22" t="s">
        <v>4</v>
      </c>
    </row>
    <row r="2" spans="1:17">
      <c r="A2" s="1">
        <v>0</v>
      </c>
      <c r="B2" s="1" t="s">
        <v>5</v>
      </c>
      <c r="C2" s="1" t="s">
        <v>5</v>
      </c>
      <c r="D2" s="1" t="s">
        <v>8</v>
      </c>
      <c r="E2" s="1" t="s">
        <v>7</v>
      </c>
      <c r="F2">
        <v>64.11</v>
      </c>
      <c r="K2" s="57" t="s">
        <v>11</v>
      </c>
      <c r="L2" s="57"/>
      <c r="M2" s="57"/>
      <c r="N2" s="57"/>
      <c r="O2" s="57"/>
      <c r="P2" s="57"/>
      <c r="Q2" s="57"/>
    </row>
    <row r="3" spans="1:17">
      <c r="A3" s="1">
        <v>0</v>
      </c>
      <c r="B3" s="1" t="s">
        <v>5</v>
      </c>
      <c r="C3" s="1" t="s">
        <v>5</v>
      </c>
      <c r="D3" s="1" t="s">
        <v>7</v>
      </c>
      <c r="E3" s="1" t="s">
        <v>9</v>
      </c>
      <c r="F3">
        <v>180.56</v>
      </c>
      <c r="K3" s="57" t="s">
        <v>12</v>
      </c>
      <c r="L3" s="58"/>
      <c r="M3" s="58"/>
      <c r="N3" s="58"/>
      <c r="O3" s="58"/>
      <c r="P3" s="58"/>
      <c r="Q3" s="58"/>
    </row>
    <row r="4" spans="1:17">
      <c r="A4" s="1">
        <v>0</v>
      </c>
      <c r="B4" s="1" t="s">
        <v>5</v>
      </c>
      <c r="C4" s="1" t="s">
        <v>6</v>
      </c>
      <c r="D4" s="1" t="s">
        <v>7</v>
      </c>
      <c r="E4" s="1" t="s">
        <v>7</v>
      </c>
      <c r="F4">
        <v>75.069999999999993</v>
      </c>
      <c r="K4" s="58" t="s">
        <v>13</v>
      </c>
      <c r="L4" s="58"/>
      <c r="M4" s="58"/>
      <c r="N4" s="58"/>
      <c r="O4" s="58"/>
      <c r="P4" s="58"/>
      <c r="Q4" s="58"/>
    </row>
    <row r="5" spans="1:17">
      <c r="A5" s="1">
        <v>0</v>
      </c>
      <c r="B5" s="1" t="s">
        <v>5</v>
      </c>
      <c r="C5" s="1" t="s">
        <v>6</v>
      </c>
      <c r="D5" s="1" t="s">
        <v>7</v>
      </c>
      <c r="E5" s="1" t="s">
        <v>7</v>
      </c>
      <c r="F5">
        <v>62.63</v>
      </c>
    </row>
    <row r="6" spans="1:17">
      <c r="A6" s="1">
        <v>0</v>
      </c>
      <c r="B6" s="1" t="s">
        <v>5</v>
      </c>
      <c r="C6" s="1" t="s">
        <v>5</v>
      </c>
      <c r="D6" s="1" t="s">
        <v>8</v>
      </c>
      <c r="E6" s="1" t="s">
        <v>7</v>
      </c>
      <c r="F6">
        <v>195.64</v>
      </c>
    </row>
    <row r="7" spans="1:17">
      <c r="A7" s="1">
        <v>0</v>
      </c>
      <c r="B7" s="1" t="s">
        <v>5</v>
      </c>
      <c r="C7" s="1" t="s">
        <v>5</v>
      </c>
      <c r="D7" s="1" t="s">
        <v>7</v>
      </c>
      <c r="E7" s="1" t="s">
        <v>7</v>
      </c>
      <c r="F7">
        <v>116.18</v>
      </c>
    </row>
    <row r="8" spans="1:17">
      <c r="A8" s="1">
        <v>0</v>
      </c>
      <c r="B8" s="1" t="s">
        <v>5</v>
      </c>
      <c r="C8" s="1" t="s">
        <v>6</v>
      </c>
      <c r="D8" s="1" t="s">
        <v>7</v>
      </c>
      <c r="E8" s="1" t="s">
        <v>7</v>
      </c>
      <c r="F8">
        <v>75.709999999999994</v>
      </c>
    </row>
    <row r="9" spans="1:17">
      <c r="A9" s="1">
        <v>0</v>
      </c>
      <c r="B9" s="1" t="s">
        <v>6</v>
      </c>
      <c r="C9" s="1" t="s">
        <v>6</v>
      </c>
      <c r="D9" s="1" t="s">
        <v>7</v>
      </c>
      <c r="E9" s="1" t="s">
        <v>7</v>
      </c>
      <c r="F9">
        <v>78.239999999999995</v>
      </c>
    </row>
    <row r="10" spans="1:17">
      <c r="A10" s="1">
        <v>0</v>
      </c>
      <c r="B10" s="1" t="s">
        <v>6</v>
      </c>
      <c r="C10" s="1" t="s">
        <v>6</v>
      </c>
      <c r="D10" s="1" t="s">
        <v>7</v>
      </c>
      <c r="E10" s="1" t="s">
        <v>7</v>
      </c>
      <c r="F10">
        <v>72.430000000000007</v>
      </c>
      <c r="Q10" s="3" t="s">
        <v>14</v>
      </c>
    </row>
    <row r="11" spans="1:17">
      <c r="A11" s="1">
        <v>0</v>
      </c>
      <c r="B11" s="1" t="s">
        <v>6</v>
      </c>
      <c r="C11" s="1" t="s">
        <v>6</v>
      </c>
      <c r="D11" s="1" t="s">
        <v>7</v>
      </c>
      <c r="E11" s="1" t="s">
        <v>7</v>
      </c>
      <c r="F11">
        <v>159.12</v>
      </c>
    </row>
    <row r="12" spans="1:17">
      <c r="A12" s="1">
        <v>0</v>
      </c>
      <c r="B12" s="1" t="s">
        <v>6</v>
      </c>
      <c r="C12" s="1" t="s">
        <v>6</v>
      </c>
      <c r="D12" s="1" t="s">
        <v>7</v>
      </c>
      <c r="E12" s="1" t="s">
        <v>7</v>
      </c>
      <c r="F12">
        <v>55.57</v>
      </c>
      <c r="I12">
        <f>SUMPRODUCT(A2:A35,F2:F35)</f>
        <v>0</v>
      </c>
    </row>
    <row r="13" spans="1:17">
      <c r="A13" s="1">
        <v>0</v>
      </c>
      <c r="B13" s="1" t="s">
        <v>6</v>
      </c>
      <c r="C13" s="1" t="s">
        <v>6</v>
      </c>
      <c r="D13" s="1" t="s">
        <v>7</v>
      </c>
      <c r="E13" s="1" t="s">
        <v>7</v>
      </c>
      <c r="F13">
        <v>55.57</v>
      </c>
    </row>
    <row r="14" spans="1:17">
      <c r="A14" s="1">
        <v>0</v>
      </c>
      <c r="B14" s="1" t="s">
        <v>6</v>
      </c>
      <c r="C14" s="1" t="s">
        <v>5</v>
      </c>
      <c r="D14" s="1" t="s">
        <v>7</v>
      </c>
      <c r="E14" s="1" t="s">
        <v>7</v>
      </c>
      <c r="F14">
        <v>168.92</v>
      </c>
    </row>
    <row r="15" spans="1:17">
      <c r="A15" s="1">
        <v>0</v>
      </c>
      <c r="B15" s="1" t="s">
        <v>5</v>
      </c>
      <c r="C15" s="1" t="s">
        <v>5</v>
      </c>
      <c r="D15" s="1" t="s">
        <v>8</v>
      </c>
      <c r="E15" s="1" t="s">
        <v>7</v>
      </c>
      <c r="F15">
        <v>174.87</v>
      </c>
    </row>
    <row r="16" spans="1:17">
      <c r="A16" s="1">
        <v>0</v>
      </c>
      <c r="B16" s="1" t="s">
        <v>5</v>
      </c>
      <c r="C16" s="1" t="s">
        <v>5</v>
      </c>
      <c r="D16" s="1" t="s">
        <v>8</v>
      </c>
      <c r="E16" s="1" t="s">
        <v>7</v>
      </c>
      <c r="F16">
        <v>144.6</v>
      </c>
    </row>
    <row r="17" spans="1:6">
      <c r="A17" s="1">
        <v>0</v>
      </c>
      <c r="B17" s="1" t="s">
        <v>5</v>
      </c>
      <c r="C17" s="1" t="s">
        <v>5</v>
      </c>
      <c r="D17" s="1" t="s">
        <v>8</v>
      </c>
      <c r="E17" s="1" t="s">
        <v>7</v>
      </c>
      <c r="F17">
        <v>223.99</v>
      </c>
    </row>
    <row r="18" spans="1:6">
      <c r="A18" s="1">
        <v>0</v>
      </c>
      <c r="B18" s="1" t="s">
        <v>5</v>
      </c>
      <c r="C18" s="1" t="s">
        <v>5</v>
      </c>
      <c r="D18" s="1" t="s">
        <v>8</v>
      </c>
      <c r="E18" s="1" t="s">
        <v>7</v>
      </c>
      <c r="F18">
        <v>150.13</v>
      </c>
    </row>
    <row r="19" spans="1:6">
      <c r="A19" s="1">
        <v>0</v>
      </c>
      <c r="B19" s="1" t="s">
        <v>6</v>
      </c>
      <c r="C19" s="1" t="s">
        <v>6</v>
      </c>
      <c r="D19" s="1" t="s">
        <v>7</v>
      </c>
      <c r="E19" s="1" t="s">
        <v>7</v>
      </c>
      <c r="F19">
        <v>58.03</v>
      </c>
    </row>
    <row r="20" spans="1:6">
      <c r="A20" s="1">
        <v>0</v>
      </c>
      <c r="B20" s="1" t="s">
        <v>6</v>
      </c>
      <c r="C20" s="1" t="s">
        <v>6</v>
      </c>
      <c r="D20" s="1" t="s">
        <v>7</v>
      </c>
      <c r="E20" s="1" t="s">
        <v>7</v>
      </c>
      <c r="F20">
        <v>104.33</v>
      </c>
    </row>
    <row r="21" spans="1:6">
      <c r="A21" s="1">
        <v>0</v>
      </c>
      <c r="B21" s="1" t="s">
        <v>6</v>
      </c>
      <c r="C21" s="1" t="s">
        <v>6</v>
      </c>
      <c r="D21" s="1" t="s">
        <v>7</v>
      </c>
      <c r="E21" s="1" t="s">
        <v>7</v>
      </c>
      <c r="F21">
        <v>121.35</v>
      </c>
    </row>
    <row r="22" spans="1:6">
      <c r="A22" s="1">
        <v>0</v>
      </c>
      <c r="B22" s="1" t="s">
        <v>6</v>
      </c>
      <c r="C22" s="1" t="s">
        <v>5</v>
      </c>
      <c r="D22" s="1" t="s">
        <v>7</v>
      </c>
      <c r="E22" s="1" t="s">
        <v>7</v>
      </c>
      <c r="F22">
        <v>96.53</v>
      </c>
    </row>
    <row r="23" spans="1:6">
      <c r="A23" s="1">
        <v>0</v>
      </c>
      <c r="B23" s="1" t="s">
        <v>6</v>
      </c>
      <c r="C23" s="1" t="s">
        <v>5</v>
      </c>
      <c r="D23" s="1" t="s">
        <v>7</v>
      </c>
      <c r="E23" s="1" t="s">
        <v>7</v>
      </c>
      <c r="F23">
        <v>96.53</v>
      </c>
    </row>
    <row r="24" spans="1:6">
      <c r="A24" s="1">
        <v>0</v>
      </c>
      <c r="B24" s="1" t="s">
        <v>5</v>
      </c>
      <c r="C24" s="1" t="s">
        <v>5</v>
      </c>
      <c r="D24" s="1" t="s">
        <v>7</v>
      </c>
      <c r="E24" s="1" t="s">
        <v>7</v>
      </c>
      <c r="F24">
        <v>138.56</v>
      </c>
    </row>
    <row r="25" spans="1:6">
      <c r="A25" s="1">
        <v>0</v>
      </c>
      <c r="B25" s="1" t="s">
        <v>5</v>
      </c>
      <c r="C25" s="1" t="s">
        <v>6</v>
      </c>
      <c r="D25" s="1" t="s">
        <v>7</v>
      </c>
      <c r="E25" s="1" t="s">
        <v>7</v>
      </c>
      <c r="F25">
        <v>166.66</v>
      </c>
    </row>
    <row r="26" spans="1:6">
      <c r="A26" s="1">
        <v>0</v>
      </c>
      <c r="B26" s="1" t="s">
        <v>5</v>
      </c>
      <c r="C26" s="1" t="s">
        <v>5</v>
      </c>
      <c r="D26" s="1" t="s">
        <v>7</v>
      </c>
      <c r="E26" s="1" t="s">
        <v>7</v>
      </c>
      <c r="F26">
        <v>229.84</v>
      </c>
    </row>
    <row r="27" spans="1:6">
      <c r="A27" s="1">
        <v>0</v>
      </c>
      <c r="B27" s="1" t="s">
        <v>5</v>
      </c>
      <c r="C27" s="1" t="s">
        <v>5</v>
      </c>
      <c r="D27" s="1" t="s">
        <v>7</v>
      </c>
      <c r="E27" s="1" t="s">
        <v>7</v>
      </c>
      <c r="F27">
        <v>133.04</v>
      </c>
    </row>
    <row r="28" spans="1:6">
      <c r="A28" s="1">
        <v>0</v>
      </c>
      <c r="B28" s="1" t="s">
        <v>5</v>
      </c>
      <c r="C28" s="1" t="s">
        <v>5</v>
      </c>
      <c r="D28" s="1" t="s">
        <v>7</v>
      </c>
      <c r="E28" s="1" t="s">
        <v>9</v>
      </c>
      <c r="F28">
        <v>195.91</v>
      </c>
    </row>
    <row r="29" spans="1:6">
      <c r="A29" s="1">
        <v>0</v>
      </c>
      <c r="B29" s="1" t="s">
        <v>5</v>
      </c>
      <c r="C29" s="1" t="s">
        <v>5</v>
      </c>
      <c r="D29" s="1" t="s">
        <v>7</v>
      </c>
      <c r="E29" s="1" t="s">
        <v>9</v>
      </c>
      <c r="F29">
        <v>134.09</v>
      </c>
    </row>
    <row r="30" spans="1:6">
      <c r="A30" s="1">
        <v>0</v>
      </c>
      <c r="B30" s="1" t="s">
        <v>5</v>
      </c>
      <c r="C30" s="1" t="s">
        <v>6</v>
      </c>
      <c r="D30" s="1" t="s">
        <v>7</v>
      </c>
      <c r="E30" s="1" t="s">
        <v>7</v>
      </c>
      <c r="F30">
        <v>91.97</v>
      </c>
    </row>
    <row r="31" spans="1:6">
      <c r="A31" s="1">
        <v>0</v>
      </c>
      <c r="B31" s="1" t="s">
        <v>5</v>
      </c>
      <c r="C31" s="1" t="s">
        <v>5</v>
      </c>
      <c r="D31" s="1" t="s">
        <v>7</v>
      </c>
      <c r="E31" s="1" t="s">
        <v>7</v>
      </c>
      <c r="F31">
        <v>88.46</v>
      </c>
    </row>
    <row r="32" spans="1:6">
      <c r="A32" s="1">
        <v>0</v>
      </c>
      <c r="B32" s="1" t="s">
        <v>6</v>
      </c>
      <c r="C32" s="1" t="s">
        <v>6</v>
      </c>
      <c r="D32" s="1" t="s">
        <v>7</v>
      </c>
      <c r="E32" s="1" t="s">
        <v>7</v>
      </c>
      <c r="F32">
        <v>53.14</v>
      </c>
    </row>
    <row r="33" spans="1:6">
      <c r="A33" s="1">
        <v>0</v>
      </c>
      <c r="B33" s="1" t="s">
        <v>6</v>
      </c>
      <c r="C33" s="1" t="s">
        <v>5</v>
      </c>
      <c r="D33" s="1" t="s">
        <v>7</v>
      </c>
      <c r="E33" s="1" t="s">
        <v>9</v>
      </c>
      <c r="F33">
        <v>123.89</v>
      </c>
    </row>
    <row r="34" spans="1:6">
      <c r="A34" s="1">
        <v>0</v>
      </c>
      <c r="B34" s="1" t="s">
        <v>5</v>
      </c>
      <c r="C34" s="1" t="s">
        <v>5</v>
      </c>
      <c r="D34" s="1" t="s">
        <v>7</v>
      </c>
      <c r="E34" s="1" t="s">
        <v>7</v>
      </c>
      <c r="F34">
        <v>117.35</v>
      </c>
    </row>
    <row r="35" spans="1:6">
      <c r="A35" s="1">
        <v>0</v>
      </c>
      <c r="B35" s="1" t="s">
        <v>6</v>
      </c>
      <c r="C35" s="1" t="s">
        <v>5</v>
      </c>
      <c r="D35" s="1" t="s">
        <v>7</v>
      </c>
      <c r="E35" s="1" t="s">
        <v>9</v>
      </c>
      <c r="F35">
        <v>129.63</v>
      </c>
    </row>
    <row r="36" spans="1:6">
      <c r="A36" s="1">
        <v>1</v>
      </c>
      <c r="B36" s="1" t="s">
        <v>5</v>
      </c>
      <c r="C36" s="1" t="s">
        <v>6</v>
      </c>
      <c r="D36" s="1" t="s">
        <v>7</v>
      </c>
      <c r="E36" s="1" t="s">
        <v>7</v>
      </c>
      <c r="F36">
        <v>228.99</v>
      </c>
    </row>
    <row r="37" spans="1:6">
      <c r="A37" s="1">
        <v>1</v>
      </c>
      <c r="B37" s="1" t="s">
        <v>5</v>
      </c>
      <c r="C37" s="1" t="s">
        <v>5</v>
      </c>
      <c r="D37" s="1" t="s">
        <v>7</v>
      </c>
      <c r="E37" s="1" t="s">
        <v>9</v>
      </c>
      <c r="F37">
        <v>118.95</v>
      </c>
    </row>
    <row r="38" spans="1:6">
      <c r="A38" s="1">
        <v>1</v>
      </c>
      <c r="B38" s="1" t="s">
        <v>5</v>
      </c>
      <c r="C38" s="1" t="s">
        <v>5</v>
      </c>
      <c r="D38" s="1" t="s">
        <v>8</v>
      </c>
      <c r="E38" s="1" t="s">
        <v>7</v>
      </c>
      <c r="F38">
        <v>230.87</v>
      </c>
    </row>
    <row r="39" spans="1:6">
      <c r="A39" s="1">
        <v>1</v>
      </c>
      <c r="B39" s="1" t="s">
        <v>5</v>
      </c>
      <c r="C39" s="1" t="s">
        <v>6</v>
      </c>
      <c r="D39" s="1" t="s">
        <v>7</v>
      </c>
      <c r="E39" s="1" t="s">
        <v>7</v>
      </c>
      <c r="F39">
        <v>69.099999999999994</v>
      </c>
    </row>
    <row r="40" spans="1:6">
      <c r="A40" s="1">
        <v>1</v>
      </c>
      <c r="B40" s="1" t="s">
        <v>6</v>
      </c>
      <c r="C40" s="1" t="s">
        <v>5</v>
      </c>
      <c r="D40" s="1" t="s">
        <v>7</v>
      </c>
      <c r="E40" s="1" t="s">
        <v>7</v>
      </c>
      <c r="F40">
        <v>97.93</v>
      </c>
    </row>
    <row r="41" spans="1:6">
      <c r="A41" s="1">
        <v>1</v>
      </c>
      <c r="B41" s="1" t="s">
        <v>5</v>
      </c>
      <c r="C41" s="1" t="s">
        <v>5</v>
      </c>
      <c r="D41" s="1" t="s">
        <v>7</v>
      </c>
      <c r="E41" s="1" t="s">
        <v>9</v>
      </c>
      <c r="F41">
        <v>190.09</v>
      </c>
    </row>
    <row r="42" spans="1:6">
      <c r="A42" s="1">
        <v>1</v>
      </c>
      <c r="B42" s="1" t="s">
        <v>6</v>
      </c>
      <c r="C42" s="1" t="s">
        <v>6</v>
      </c>
      <c r="D42" s="1" t="s">
        <v>7</v>
      </c>
      <c r="E42" s="1" t="s">
        <v>7</v>
      </c>
      <c r="F42">
        <v>87.8</v>
      </c>
    </row>
    <row r="43" spans="1:6">
      <c r="A43" s="1">
        <v>1</v>
      </c>
      <c r="B43" s="1" t="s">
        <v>5</v>
      </c>
      <c r="C43" s="1" t="s">
        <v>5</v>
      </c>
      <c r="D43" s="1" t="s">
        <v>8</v>
      </c>
      <c r="E43" s="1" t="s">
        <v>7</v>
      </c>
      <c r="F43">
        <v>349.53</v>
      </c>
    </row>
    <row r="44" spans="1:6">
      <c r="A44" s="1">
        <v>1</v>
      </c>
      <c r="B44" s="1" t="s">
        <v>5</v>
      </c>
      <c r="C44" s="1" t="s">
        <v>6</v>
      </c>
      <c r="D44" s="1" t="s">
        <v>7</v>
      </c>
      <c r="E44" s="1" t="s">
        <v>7</v>
      </c>
      <c r="F44">
        <v>66.14</v>
      </c>
    </row>
    <row r="45" spans="1:6">
      <c r="A45" s="1">
        <v>1</v>
      </c>
      <c r="B45" s="1" t="s">
        <v>5</v>
      </c>
      <c r="C45" s="1" t="s">
        <v>6</v>
      </c>
      <c r="D45" s="1" t="s">
        <v>7</v>
      </c>
      <c r="E45" s="1" t="s">
        <v>7</v>
      </c>
      <c r="F45">
        <v>66.88</v>
      </c>
    </row>
    <row r="46" spans="1:6">
      <c r="A46" s="1">
        <v>1</v>
      </c>
      <c r="B46" s="1" t="s">
        <v>5</v>
      </c>
      <c r="C46" s="1" t="s">
        <v>5</v>
      </c>
      <c r="D46" s="1" t="s">
        <v>7</v>
      </c>
      <c r="E46" s="1" t="s">
        <v>9</v>
      </c>
      <c r="F46">
        <v>302.33</v>
      </c>
    </row>
    <row r="47" spans="1:6">
      <c r="A47" s="1">
        <v>1</v>
      </c>
      <c r="B47" s="1" t="s">
        <v>5</v>
      </c>
      <c r="C47" s="1" t="s">
        <v>5</v>
      </c>
      <c r="D47" s="1" t="s">
        <v>7</v>
      </c>
      <c r="E47" s="1" t="s">
        <v>9</v>
      </c>
      <c r="F47">
        <v>259.32</v>
      </c>
    </row>
    <row r="48" spans="1:6">
      <c r="A48" s="1">
        <v>1</v>
      </c>
      <c r="B48" s="1" t="s">
        <v>5</v>
      </c>
      <c r="C48" s="1" t="s">
        <v>6</v>
      </c>
      <c r="D48" s="1" t="s">
        <v>7</v>
      </c>
      <c r="E48" s="1" t="s">
        <v>7</v>
      </c>
      <c r="F48">
        <v>69.95</v>
      </c>
    </row>
    <row r="49" spans="1:6">
      <c r="A49" s="1">
        <v>1</v>
      </c>
      <c r="B49" s="1" t="s">
        <v>5</v>
      </c>
      <c r="C49" s="1" t="s">
        <v>6</v>
      </c>
      <c r="D49" s="1" t="s">
        <v>7</v>
      </c>
      <c r="E49" s="1" t="s">
        <v>7</v>
      </c>
      <c r="F49">
        <v>72.22</v>
      </c>
    </row>
    <row r="50" spans="1:6">
      <c r="A50" s="1">
        <v>1</v>
      </c>
      <c r="B50" s="1" t="s">
        <v>5</v>
      </c>
      <c r="C50" s="1" t="s">
        <v>6</v>
      </c>
      <c r="D50" s="1" t="s">
        <v>8</v>
      </c>
      <c r="E50" s="1" t="s">
        <v>7</v>
      </c>
      <c r="F50">
        <v>219.63</v>
      </c>
    </row>
    <row r="51" spans="1:6">
      <c r="A51" s="1">
        <v>1</v>
      </c>
      <c r="B51" s="1" t="s">
        <v>5</v>
      </c>
      <c r="C51" s="1" t="s">
        <v>5</v>
      </c>
      <c r="D51" s="1" t="s">
        <v>7</v>
      </c>
      <c r="E51" s="1" t="s">
        <v>9</v>
      </c>
      <c r="F51">
        <v>299.17</v>
      </c>
    </row>
    <row r="52" spans="1:6">
      <c r="A52" s="1">
        <v>1</v>
      </c>
      <c r="B52" s="1" t="s">
        <v>6</v>
      </c>
      <c r="C52" s="1" t="s">
        <v>5</v>
      </c>
      <c r="D52" s="1" t="s">
        <v>8</v>
      </c>
      <c r="E52" s="1" t="s">
        <v>7</v>
      </c>
      <c r="F52">
        <v>137.25</v>
      </c>
    </row>
    <row r="53" spans="1:6">
      <c r="A53" s="1">
        <v>1</v>
      </c>
      <c r="B53" s="1" t="s">
        <v>5</v>
      </c>
      <c r="C53" s="1" t="s">
        <v>5</v>
      </c>
      <c r="D53" s="1" t="s">
        <v>8</v>
      </c>
      <c r="E53" s="1" t="s">
        <v>7</v>
      </c>
      <c r="F53">
        <v>260.16000000000003</v>
      </c>
    </row>
    <row r="54" spans="1:6">
      <c r="A54" s="1">
        <v>1</v>
      </c>
      <c r="B54" s="1" t="s">
        <v>5</v>
      </c>
      <c r="C54" s="1" t="s">
        <v>5</v>
      </c>
      <c r="D54" s="1" t="s">
        <v>8</v>
      </c>
      <c r="E54" s="1" t="s">
        <v>7</v>
      </c>
      <c r="F54">
        <v>289.25</v>
      </c>
    </row>
    <row r="55" spans="1:6">
      <c r="A55" s="1">
        <v>1</v>
      </c>
      <c r="B55" s="1" t="s">
        <v>5</v>
      </c>
      <c r="C55" s="1" t="s">
        <v>5</v>
      </c>
      <c r="D55" s="1" t="s">
        <v>7</v>
      </c>
      <c r="E55" s="1" t="s">
        <v>9</v>
      </c>
      <c r="F55">
        <v>289.25</v>
      </c>
    </row>
    <row r="56" spans="1:6">
      <c r="A56" s="1">
        <v>1</v>
      </c>
      <c r="B56" s="1" t="s">
        <v>5</v>
      </c>
      <c r="C56" s="1" t="s">
        <v>6</v>
      </c>
      <c r="D56" s="1" t="s">
        <v>7</v>
      </c>
      <c r="E56" s="1" t="s">
        <v>7</v>
      </c>
      <c r="F56">
        <v>49.02</v>
      </c>
    </row>
    <row r="57" spans="1:6">
      <c r="A57" s="1">
        <v>1</v>
      </c>
      <c r="B57" s="1" t="s">
        <v>5</v>
      </c>
      <c r="C57" s="1" t="s">
        <v>5</v>
      </c>
      <c r="D57" s="1" t="s">
        <v>8</v>
      </c>
      <c r="E57" s="1" t="s">
        <v>7</v>
      </c>
      <c r="F57">
        <v>114.35</v>
      </c>
    </row>
    <row r="58" spans="1:6">
      <c r="A58" s="1">
        <v>1</v>
      </c>
      <c r="B58" s="1" t="s">
        <v>6</v>
      </c>
      <c r="C58" s="1" t="s">
        <v>5</v>
      </c>
      <c r="D58" s="1" t="s">
        <v>7</v>
      </c>
      <c r="E58" s="1" t="s">
        <v>7</v>
      </c>
      <c r="F58">
        <v>125.8</v>
      </c>
    </row>
    <row r="59" spans="1:6">
      <c r="A59" s="1">
        <v>2</v>
      </c>
      <c r="B59" s="1" t="s">
        <v>5</v>
      </c>
      <c r="C59" s="1" t="s">
        <v>6</v>
      </c>
      <c r="D59" s="1" t="s">
        <v>7</v>
      </c>
      <c r="E59" s="1" t="s">
        <v>7</v>
      </c>
      <c r="F59">
        <v>114.76</v>
      </c>
    </row>
    <row r="60" spans="1:6">
      <c r="A60" s="1">
        <v>2</v>
      </c>
      <c r="B60" s="1" t="s">
        <v>5</v>
      </c>
      <c r="C60" s="1" t="s">
        <v>6</v>
      </c>
      <c r="D60" s="1" t="s">
        <v>7</v>
      </c>
      <c r="E60" s="1" t="s">
        <v>7</v>
      </c>
      <c r="F60">
        <v>127.78</v>
      </c>
    </row>
    <row r="61" spans="1:6">
      <c r="A61" s="1">
        <v>2</v>
      </c>
      <c r="B61" s="1" t="s">
        <v>5</v>
      </c>
      <c r="C61" s="1" t="s">
        <v>6</v>
      </c>
      <c r="D61" s="1" t="s">
        <v>7</v>
      </c>
      <c r="E61" s="1" t="s">
        <v>7</v>
      </c>
      <c r="F61">
        <v>116</v>
      </c>
    </row>
    <row r="62" spans="1:6">
      <c r="A62" s="1">
        <v>2</v>
      </c>
      <c r="B62" s="1" t="s">
        <v>5</v>
      </c>
      <c r="C62" s="1" t="s">
        <v>6</v>
      </c>
      <c r="D62" s="1" t="s">
        <v>7</v>
      </c>
      <c r="E62" s="1" t="s">
        <v>9</v>
      </c>
      <c r="F62">
        <v>166.25</v>
      </c>
    </row>
    <row r="63" spans="1:6">
      <c r="A63" s="1">
        <v>2</v>
      </c>
      <c r="B63" s="1" t="s">
        <v>5</v>
      </c>
      <c r="C63" s="1" t="s">
        <v>6</v>
      </c>
      <c r="D63" s="1" t="s">
        <v>7</v>
      </c>
      <c r="E63" s="1" t="s">
        <v>7</v>
      </c>
      <c r="F63">
        <v>181.02</v>
      </c>
    </row>
    <row r="64" spans="1:6">
      <c r="A64" s="1">
        <v>2</v>
      </c>
      <c r="B64" s="1" t="s">
        <v>5</v>
      </c>
      <c r="C64" s="1" t="s">
        <v>5</v>
      </c>
      <c r="D64" s="1" t="s">
        <v>7</v>
      </c>
      <c r="E64" s="1" t="s">
        <v>7</v>
      </c>
      <c r="F64">
        <v>176.88</v>
      </c>
    </row>
    <row r="65" spans="1:6">
      <c r="A65" s="1">
        <v>2</v>
      </c>
      <c r="B65" s="1" t="s">
        <v>5</v>
      </c>
      <c r="C65" s="1" t="s">
        <v>5</v>
      </c>
      <c r="D65" s="1" t="s">
        <v>7</v>
      </c>
      <c r="E65" s="1" t="s">
        <v>7</v>
      </c>
      <c r="F65">
        <v>219.38</v>
      </c>
    </row>
    <row r="66" spans="1:6">
      <c r="A66" s="1">
        <v>2</v>
      </c>
      <c r="B66" s="1" t="s">
        <v>6</v>
      </c>
      <c r="C66" s="1" t="s">
        <v>5</v>
      </c>
      <c r="D66" s="1" t="s">
        <v>7</v>
      </c>
      <c r="E66" s="1" t="s">
        <v>7</v>
      </c>
      <c r="F66">
        <v>108.96</v>
      </c>
    </row>
    <row r="67" spans="1:6">
      <c r="A67" s="1">
        <v>2</v>
      </c>
      <c r="B67" s="1" t="s">
        <v>6</v>
      </c>
      <c r="C67" s="1" t="s">
        <v>6</v>
      </c>
      <c r="D67" s="1" t="s">
        <v>7</v>
      </c>
      <c r="E67" s="1" t="s">
        <v>7</v>
      </c>
      <c r="F67">
        <v>118.17</v>
      </c>
    </row>
    <row r="68" spans="1:6">
      <c r="A68" s="1">
        <v>3</v>
      </c>
      <c r="B68" s="1" t="s">
        <v>5</v>
      </c>
      <c r="C68" s="1" t="s">
        <v>6</v>
      </c>
      <c r="D68" s="1" t="s">
        <v>7</v>
      </c>
      <c r="E68" s="1" t="s">
        <v>7</v>
      </c>
      <c r="F68">
        <v>64.11</v>
      </c>
    </row>
    <row r="69" spans="1:6">
      <c r="A69" s="1">
        <v>3</v>
      </c>
      <c r="B69" s="1" t="s">
        <v>5</v>
      </c>
      <c r="C69" s="1" t="s">
        <v>5</v>
      </c>
      <c r="D69" s="1" t="s">
        <v>7</v>
      </c>
      <c r="E69" s="1" t="s">
        <v>7</v>
      </c>
      <c r="F69">
        <v>174.47</v>
      </c>
    </row>
    <row r="70" spans="1:6">
      <c r="A70" s="1">
        <v>3</v>
      </c>
      <c r="B70" s="1" t="s">
        <v>5</v>
      </c>
      <c r="C70" s="1" t="s">
        <v>5</v>
      </c>
      <c r="D70" s="1" t="s">
        <v>7</v>
      </c>
      <c r="E70" s="1" t="s">
        <v>7</v>
      </c>
      <c r="F70">
        <v>207.76</v>
      </c>
    </row>
    <row r="71" spans="1:6">
      <c r="A71" s="1">
        <v>3</v>
      </c>
      <c r="B71" s="1" t="s">
        <v>5</v>
      </c>
      <c r="C71" s="1" t="s">
        <v>6</v>
      </c>
      <c r="D71" s="1" t="s">
        <v>8</v>
      </c>
      <c r="E71" s="1" t="s">
        <v>7</v>
      </c>
      <c r="F71">
        <v>85.47</v>
      </c>
    </row>
    <row r="72" spans="1:6">
      <c r="A72" s="1">
        <v>3</v>
      </c>
      <c r="B72" s="1" t="s">
        <v>5</v>
      </c>
      <c r="C72" s="1" t="s">
        <v>6</v>
      </c>
      <c r="D72" s="1" t="s">
        <v>7</v>
      </c>
      <c r="E72" s="1" t="s">
        <v>7</v>
      </c>
      <c r="F72">
        <v>85.47</v>
      </c>
    </row>
    <row r="73" spans="1:6">
      <c r="A73" s="1">
        <v>3</v>
      </c>
      <c r="B73" s="1" t="s">
        <v>5</v>
      </c>
      <c r="C73" s="1" t="s">
        <v>6</v>
      </c>
      <c r="D73" s="1" t="s">
        <v>7</v>
      </c>
      <c r="E73" s="1" t="s">
        <v>7</v>
      </c>
      <c r="F73">
        <v>56.76</v>
      </c>
    </row>
    <row r="74" spans="1:6">
      <c r="A74" s="1">
        <v>3</v>
      </c>
      <c r="B74" s="1" t="s">
        <v>5</v>
      </c>
      <c r="C74" s="1" t="s">
        <v>5</v>
      </c>
      <c r="D74" s="1" t="s">
        <v>7</v>
      </c>
      <c r="E74" s="1" t="s">
        <v>7</v>
      </c>
      <c r="F74">
        <v>228</v>
      </c>
    </row>
    <row r="75" spans="1:6">
      <c r="A75" s="1">
        <v>3</v>
      </c>
      <c r="B75" s="1" t="s">
        <v>6</v>
      </c>
      <c r="C75" s="1" t="s">
        <v>6</v>
      </c>
      <c r="D75" s="1" t="s">
        <v>7</v>
      </c>
      <c r="E75" s="1" t="s">
        <v>7</v>
      </c>
      <c r="F75">
        <v>116.54</v>
      </c>
    </row>
    <row r="76" spans="1:6">
      <c r="A76" s="1">
        <v>3</v>
      </c>
      <c r="B76" s="1" t="s">
        <v>5</v>
      </c>
      <c r="C76" s="1" t="s">
        <v>6</v>
      </c>
      <c r="D76" s="1" t="s">
        <v>7</v>
      </c>
      <c r="E76" s="1" t="s">
        <v>7</v>
      </c>
      <c r="F76">
        <v>172.63</v>
      </c>
    </row>
    <row r="77" spans="1:6">
      <c r="A77" s="1">
        <v>3</v>
      </c>
      <c r="B77" s="1" t="s">
        <v>6</v>
      </c>
      <c r="C77" s="1" t="s">
        <v>6</v>
      </c>
      <c r="D77" s="1" t="s">
        <v>7</v>
      </c>
      <c r="E77" s="1" t="s">
        <v>7</v>
      </c>
      <c r="F77">
        <v>158.19999999999999</v>
      </c>
    </row>
    <row r="78" spans="1:6">
      <c r="A78" s="1">
        <v>3</v>
      </c>
      <c r="B78" s="1" t="s">
        <v>5</v>
      </c>
      <c r="C78" s="1" t="s">
        <v>6</v>
      </c>
      <c r="D78" s="1" t="s">
        <v>7</v>
      </c>
      <c r="E78" s="1" t="s">
        <v>7</v>
      </c>
      <c r="F78">
        <v>79.17</v>
      </c>
    </row>
    <row r="79" spans="1:6">
      <c r="A79" s="1">
        <v>3</v>
      </c>
      <c r="B79" s="1" t="s">
        <v>5</v>
      </c>
      <c r="C79" s="1" t="s">
        <v>6</v>
      </c>
      <c r="D79" s="1" t="s">
        <v>7</v>
      </c>
      <c r="E79" s="1" t="s">
        <v>7</v>
      </c>
      <c r="F79">
        <v>132.05000000000001</v>
      </c>
    </row>
    <row r="80" spans="1:6">
      <c r="A80" s="1">
        <v>3</v>
      </c>
      <c r="B80" s="1" t="s">
        <v>5</v>
      </c>
      <c r="C80" s="1" t="s">
        <v>5</v>
      </c>
      <c r="D80" s="1" t="s">
        <v>8</v>
      </c>
      <c r="E80" s="1" t="s">
        <v>7</v>
      </c>
      <c r="F80">
        <v>117.23</v>
      </c>
    </row>
    <row r="81" spans="1:6">
      <c r="A81" s="1">
        <v>3</v>
      </c>
      <c r="B81" s="1" t="s">
        <v>5</v>
      </c>
      <c r="C81" s="1" t="s">
        <v>5</v>
      </c>
      <c r="D81" s="1" t="s">
        <v>8</v>
      </c>
      <c r="E81" s="1" t="s">
        <v>7</v>
      </c>
      <c r="F81">
        <v>117.23</v>
      </c>
    </row>
    <row r="82" spans="1:6">
      <c r="A82" s="1">
        <v>3</v>
      </c>
      <c r="B82" s="1" t="s">
        <v>5</v>
      </c>
      <c r="C82" s="1" t="s">
        <v>5</v>
      </c>
      <c r="D82" s="1" t="s">
        <v>7</v>
      </c>
      <c r="E82" s="1" t="s">
        <v>9</v>
      </c>
      <c r="F82">
        <v>117.23</v>
      </c>
    </row>
    <row r="83" spans="1:6">
      <c r="A83" s="1">
        <v>3</v>
      </c>
      <c r="B83" s="1" t="s">
        <v>6</v>
      </c>
      <c r="C83" s="1" t="s">
        <v>6</v>
      </c>
      <c r="D83" s="1" t="s">
        <v>7</v>
      </c>
      <c r="E83" s="1" t="s">
        <v>7</v>
      </c>
      <c r="F83">
        <v>106.11</v>
      </c>
    </row>
    <row r="84" spans="1:6">
      <c r="A84" s="1">
        <v>3</v>
      </c>
      <c r="B84" s="1" t="s">
        <v>5</v>
      </c>
      <c r="C84" s="1" t="s">
        <v>6</v>
      </c>
      <c r="D84" s="1" t="s">
        <v>7</v>
      </c>
      <c r="E84" s="1" t="s">
        <v>7</v>
      </c>
      <c r="F84">
        <v>181.16</v>
      </c>
    </row>
    <row r="85" spans="1:6">
      <c r="A85" s="1">
        <v>3</v>
      </c>
      <c r="B85" s="1" t="s">
        <v>5</v>
      </c>
      <c r="C85" s="1" t="s">
        <v>6</v>
      </c>
      <c r="D85" s="1" t="s">
        <v>7</v>
      </c>
      <c r="E85" s="1" t="s">
        <v>7</v>
      </c>
      <c r="F85">
        <v>157.5</v>
      </c>
    </row>
    <row r="86" spans="1:6">
      <c r="A86" s="1">
        <v>3</v>
      </c>
      <c r="B86" s="1" t="s">
        <v>5</v>
      </c>
      <c r="C86" s="1" t="s">
        <v>6</v>
      </c>
      <c r="D86" s="1" t="s">
        <v>7</v>
      </c>
      <c r="E86" s="1" t="s">
        <v>7</v>
      </c>
      <c r="F86">
        <v>200.2</v>
      </c>
    </row>
    <row r="87" spans="1:6">
      <c r="A87" s="1">
        <v>3</v>
      </c>
      <c r="B87" s="1" t="s">
        <v>5</v>
      </c>
      <c r="C87" s="1" t="s">
        <v>5</v>
      </c>
      <c r="D87" s="1" t="s">
        <v>7</v>
      </c>
      <c r="E87" s="1" t="s">
        <v>7</v>
      </c>
      <c r="F87">
        <v>246.85</v>
      </c>
    </row>
    <row r="88" spans="1:6">
      <c r="A88" s="1">
        <v>3</v>
      </c>
      <c r="B88" s="1" t="s">
        <v>5</v>
      </c>
      <c r="C88" s="1" t="s">
        <v>6</v>
      </c>
      <c r="D88" s="1" t="s">
        <v>7</v>
      </c>
      <c r="E88" s="1" t="s">
        <v>7</v>
      </c>
      <c r="F88">
        <v>99.7</v>
      </c>
    </row>
    <row r="89" spans="1:6">
      <c r="A89" s="1">
        <v>3</v>
      </c>
      <c r="B89" s="1" t="s">
        <v>6</v>
      </c>
      <c r="C89" s="1" t="s">
        <v>6</v>
      </c>
      <c r="D89" s="1" t="s">
        <v>7</v>
      </c>
      <c r="E89" s="1" t="s">
        <v>7</v>
      </c>
      <c r="F89">
        <v>106.77</v>
      </c>
    </row>
    <row r="90" spans="1:6">
      <c r="A90" s="1">
        <v>3</v>
      </c>
      <c r="B90" s="1" t="s">
        <v>5</v>
      </c>
      <c r="C90" s="1" t="s">
        <v>6</v>
      </c>
      <c r="D90" s="1" t="s">
        <v>8</v>
      </c>
      <c r="E90" s="1" t="s">
        <v>7</v>
      </c>
      <c r="F90">
        <v>113.5</v>
      </c>
    </row>
    <row r="91" spans="1:6">
      <c r="A91" s="1">
        <v>3</v>
      </c>
      <c r="B91" s="1" t="s">
        <v>5</v>
      </c>
      <c r="C91" s="1" t="s">
        <v>6</v>
      </c>
      <c r="D91" s="1" t="s">
        <v>7</v>
      </c>
      <c r="E91" s="1" t="s">
        <v>7</v>
      </c>
      <c r="F91">
        <v>113.5</v>
      </c>
    </row>
    <row r="92" spans="1:6">
      <c r="A92" s="1">
        <v>3</v>
      </c>
      <c r="B92" s="1" t="s">
        <v>5</v>
      </c>
      <c r="C92" s="1" t="s">
        <v>6</v>
      </c>
      <c r="D92" s="1" t="s">
        <v>7</v>
      </c>
      <c r="E92" s="1" t="s">
        <v>7</v>
      </c>
      <c r="F92">
        <v>69.12</v>
      </c>
    </row>
    <row r="93" spans="1:6">
      <c r="A93" s="1">
        <v>3</v>
      </c>
      <c r="B93" s="1" t="s">
        <v>5</v>
      </c>
      <c r="C93" s="1" t="s">
        <v>5</v>
      </c>
      <c r="D93" s="1" t="s">
        <v>7</v>
      </c>
      <c r="E93" s="1" t="s">
        <v>7</v>
      </c>
      <c r="F93">
        <v>210</v>
      </c>
    </row>
    <row r="94" spans="1:6">
      <c r="A94" s="1">
        <v>3</v>
      </c>
      <c r="B94" s="1" t="s">
        <v>5</v>
      </c>
      <c r="C94" s="1" t="s">
        <v>5</v>
      </c>
      <c r="D94" s="1" t="s">
        <v>8</v>
      </c>
      <c r="E94" s="1" t="s">
        <v>7</v>
      </c>
      <c r="F94">
        <v>134.30000000000001</v>
      </c>
    </row>
    <row r="95" spans="1:6">
      <c r="A95" s="1">
        <v>3</v>
      </c>
      <c r="B95" s="1" t="s">
        <v>5</v>
      </c>
      <c r="C95" s="1" t="s">
        <v>5</v>
      </c>
      <c r="D95" s="1" t="s">
        <v>8</v>
      </c>
      <c r="E95" s="1" t="s">
        <v>7</v>
      </c>
      <c r="F95">
        <v>134.30000000000001</v>
      </c>
    </row>
    <row r="96" spans="1:6">
      <c r="A96" s="1">
        <v>3</v>
      </c>
      <c r="B96" s="1" t="s">
        <v>5</v>
      </c>
      <c r="C96" s="1" t="s">
        <v>5</v>
      </c>
      <c r="D96" s="1" t="s">
        <v>7</v>
      </c>
      <c r="E96" s="1" t="s">
        <v>9</v>
      </c>
      <c r="F96">
        <v>134.30000000000001</v>
      </c>
    </row>
    <row r="97" spans="1:6">
      <c r="A97" s="1">
        <v>3</v>
      </c>
      <c r="B97" s="1" t="s">
        <v>5</v>
      </c>
      <c r="C97" s="1" t="s">
        <v>5</v>
      </c>
      <c r="D97" s="1" t="s">
        <v>8</v>
      </c>
      <c r="E97" s="1" t="s">
        <v>7</v>
      </c>
      <c r="F97">
        <v>118.95</v>
      </c>
    </row>
    <row r="98" spans="1:6">
      <c r="A98" s="1">
        <v>3</v>
      </c>
      <c r="B98" s="1" t="s">
        <v>5</v>
      </c>
      <c r="C98" s="1" t="s">
        <v>5</v>
      </c>
      <c r="D98" s="1" t="s">
        <v>7</v>
      </c>
      <c r="E98" s="1" t="s">
        <v>9</v>
      </c>
      <c r="F98">
        <v>97.96</v>
      </c>
    </row>
    <row r="99" spans="1:6">
      <c r="A99" s="1">
        <v>3</v>
      </c>
      <c r="B99" s="1" t="s">
        <v>5</v>
      </c>
      <c r="C99" s="1" t="s">
        <v>5</v>
      </c>
      <c r="D99" s="1" t="s">
        <v>7</v>
      </c>
      <c r="E99" s="1" t="s">
        <v>9</v>
      </c>
      <c r="F99">
        <v>237.8</v>
      </c>
    </row>
    <row r="100" spans="1:6">
      <c r="A100" s="1">
        <v>3</v>
      </c>
      <c r="B100" s="1" t="s">
        <v>5</v>
      </c>
      <c r="C100" s="1" t="s">
        <v>5</v>
      </c>
      <c r="D100" s="1" t="s">
        <v>8</v>
      </c>
      <c r="E100" s="1" t="s">
        <v>9</v>
      </c>
      <c r="F100">
        <v>234.15</v>
      </c>
    </row>
    <row r="101" spans="1:6">
      <c r="A101" s="1">
        <v>3</v>
      </c>
      <c r="B101" s="1" t="s">
        <v>5</v>
      </c>
      <c r="C101" s="1" t="s">
        <v>5</v>
      </c>
      <c r="D101" s="1" t="s">
        <v>7</v>
      </c>
      <c r="E101" s="1" t="s">
        <v>9</v>
      </c>
      <c r="F101">
        <v>234.15</v>
      </c>
    </row>
    <row r="102" spans="1:6">
      <c r="A102" s="1">
        <v>3</v>
      </c>
      <c r="B102" s="1" t="s">
        <v>5</v>
      </c>
      <c r="C102" s="1" t="s">
        <v>5</v>
      </c>
      <c r="D102" s="1" t="s">
        <v>7</v>
      </c>
      <c r="E102" s="1" t="s">
        <v>9</v>
      </c>
      <c r="F102">
        <v>203.17</v>
      </c>
    </row>
    <row r="103" spans="1:6">
      <c r="A103" s="1">
        <v>3</v>
      </c>
      <c r="B103" s="1" t="s">
        <v>5</v>
      </c>
      <c r="C103" s="1" t="s">
        <v>5</v>
      </c>
      <c r="D103" s="1" t="s">
        <v>8</v>
      </c>
      <c r="E103" s="1" t="s">
        <v>9</v>
      </c>
      <c r="F103">
        <v>250.73</v>
      </c>
    </row>
    <row r="104" spans="1:6">
      <c r="A104" s="1">
        <v>3</v>
      </c>
      <c r="B104" s="1" t="s">
        <v>5</v>
      </c>
      <c r="C104" s="1" t="s">
        <v>5</v>
      </c>
      <c r="D104" s="1" t="s">
        <v>8</v>
      </c>
      <c r="E104" s="1" t="s">
        <v>9</v>
      </c>
      <c r="F104">
        <v>250.73</v>
      </c>
    </row>
    <row r="105" spans="1:6">
      <c r="A105" s="1">
        <v>3</v>
      </c>
      <c r="B105" s="1" t="s">
        <v>5</v>
      </c>
      <c r="C105" s="1" t="s">
        <v>5</v>
      </c>
      <c r="D105" s="1" t="s">
        <v>7</v>
      </c>
      <c r="E105" s="1" t="s">
        <v>9</v>
      </c>
      <c r="F105">
        <v>250.73</v>
      </c>
    </row>
    <row r="106" spans="1:6">
      <c r="A106" s="1">
        <v>3</v>
      </c>
      <c r="B106" s="1" t="s">
        <v>5</v>
      </c>
      <c r="C106" s="1" t="s">
        <v>5</v>
      </c>
      <c r="D106" s="1" t="s">
        <v>8</v>
      </c>
      <c r="E106" s="1" t="s">
        <v>7</v>
      </c>
      <c r="F106">
        <v>106.6</v>
      </c>
    </row>
    <row r="107" spans="1:6">
      <c r="A107" s="1">
        <v>3</v>
      </c>
      <c r="B107" s="1" t="s">
        <v>5</v>
      </c>
      <c r="C107" s="1" t="s">
        <v>5</v>
      </c>
      <c r="D107" s="1" t="s">
        <v>7</v>
      </c>
      <c r="E107" s="1" t="s">
        <v>7</v>
      </c>
      <c r="F107">
        <v>106.6</v>
      </c>
    </row>
    <row r="108" spans="1:6">
      <c r="A108" s="1">
        <v>3</v>
      </c>
      <c r="B108" s="1" t="s">
        <v>5</v>
      </c>
      <c r="C108" s="1" t="s">
        <v>6</v>
      </c>
      <c r="D108" s="1" t="s">
        <v>8</v>
      </c>
      <c r="E108" s="1" t="s">
        <v>7</v>
      </c>
      <c r="F108">
        <v>136.27000000000001</v>
      </c>
    </row>
    <row r="109" spans="1:6">
      <c r="A109" s="1">
        <v>3</v>
      </c>
      <c r="B109" s="1" t="s">
        <v>5</v>
      </c>
      <c r="C109" s="1" t="s">
        <v>6</v>
      </c>
      <c r="D109" s="1" t="s">
        <v>7</v>
      </c>
      <c r="E109" s="1" t="s">
        <v>7</v>
      </c>
      <c r="F109">
        <v>136.27000000000001</v>
      </c>
    </row>
    <row r="110" spans="1:6">
      <c r="A110" s="1">
        <v>3</v>
      </c>
      <c r="B110" s="1" t="s">
        <v>5</v>
      </c>
      <c r="C110" s="1" t="s">
        <v>5</v>
      </c>
      <c r="D110" s="1" t="s">
        <v>7</v>
      </c>
      <c r="E110" s="1" t="s">
        <v>7</v>
      </c>
      <c r="F110">
        <v>230.87</v>
      </c>
    </row>
    <row r="111" spans="1:6">
      <c r="A111" s="1">
        <v>3</v>
      </c>
      <c r="B111" s="1" t="s">
        <v>5</v>
      </c>
      <c r="C111" s="1" t="s">
        <v>5</v>
      </c>
      <c r="D111" s="1" t="s">
        <v>8</v>
      </c>
      <c r="E111" s="1" t="s">
        <v>9</v>
      </c>
      <c r="F111">
        <v>180.56</v>
      </c>
    </row>
    <row r="112" spans="1:6">
      <c r="A112" s="1">
        <v>3</v>
      </c>
      <c r="B112" s="1" t="s">
        <v>5</v>
      </c>
      <c r="C112" s="1" t="s">
        <v>5</v>
      </c>
      <c r="D112" s="1" t="s">
        <v>7</v>
      </c>
      <c r="E112" s="1" t="s">
        <v>9</v>
      </c>
      <c r="F112">
        <v>215.83</v>
      </c>
    </row>
    <row r="113" spans="1:6">
      <c r="A113" s="1">
        <v>3</v>
      </c>
      <c r="B113" s="1" t="s">
        <v>5</v>
      </c>
      <c r="C113" s="1" t="s">
        <v>5</v>
      </c>
      <c r="D113" s="1" t="s">
        <v>7</v>
      </c>
      <c r="E113" s="1" t="s">
        <v>7</v>
      </c>
      <c r="F113">
        <v>197.1</v>
      </c>
    </row>
    <row r="114" spans="1:6">
      <c r="A114" s="1">
        <v>3</v>
      </c>
      <c r="B114" s="1" t="s">
        <v>5</v>
      </c>
      <c r="C114" s="1" t="s">
        <v>6</v>
      </c>
      <c r="D114" s="1" t="s">
        <v>8</v>
      </c>
      <c r="E114" s="1" t="s">
        <v>7</v>
      </c>
      <c r="F114">
        <v>69.099999999999994</v>
      </c>
    </row>
    <row r="115" spans="1:6">
      <c r="A115" s="1">
        <v>3</v>
      </c>
      <c r="B115" s="1" t="s">
        <v>5</v>
      </c>
      <c r="C115" s="1" t="s">
        <v>5</v>
      </c>
      <c r="D115" s="1" t="s">
        <v>7</v>
      </c>
      <c r="E115" s="1" t="s">
        <v>7</v>
      </c>
      <c r="F115">
        <v>91.83</v>
      </c>
    </row>
    <row r="116" spans="1:6">
      <c r="A116" s="1">
        <v>3</v>
      </c>
      <c r="B116" s="1" t="s">
        <v>5</v>
      </c>
      <c r="C116" s="1" t="s">
        <v>5</v>
      </c>
      <c r="D116" s="1" t="s">
        <v>7</v>
      </c>
      <c r="E116" s="1" t="s">
        <v>7</v>
      </c>
      <c r="F116">
        <v>111.66</v>
      </c>
    </row>
    <row r="117" spans="1:6">
      <c r="A117" s="1">
        <v>3</v>
      </c>
      <c r="B117" s="1" t="s">
        <v>6</v>
      </c>
      <c r="C117" s="1" t="s">
        <v>5</v>
      </c>
      <c r="D117" s="1" t="s">
        <v>7</v>
      </c>
      <c r="E117" s="1" t="s">
        <v>7</v>
      </c>
      <c r="F117">
        <v>57.62</v>
      </c>
    </row>
    <row r="118" spans="1:6">
      <c r="A118" s="1">
        <v>3</v>
      </c>
      <c r="B118" s="1" t="s">
        <v>5</v>
      </c>
      <c r="C118" s="1" t="s">
        <v>5</v>
      </c>
      <c r="D118" s="1" t="s">
        <v>7</v>
      </c>
      <c r="E118" s="1" t="s">
        <v>7</v>
      </c>
      <c r="F118">
        <v>104.72</v>
      </c>
    </row>
    <row r="119" spans="1:6">
      <c r="A119" s="1">
        <v>3</v>
      </c>
      <c r="B119" s="1" t="s">
        <v>5</v>
      </c>
      <c r="C119" s="1" t="s">
        <v>5</v>
      </c>
      <c r="D119" s="1" t="s">
        <v>8</v>
      </c>
      <c r="E119" s="1" t="s">
        <v>7</v>
      </c>
      <c r="F119">
        <v>154.74</v>
      </c>
    </row>
    <row r="120" spans="1:6">
      <c r="A120" s="1">
        <v>3</v>
      </c>
      <c r="B120" s="1" t="s">
        <v>5</v>
      </c>
      <c r="C120" s="1" t="s">
        <v>5</v>
      </c>
      <c r="D120" s="1" t="s">
        <v>8</v>
      </c>
      <c r="E120" s="1" t="s">
        <v>7</v>
      </c>
      <c r="F120">
        <v>154.74</v>
      </c>
    </row>
    <row r="121" spans="1:6">
      <c r="A121" s="1">
        <v>3</v>
      </c>
      <c r="B121" s="1" t="s">
        <v>5</v>
      </c>
      <c r="C121" s="1" t="s">
        <v>5</v>
      </c>
      <c r="D121" s="1" t="s">
        <v>7</v>
      </c>
      <c r="E121" s="1" t="s">
        <v>9</v>
      </c>
      <c r="F121">
        <v>154.74</v>
      </c>
    </row>
    <row r="122" spans="1:6">
      <c r="A122" s="1">
        <v>3</v>
      </c>
      <c r="B122" s="1" t="s">
        <v>5</v>
      </c>
      <c r="C122" s="1" t="s">
        <v>5</v>
      </c>
      <c r="D122" s="1" t="s">
        <v>7</v>
      </c>
      <c r="E122" s="1" t="s">
        <v>7</v>
      </c>
      <c r="F122">
        <v>77.98</v>
      </c>
    </row>
    <row r="123" spans="1:6">
      <c r="A123" s="1">
        <v>3</v>
      </c>
      <c r="B123" s="1" t="s">
        <v>5</v>
      </c>
      <c r="C123" s="1" t="s">
        <v>5</v>
      </c>
      <c r="D123" s="1" t="s">
        <v>7</v>
      </c>
      <c r="E123" s="1" t="s">
        <v>7</v>
      </c>
      <c r="F123">
        <v>157.19999999999999</v>
      </c>
    </row>
    <row r="124" spans="1:6">
      <c r="A124" s="1">
        <v>3</v>
      </c>
      <c r="B124" s="1" t="s">
        <v>5</v>
      </c>
      <c r="C124" s="1" t="s">
        <v>5</v>
      </c>
      <c r="D124" s="1" t="s">
        <v>8</v>
      </c>
      <c r="E124" s="1" t="s">
        <v>7</v>
      </c>
      <c r="F124">
        <v>157.19999999999999</v>
      </c>
    </row>
    <row r="125" spans="1:6">
      <c r="A125" s="1">
        <v>3</v>
      </c>
      <c r="B125" s="1" t="s">
        <v>5</v>
      </c>
      <c r="C125" s="1" t="s">
        <v>5</v>
      </c>
      <c r="D125" s="1" t="s">
        <v>7</v>
      </c>
      <c r="E125" s="1" t="s">
        <v>7</v>
      </c>
      <c r="F125">
        <v>113.2</v>
      </c>
    </row>
    <row r="126" spans="1:6">
      <c r="A126" s="1">
        <v>3</v>
      </c>
      <c r="B126" s="1" t="s">
        <v>5</v>
      </c>
      <c r="C126" s="1" t="s">
        <v>5</v>
      </c>
      <c r="D126" s="1" t="s">
        <v>7</v>
      </c>
      <c r="E126" s="1" t="s">
        <v>7</v>
      </c>
      <c r="F126">
        <v>143.59</v>
      </c>
    </row>
    <row r="127" spans="1:6">
      <c r="A127" s="1">
        <v>3</v>
      </c>
      <c r="B127" s="1" t="s">
        <v>5</v>
      </c>
      <c r="C127" s="1" t="s">
        <v>6</v>
      </c>
      <c r="D127" s="1" t="s">
        <v>8</v>
      </c>
      <c r="E127" s="1" t="s">
        <v>7</v>
      </c>
      <c r="F127">
        <v>75.069999999999993</v>
      </c>
    </row>
    <row r="128" spans="1:6">
      <c r="A128" s="1">
        <v>3</v>
      </c>
      <c r="B128" s="1" t="s">
        <v>5</v>
      </c>
      <c r="C128" s="1" t="s">
        <v>6</v>
      </c>
      <c r="D128" s="1" t="s">
        <v>7</v>
      </c>
      <c r="E128" s="1" t="s">
        <v>7</v>
      </c>
      <c r="F128">
        <v>84.46</v>
      </c>
    </row>
    <row r="129" spans="1:6">
      <c r="A129" s="1">
        <v>3</v>
      </c>
      <c r="B129" s="1" t="s">
        <v>5</v>
      </c>
      <c r="C129" s="1" t="s">
        <v>5</v>
      </c>
      <c r="D129" s="1" t="s">
        <v>7</v>
      </c>
      <c r="E129" s="1" t="s">
        <v>7</v>
      </c>
      <c r="F129">
        <v>113.99</v>
      </c>
    </row>
    <row r="130" spans="1:6">
      <c r="A130" s="1">
        <v>3</v>
      </c>
      <c r="B130" s="1" t="s">
        <v>5</v>
      </c>
      <c r="C130" s="1" t="s">
        <v>6</v>
      </c>
      <c r="D130" s="1" t="s">
        <v>7</v>
      </c>
      <c r="E130" s="1" t="s">
        <v>7</v>
      </c>
      <c r="F130">
        <v>67.17</v>
      </c>
    </row>
    <row r="131" spans="1:6">
      <c r="A131" s="1">
        <v>3</v>
      </c>
      <c r="B131" s="1" t="s">
        <v>5</v>
      </c>
      <c r="C131" s="1" t="s">
        <v>5</v>
      </c>
      <c r="D131" s="1" t="s">
        <v>7</v>
      </c>
      <c r="E131" s="1" t="s">
        <v>7</v>
      </c>
      <c r="F131">
        <v>320.37</v>
      </c>
    </row>
    <row r="132" spans="1:6">
      <c r="A132" s="1">
        <v>3</v>
      </c>
      <c r="B132" s="1" t="s">
        <v>5</v>
      </c>
      <c r="C132" s="1" t="s">
        <v>5</v>
      </c>
      <c r="D132" s="1" t="s">
        <v>8</v>
      </c>
      <c r="E132" s="1" t="s">
        <v>7</v>
      </c>
      <c r="F132">
        <v>244.5</v>
      </c>
    </row>
    <row r="133" spans="1:6">
      <c r="A133" s="1">
        <v>3</v>
      </c>
      <c r="B133" s="1" t="s">
        <v>5</v>
      </c>
      <c r="C133" s="1" t="s">
        <v>5</v>
      </c>
      <c r="D133" s="1" t="s">
        <v>7</v>
      </c>
      <c r="E133" s="1" t="s">
        <v>7</v>
      </c>
      <c r="F133">
        <v>244.5</v>
      </c>
    </row>
    <row r="134" spans="1:6">
      <c r="A134" s="1">
        <v>3</v>
      </c>
      <c r="B134" s="1" t="s">
        <v>5</v>
      </c>
      <c r="C134" s="1" t="s">
        <v>6</v>
      </c>
      <c r="D134" s="1" t="s">
        <v>7</v>
      </c>
      <c r="E134" s="1" t="s">
        <v>7</v>
      </c>
      <c r="F134">
        <v>78.62</v>
      </c>
    </row>
    <row r="135" spans="1:6">
      <c r="A135" s="1">
        <v>3</v>
      </c>
      <c r="B135" s="1" t="s">
        <v>5</v>
      </c>
      <c r="C135" s="1" t="s">
        <v>5</v>
      </c>
      <c r="D135" s="1" t="s">
        <v>7</v>
      </c>
      <c r="E135" s="1" t="s">
        <v>7</v>
      </c>
      <c r="F135">
        <v>210.9</v>
      </c>
    </row>
    <row r="136" spans="1:6">
      <c r="A136" s="1">
        <v>3</v>
      </c>
      <c r="B136" s="1" t="s">
        <v>5</v>
      </c>
      <c r="C136" s="1" t="s">
        <v>5</v>
      </c>
      <c r="D136" s="1" t="s">
        <v>7</v>
      </c>
      <c r="E136" s="1" t="s">
        <v>7</v>
      </c>
      <c r="F136">
        <v>311.45999999999998</v>
      </c>
    </row>
    <row r="137" spans="1:6">
      <c r="A137" s="1">
        <v>3</v>
      </c>
      <c r="B137" s="1" t="s">
        <v>5</v>
      </c>
      <c r="C137" s="1" t="s">
        <v>5</v>
      </c>
      <c r="D137" s="1" t="s">
        <v>8</v>
      </c>
      <c r="E137" s="1" t="s">
        <v>7</v>
      </c>
      <c r="F137">
        <v>174.06</v>
      </c>
    </row>
    <row r="138" spans="1:6">
      <c r="A138" s="1">
        <v>3</v>
      </c>
      <c r="B138" s="1" t="s">
        <v>5</v>
      </c>
      <c r="C138" s="1" t="s">
        <v>5</v>
      </c>
      <c r="D138" s="1" t="s">
        <v>7</v>
      </c>
      <c r="E138" s="1" t="s">
        <v>7</v>
      </c>
      <c r="F138">
        <v>174.06</v>
      </c>
    </row>
    <row r="139" spans="1:6">
      <c r="A139" s="1">
        <v>3</v>
      </c>
      <c r="B139" s="1" t="s">
        <v>5</v>
      </c>
      <c r="C139" s="1" t="s">
        <v>5</v>
      </c>
      <c r="D139" s="1" t="s">
        <v>7</v>
      </c>
      <c r="E139" s="1" t="s">
        <v>7</v>
      </c>
      <c r="F139">
        <v>155.81</v>
      </c>
    </row>
    <row r="140" spans="1:6">
      <c r="A140" s="1">
        <v>3</v>
      </c>
      <c r="B140" s="1" t="s">
        <v>5</v>
      </c>
      <c r="C140" s="1" t="s">
        <v>5</v>
      </c>
      <c r="D140" s="1" t="s">
        <v>7</v>
      </c>
      <c r="E140" s="1" t="s">
        <v>9</v>
      </c>
      <c r="F140">
        <v>106.56</v>
      </c>
    </row>
    <row r="141" spans="1:6">
      <c r="A141" s="1">
        <v>3</v>
      </c>
      <c r="B141" s="1" t="s">
        <v>5</v>
      </c>
      <c r="C141" s="1" t="s">
        <v>5</v>
      </c>
      <c r="D141" s="1" t="s">
        <v>7</v>
      </c>
      <c r="E141" s="1" t="s">
        <v>9</v>
      </c>
      <c r="F141">
        <v>110.42</v>
      </c>
    </row>
    <row r="142" spans="1:6">
      <c r="A142" s="1">
        <v>3</v>
      </c>
      <c r="B142" s="1" t="s">
        <v>5</v>
      </c>
      <c r="C142" s="1" t="s">
        <v>6</v>
      </c>
      <c r="D142" s="1" t="s">
        <v>8</v>
      </c>
      <c r="E142" s="1" t="s">
        <v>9</v>
      </c>
      <c r="F142">
        <v>74.28</v>
      </c>
    </row>
    <row r="143" spans="1:6">
      <c r="A143" s="1">
        <v>3</v>
      </c>
      <c r="B143" s="1" t="s">
        <v>5</v>
      </c>
      <c r="C143" s="1" t="s">
        <v>6</v>
      </c>
      <c r="D143" s="1" t="s">
        <v>7</v>
      </c>
      <c r="E143" s="1" t="s">
        <v>9</v>
      </c>
      <c r="F143">
        <v>74.28</v>
      </c>
    </row>
    <row r="144" spans="1:6">
      <c r="A144" s="1">
        <v>3</v>
      </c>
      <c r="B144" s="1" t="s">
        <v>5</v>
      </c>
      <c r="C144" s="1" t="s">
        <v>5</v>
      </c>
      <c r="D144" s="1" t="s">
        <v>7</v>
      </c>
      <c r="E144" s="1" t="s">
        <v>9</v>
      </c>
      <c r="F144">
        <v>245.28</v>
      </c>
    </row>
    <row r="145" spans="1:6">
      <c r="A145" s="1">
        <v>3</v>
      </c>
      <c r="B145" s="1" t="s">
        <v>5</v>
      </c>
      <c r="C145" s="1" t="s">
        <v>5</v>
      </c>
      <c r="D145" s="1" t="s">
        <v>7</v>
      </c>
      <c r="E145" s="1" t="s">
        <v>9</v>
      </c>
      <c r="F145">
        <v>256.48</v>
      </c>
    </row>
    <row r="146" spans="1:6">
      <c r="A146" s="1">
        <v>3</v>
      </c>
      <c r="B146" s="1" t="s">
        <v>5</v>
      </c>
      <c r="C146" s="1" t="s">
        <v>6</v>
      </c>
      <c r="D146" s="1" t="s">
        <v>7</v>
      </c>
      <c r="E146" s="1" t="s">
        <v>7</v>
      </c>
      <c r="F146">
        <v>84.23</v>
      </c>
    </row>
    <row r="147" spans="1:6">
      <c r="A147" s="1">
        <v>3</v>
      </c>
      <c r="B147" s="1" t="s">
        <v>6</v>
      </c>
      <c r="C147" s="1" t="s">
        <v>5</v>
      </c>
      <c r="D147" s="1" t="s">
        <v>7</v>
      </c>
      <c r="E147" s="1" t="s">
        <v>7</v>
      </c>
      <c r="F147">
        <v>105.1</v>
      </c>
    </row>
    <row r="148" spans="1:6">
      <c r="A148" s="1">
        <v>3</v>
      </c>
      <c r="B148" s="1" t="s">
        <v>6</v>
      </c>
      <c r="C148" s="1" t="s">
        <v>5</v>
      </c>
      <c r="D148" s="1" t="s">
        <v>7</v>
      </c>
      <c r="E148" s="1" t="s">
        <v>7</v>
      </c>
      <c r="F148">
        <v>121.09</v>
      </c>
    </row>
    <row r="149" spans="1:6">
      <c r="A149" s="1">
        <v>3</v>
      </c>
      <c r="B149" s="1" t="s">
        <v>6</v>
      </c>
      <c r="C149" s="1" t="s">
        <v>6</v>
      </c>
      <c r="D149" s="1" t="s">
        <v>8</v>
      </c>
      <c r="E149" s="1" t="s">
        <v>7</v>
      </c>
      <c r="F149">
        <v>153.94999999999999</v>
      </c>
    </row>
    <row r="150" spans="1:6">
      <c r="A150" s="1">
        <v>3</v>
      </c>
      <c r="B150" s="1" t="s">
        <v>6</v>
      </c>
      <c r="C150" s="1" t="s">
        <v>6</v>
      </c>
      <c r="D150" s="1" t="s">
        <v>7</v>
      </c>
      <c r="E150" s="1" t="s">
        <v>7</v>
      </c>
      <c r="F150">
        <v>153.94999999999999</v>
      </c>
    </row>
    <row r="151" spans="1:6">
      <c r="A151" s="1">
        <v>3</v>
      </c>
      <c r="B151" s="1" t="s">
        <v>6</v>
      </c>
      <c r="C151" s="1" t="s">
        <v>5</v>
      </c>
      <c r="D151" s="1" t="s">
        <v>7</v>
      </c>
      <c r="E151" s="1" t="s">
        <v>7</v>
      </c>
      <c r="F151">
        <v>207.84</v>
      </c>
    </row>
    <row r="152" spans="1:6">
      <c r="A152" s="1">
        <v>3</v>
      </c>
      <c r="B152" s="1" t="s">
        <v>6</v>
      </c>
      <c r="C152" s="1" t="s">
        <v>5</v>
      </c>
      <c r="D152" s="1" t="s">
        <v>7</v>
      </c>
      <c r="E152" s="1" t="s">
        <v>9</v>
      </c>
      <c r="F152">
        <v>113.39</v>
      </c>
    </row>
    <row r="153" spans="1:6">
      <c r="A153" s="1">
        <v>3</v>
      </c>
      <c r="B153" s="1" t="s">
        <v>6</v>
      </c>
      <c r="C153" s="1" t="s">
        <v>5</v>
      </c>
      <c r="D153" s="1" t="s">
        <v>7</v>
      </c>
      <c r="E153" s="1" t="s">
        <v>7</v>
      </c>
      <c r="F153">
        <v>126.62</v>
      </c>
    </row>
    <row r="154" spans="1:6">
      <c r="A154" s="1">
        <v>3</v>
      </c>
      <c r="B154" s="1" t="s">
        <v>6</v>
      </c>
      <c r="C154" s="1" t="s">
        <v>5</v>
      </c>
      <c r="D154" s="1" t="s">
        <v>8</v>
      </c>
      <c r="E154" s="1" t="s">
        <v>7</v>
      </c>
      <c r="F154">
        <v>136.68</v>
      </c>
    </row>
    <row r="155" spans="1:6">
      <c r="A155" s="1">
        <v>3</v>
      </c>
      <c r="B155" s="1" t="s">
        <v>6</v>
      </c>
      <c r="C155" s="1" t="s">
        <v>5</v>
      </c>
      <c r="D155" s="1" t="s">
        <v>7</v>
      </c>
      <c r="E155" s="1" t="s">
        <v>7</v>
      </c>
      <c r="F155">
        <v>136.68</v>
      </c>
    </row>
    <row r="156" spans="1:6">
      <c r="A156" s="1">
        <v>3</v>
      </c>
      <c r="B156" s="1" t="s">
        <v>6</v>
      </c>
      <c r="C156" s="1" t="s">
        <v>5</v>
      </c>
      <c r="D156" s="1" t="s">
        <v>7</v>
      </c>
      <c r="E156" s="1" t="s">
        <v>9</v>
      </c>
      <c r="F156">
        <v>108.15</v>
      </c>
    </row>
    <row r="157" spans="1:6">
      <c r="A157" s="1">
        <v>3</v>
      </c>
      <c r="B157" s="1" t="s">
        <v>5</v>
      </c>
      <c r="C157" s="1" t="s">
        <v>5</v>
      </c>
      <c r="D157" s="1" t="s">
        <v>8</v>
      </c>
      <c r="E157" s="1" t="s">
        <v>7</v>
      </c>
      <c r="F157">
        <v>180.85</v>
      </c>
    </row>
    <row r="158" spans="1:6">
      <c r="A158" s="1">
        <v>3</v>
      </c>
      <c r="B158" s="1" t="s">
        <v>5</v>
      </c>
      <c r="C158" s="1" t="s">
        <v>5</v>
      </c>
      <c r="D158" s="1" t="s">
        <v>8</v>
      </c>
      <c r="E158" s="1" t="s">
        <v>7</v>
      </c>
      <c r="F158">
        <v>180.85</v>
      </c>
    </row>
    <row r="159" spans="1:6">
      <c r="A159" s="1">
        <v>3</v>
      </c>
      <c r="B159" s="1" t="s">
        <v>5</v>
      </c>
      <c r="C159" s="1" t="s">
        <v>5</v>
      </c>
      <c r="D159" s="1" t="s">
        <v>7</v>
      </c>
      <c r="E159" s="1" t="s">
        <v>9</v>
      </c>
      <c r="F159">
        <v>180.85</v>
      </c>
    </row>
    <row r="160" spans="1:6">
      <c r="A160" s="1">
        <v>3</v>
      </c>
      <c r="B160" s="1" t="s">
        <v>5</v>
      </c>
      <c r="C160" s="1" t="s">
        <v>5</v>
      </c>
      <c r="D160" s="1" t="s">
        <v>7</v>
      </c>
      <c r="E160" s="1" t="s">
        <v>7</v>
      </c>
      <c r="F160">
        <v>175.81</v>
      </c>
    </row>
    <row r="161" spans="1:6">
      <c r="A161" s="1">
        <v>3</v>
      </c>
      <c r="B161" s="1" t="s">
        <v>5</v>
      </c>
      <c r="C161" s="1" t="s">
        <v>5</v>
      </c>
      <c r="D161" s="1" t="s">
        <v>8</v>
      </c>
      <c r="E161" s="1" t="s">
        <v>7</v>
      </c>
      <c r="F161">
        <v>240.88</v>
      </c>
    </row>
    <row r="162" spans="1:6">
      <c r="A162" s="1">
        <v>3</v>
      </c>
      <c r="B162" s="1" t="s">
        <v>5</v>
      </c>
      <c r="C162" s="1" t="s">
        <v>5</v>
      </c>
      <c r="D162" s="1" t="s">
        <v>7</v>
      </c>
      <c r="E162" s="1" t="s">
        <v>7</v>
      </c>
      <c r="F162">
        <v>240.88</v>
      </c>
    </row>
    <row r="163" spans="1:6">
      <c r="A163" s="1">
        <v>3</v>
      </c>
      <c r="B163" s="1" t="s">
        <v>6</v>
      </c>
      <c r="C163" s="1" t="s">
        <v>5</v>
      </c>
      <c r="D163" s="1" t="s">
        <v>7</v>
      </c>
      <c r="E163" s="1" t="s">
        <v>7</v>
      </c>
      <c r="F163">
        <v>183.19</v>
      </c>
    </row>
    <row r="164" spans="1:6">
      <c r="A164" s="1">
        <v>3</v>
      </c>
      <c r="B164" s="1" t="s">
        <v>6</v>
      </c>
      <c r="C164" s="1" t="s">
        <v>5</v>
      </c>
      <c r="D164" s="1" t="s">
        <v>7</v>
      </c>
      <c r="E164" s="1" t="s">
        <v>7</v>
      </c>
      <c r="F164">
        <v>167.16</v>
      </c>
    </row>
    <row r="165" spans="1:6">
      <c r="A165" s="1">
        <v>3</v>
      </c>
      <c r="B165" s="1" t="s">
        <v>6</v>
      </c>
      <c r="C165" s="1" t="s">
        <v>5</v>
      </c>
      <c r="D165" s="1" t="s">
        <v>7</v>
      </c>
      <c r="E165" s="1" t="s">
        <v>7</v>
      </c>
      <c r="F165">
        <v>177.09</v>
      </c>
    </row>
    <row r="166" spans="1:6">
      <c r="A166" s="1">
        <v>3</v>
      </c>
      <c r="B166" s="1" t="s">
        <v>6</v>
      </c>
      <c r="C166" s="1" t="s">
        <v>5</v>
      </c>
      <c r="D166" s="1" t="s">
        <v>7</v>
      </c>
      <c r="E166" s="1" t="s">
        <v>7</v>
      </c>
      <c r="F166">
        <v>221.89</v>
      </c>
    </row>
    <row r="167" spans="1:6">
      <c r="A167" s="1">
        <v>3</v>
      </c>
      <c r="B167" s="1" t="s">
        <v>5</v>
      </c>
      <c r="C167" s="1" t="s">
        <v>5</v>
      </c>
      <c r="D167" s="1" t="s">
        <v>7</v>
      </c>
      <c r="E167" s="1" t="s">
        <v>7</v>
      </c>
      <c r="F167">
        <v>233.16</v>
      </c>
    </row>
    <row r="168" spans="1:6">
      <c r="A168" s="1">
        <v>3</v>
      </c>
      <c r="B168" s="1" t="s">
        <v>5</v>
      </c>
      <c r="C168" s="1" t="s">
        <v>6</v>
      </c>
      <c r="D168" s="1" t="s">
        <v>7</v>
      </c>
      <c r="E168" s="1" t="s">
        <v>7</v>
      </c>
      <c r="F168">
        <v>67.099999999999994</v>
      </c>
    </row>
    <row r="169" spans="1:6">
      <c r="A169" s="1">
        <v>3</v>
      </c>
      <c r="B169" s="1" t="s">
        <v>5</v>
      </c>
      <c r="C169" s="1" t="s">
        <v>5</v>
      </c>
      <c r="D169" s="1" t="s">
        <v>7</v>
      </c>
      <c r="E169" s="1" t="s">
        <v>7</v>
      </c>
      <c r="F169">
        <v>349.97</v>
      </c>
    </row>
    <row r="170" spans="1:6">
      <c r="A170" s="1">
        <v>3</v>
      </c>
      <c r="B170" s="1" t="s">
        <v>5</v>
      </c>
      <c r="C170" s="1" t="s">
        <v>6</v>
      </c>
      <c r="D170" s="1" t="s">
        <v>8</v>
      </c>
      <c r="E170" s="1" t="s">
        <v>7</v>
      </c>
      <c r="F170">
        <v>139.56</v>
      </c>
    </row>
    <row r="171" spans="1:6">
      <c r="A171" s="1">
        <v>3</v>
      </c>
      <c r="B171" s="1" t="s">
        <v>5</v>
      </c>
      <c r="C171" s="1" t="s">
        <v>6</v>
      </c>
      <c r="D171" s="1" t="s">
        <v>7</v>
      </c>
      <c r="E171" s="1" t="s">
        <v>7</v>
      </c>
      <c r="F171">
        <v>139.56</v>
      </c>
    </row>
    <row r="172" spans="1:6">
      <c r="A172" s="1">
        <v>3</v>
      </c>
      <c r="B172" s="1" t="s">
        <v>5</v>
      </c>
      <c r="C172" s="1" t="s">
        <v>6</v>
      </c>
      <c r="D172" s="1" t="s">
        <v>7</v>
      </c>
      <c r="E172" s="1" t="s">
        <v>7</v>
      </c>
      <c r="F172">
        <v>191.63</v>
      </c>
    </row>
    <row r="173" spans="1:6">
      <c r="A173" s="1">
        <v>3</v>
      </c>
      <c r="B173" s="1" t="s">
        <v>5</v>
      </c>
      <c r="C173" s="1" t="s">
        <v>6</v>
      </c>
      <c r="D173" s="1" t="s">
        <v>7</v>
      </c>
      <c r="E173" s="1" t="s">
        <v>7</v>
      </c>
      <c r="F173">
        <v>65.31</v>
      </c>
    </row>
    <row r="174" spans="1:6">
      <c r="A174" s="1">
        <v>3</v>
      </c>
      <c r="B174" s="1" t="s">
        <v>5</v>
      </c>
      <c r="C174" s="1" t="s">
        <v>6</v>
      </c>
      <c r="D174" s="1" t="s">
        <v>7</v>
      </c>
      <c r="E174" s="1" t="s">
        <v>7</v>
      </c>
      <c r="F174">
        <v>67.78</v>
      </c>
    </row>
    <row r="175" spans="1:6">
      <c r="A175" s="1">
        <v>3</v>
      </c>
      <c r="B175" s="1" t="s">
        <v>5</v>
      </c>
      <c r="C175" s="1" t="s">
        <v>5</v>
      </c>
      <c r="D175" s="1" t="s">
        <v>7</v>
      </c>
      <c r="E175" s="1" t="s">
        <v>7</v>
      </c>
      <c r="F175">
        <v>204.68</v>
      </c>
    </row>
    <row r="176" spans="1:6">
      <c r="A176" s="1">
        <v>3</v>
      </c>
      <c r="B176" s="1" t="s">
        <v>5</v>
      </c>
      <c r="C176" s="1" t="s">
        <v>6</v>
      </c>
      <c r="D176" s="1" t="s">
        <v>7</v>
      </c>
      <c r="E176" s="1" t="s">
        <v>9</v>
      </c>
      <c r="F176">
        <v>177.22</v>
      </c>
    </row>
    <row r="177" spans="1:6">
      <c r="A177" s="1">
        <v>3</v>
      </c>
      <c r="B177" s="1" t="s">
        <v>5</v>
      </c>
      <c r="C177" s="1" t="s">
        <v>5</v>
      </c>
      <c r="D177" s="1" t="s">
        <v>7</v>
      </c>
      <c r="E177" s="1" t="s">
        <v>7</v>
      </c>
      <c r="F177">
        <v>109.78</v>
      </c>
    </row>
    <row r="178" spans="1:6">
      <c r="A178" s="1">
        <v>3</v>
      </c>
      <c r="B178" s="1" t="s">
        <v>5</v>
      </c>
      <c r="C178" s="1" t="s">
        <v>6</v>
      </c>
      <c r="D178" s="1" t="s">
        <v>8</v>
      </c>
      <c r="E178" s="1" t="s">
        <v>7</v>
      </c>
      <c r="F178">
        <v>62.63</v>
      </c>
    </row>
    <row r="179" spans="1:6">
      <c r="A179" s="1">
        <v>3</v>
      </c>
      <c r="B179" s="1" t="s">
        <v>5</v>
      </c>
      <c r="C179" s="1" t="s">
        <v>6</v>
      </c>
      <c r="D179" s="1" t="s">
        <v>7</v>
      </c>
      <c r="E179" s="1" t="s">
        <v>9</v>
      </c>
      <c r="F179">
        <v>169.58</v>
      </c>
    </row>
    <row r="180" spans="1:6">
      <c r="A180" s="1">
        <v>3</v>
      </c>
      <c r="B180" s="1" t="s">
        <v>6</v>
      </c>
      <c r="C180" s="1" t="s">
        <v>5</v>
      </c>
      <c r="D180" s="1" t="s">
        <v>7</v>
      </c>
      <c r="E180" s="1" t="s">
        <v>7</v>
      </c>
      <c r="F180">
        <v>105.73</v>
      </c>
    </row>
    <row r="181" spans="1:6">
      <c r="A181" s="1">
        <v>3</v>
      </c>
      <c r="B181" s="1" t="s">
        <v>6</v>
      </c>
      <c r="C181" s="1" t="s">
        <v>5</v>
      </c>
      <c r="D181" s="1" t="s">
        <v>7</v>
      </c>
      <c r="E181" s="1" t="s">
        <v>7</v>
      </c>
      <c r="F181">
        <v>114.13</v>
      </c>
    </row>
    <row r="182" spans="1:6">
      <c r="A182" s="1">
        <v>3</v>
      </c>
      <c r="B182" s="1" t="s">
        <v>5</v>
      </c>
      <c r="C182" s="1" t="s">
        <v>5</v>
      </c>
      <c r="D182" s="1" t="s">
        <v>7</v>
      </c>
      <c r="E182" s="1" t="s">
        <v>7</v>
      </c>
      <c r="F182">
        <v>153.5</v>
      </c>
    </row>
    <row r="183" spans="1:6">
      <c r="A183" s="1">
        <v>3</v>
      </c>
      <c r="B183" s="1" t="s">
        <v>5</v>
      </c>
      <c r="C183" s="1" t="s">
        <v>5</v>
      </c>
      <c r="D183" s="1" t="s">
        <v>8</v>
      </c>
      <c r="E183" s="1" t="s">
        <v>7</v>
      </c>
      <c r="F183">
        <v>195.64</v>
      </c>
    </row>
    <row r="184" spans="1:6">
      <c r="A184" s="1">
        <v>3</v>
      </c>
      <c r="B184" s="1" t="s">
        <v>5</v>
      </c>
      <c r="C184" s="1" t="s">
        <v>5</v>
      </c>
      <c r="D184" s="1" t="s">
        <v>7</v>
      </c>
      <c r="E184" s="1" t="s">
        <v>9</v>
      </c>
      <c r="F184">
        <v>195.64</v>
      </c>
    </row>
    <row r="185" spans="1:6">
      <c r="A185" s="1">
        <v>3</v>
      </c>
      <c r="B185" s="1" t="s">
        <v>6</v>
      </c>
      <c r="C185" s="1" t="s">
        <v>6</v>
      </c>
      <c r="D185" s="1" t="s">
        <v>7</v>
      </c>
      <c r="E185" s="1" t="s">
        <v>7</v>
      </c>
      <c r="F185">
        <v>97.36</v>
      </c>
    </row>
    <row r="186" spans="1:6">
      <c r="A186" s="1">
        <v>3</v>
      </c>
      <c r="B186" s="1" t="s">
        <v>5</v>
      </c>
      <c r="C186" s="1" t="s">
        <v>6</v>
      </c>
      <c r="D186" s="1" t="s">
        <v>7</v>
      </c>
      <c r="E186" s="1" t="s">
        <v>7</v>
      </c>
      <c r="F186">
        <v>138.08000000000001</v>
      </c>
    </row>
    <row r="187" spans="1:6">
      <c r="A187" s="1">
        <v>3</v>
      </c>
      <c r="B187" s="1" t="s">
        <v>5</v>
      </c>
      <c r="C187" s="1" t="s">
        <v>5</v>
      </c>
      <c r="D187" s="1" t="s">
        <v>7</v>
      </c>
      <c r="E187" s="1" t="s">
        <v>7</v>
      </c>
      <c r="F187">
        <v>157.44999999999999</v>
      </c>
    </row>
    <row r="188" spans="1:6">
      <c r="A188" s="1">
        <v>3</v>
      </c>
      <c r="B188" s="1" t="s">
        <v>6</v>
      </c>
      <c r="C188" s="1" t="s">
        <v>6</v>
      </c>
      <c r="D188" s="1" t="s">
        <v>7</v>
      </c>
      <c r="E188" s="1" t="s">
        <v>7</v>
      </c>
      <c r="F188">
        <v>99.43</v>
      </c>
    </row>
    <row r="189" spans="1:6">
      <c r="A189" s="1">
        <v>3</v>
      </c>
      <c r="B189" s="1" t="s">
        <v>6</v>
      </c>
      <c r="C189" s="1" t="s">
        <v>5</v>
      </c>
      <c r="D189" s="1" t="s">
        <v>7</v>
      </c>
      <c r="E189" s="1" t="s">
        <v>7</v>
      </c>
      <c r="F189">
        <v>87.59</v>
      </c>
    </row>
    <row r="190" spans="1:6">
      <c r="A190" s="1">
        <v>3</v>
      </c>
      <c r="B190" s="1" t="s">
        <v>6</v>
      </c>
      <c r="C190" s="1" t="s">
        <v>5</v>
      </c>
      <c r="D190" s="1" t="s">
        <v>8</v>
      </c>
      <c r="E190" s="1" t="s">
        <v>7</v>
      </c>
      <c r="F190">
        <v>158.63</v>
      </c>
    </row>
    <row r="191" spans="1:6">
      <c r="A191" s="1">
        <v>3</v>
      </c>
      <c r="B191" s="1" t="s">
        <v>6</v>
      </c>
      <c r="C191" s="1" t="s">
        <v>5</v>
      </c>
      <c r="D191" s="1" t="s">
        <v>7</v>
      </c>
      <c r="E191" s="1" t="s">
        <v>7</v>
      </c>
      <c r="F191">
        <v>158.63</v>
      </c>
    </row>
    <row r="192" spans="1:6">
      <c r="A192" s="1">
        <v>3</v>
      </c>
      <c r="B192" s="1" t="s">
        <v>6</v>
      </c>
      <c r="C192" s="1" t="s">
        <v>5</v>
      </c>
      <c r="D192" s="1" t="s">
        <v>7</v>
      </c>
      <c r="E192" s="1" t="s">
        <v>7</v>
      </c>
      <c r="F192">
        <v>114.93</v>
      </c>
    </row>
    <row r="193" spans="1:6">
      <c r="A193" s="1">
        <v>3</v>
      </c>
      <c r="B193" s="1" t="s">
        <v>5</v>
      </c>
      <c r="C193" s="1" t="s">
        <v>6</v>
      </c>
      <c r="D193" s="1" t="s">
        <v>8</v>
      </c>
      <c r="E193" s="1" t="s">
        <v>7</v>
      </c>
      <c r="F193">
        <v>75.709999999999994</v>
      </c>
    </row>
    <row r="194" spans="1:6">
      <c r="A194" s="1">
        <v>3</v>
      </c>
      <c r="B194" s="1" t="s">
        <v>5</v>
      </c>
      <c r="C194" s="1" t="s">
        <v>5</v>
      </c>
      <c r="D194" s="1" t="s">
        <v>7</v>
      </c>
      <c r="E194" s="1" t="s">
        <v>7</v>
      </c>
      <c r="F194">
        <v>116.57</v>
      </c>
    </row>
    <row r="195" spans="1:6">
      <c r="A195" s="1">
        <v>3</v>
      </c>
      <c r="B195" s="1" t="s">
        <v>5</v>
      </c>
      <c r="C195" s="1" t="s">
        <v>5</v>
      </c>
      <c r="D195" s="1" t="s">
        <v>7</v>
      </c>
      <c r="E195" s="1" t="s">
        <v>7</v>
      </c>
      <c r="F195">
        <v>110.25</v>
      </c>
    </row>
    <row r="196" spans="1:6">
      <c r="A196" s="1">
        <v>3</v>
      </c>
      <c r="B196" s="1" t="s">
        <v>5</v>
      </c>
      <c r="C196" s="1" t="s">
        <v>6</v>
      </c>
      <c r="D196" s="1" t="s">
        <v>7</v>
      </c>
      <c r="E196" s="1" t="s">
        <v>9</v>
      </c>
      <c r="F196">
        <v>123.27</v>
      </c>
    </row>
    <row r="197" spans="1:6">
      <c r="A197" s="1">
        <v>3</v>
      </c>
      <c r="B197" s="1" t="s">
        <v>6</v>
      </c>
      <c r="C197" s="1" t="s">
        <v>5</v>
      </c>
      <c r="D197" s="1" t="s">
        <v>7</v>
      </c>
      <c r="E197" s="1" t="s">
        <v>7</v>
      </c>
      <c r="F197">
        <v>143.62</v>
      </c>
    </row>
    <row r="198" spans="1:6">
      <c r="A198" s="1">
        <v>3</v>
      </c>
      <c r="B198" s="1" t="s">
        <v>6</v>
      </c>
      <c r="C198" s="1" t="s">
        <v>6</v>
      </c>
      <c r="D198" s="1" t="s">
        <v>7</v>
      </c>
      <c r="E198" s="1" t="s">
        <v>7</v>
      </c>
      <c r="F198">
        <v>80.31</v>
      </c>
    </row>
    <row r="199" spans="1:6">
      <c r="A199" s="1">
        <v>3</v>
      </c>
      <c r="B199" s="1" t="s">
        <v>6</v>
      </c>
      <c r="C199" s="1" t="s">
        <v>5</v>
      </c>
      <c r="D199" s="1" t="s">
        <v>7</v>
      </c>
      <c r="E199" s="1" t="s">
        <v>7</v>
      </c>
      <c r="F199">
        <v>133.35</v>
      </c>
    </row>
    <row r="200" spans="1:6">
      <c r="A200" s="1">
        <v>3</v>
      </c>
      <c r="B200" s="1" t="s">
        <v>6</v>
      </c>
      <c r="C200" s="1" t="s">
        <v>6</v>
      </c>
      <c r="D200" s="1" t="s">
        <v>7</v>
      </c>
      <c r="E200" s="1" t="s">
        <v>7</v>
      </c>
      <c r="F200">
        <v>52.92</v>
      </c>
    </row>
    <row r="201" spans="1:6">
      <c r="A201" s="1">
        <v>3</v>
      </c>
      <c r="B201" s="1" t="s">
        <v>6</v>
      </c>
      <c r="C201" s="1" t="s">
        <v>6</v>
      </c>
      <c r="D201" s="1" t="s">
        <v>8</v>
      </c>
      <c r="E201" s="1" t="s">
        <v>7</v>
      </c>
      <c r="F201">
        <v>123.74</v>
      </c>
    </row>
    <row r="202" spans="1:6">
      <c r="A202" s="1">
        <v>3</v>
      </c>
      <c r="B202" s="1" t="s">
        <v>6</v>
      </c>
      <c r="C202" s="1" t="s">
        <v>6</v>
      </c>
      <c r="D202" s="1" t="s">
        <v>7</v>
      </c>
      <c r="E202" s="1" t="s">
        <v>7</v>
      </c>
      <c r="F202">
        <v>123.74</v>
      </c>
    </row>
    <row r="203" spans="1:6">
      <c r="A203" s="1">
        <v>3</v>
      </c>
      <c r="B203" s="1" t="s">
        <v>6</v>
      </c>
      <c r="C203" s="1" t="s">
        <v>5</v>
      </c>
      <c r="D203" s="1" t="s">
        <v>7</v>
      </c>
      <c r="E203" s="1" t="s">
        <v>7</v>
      </c>
      <c r="F203">
        <v>115.84</v>
      </c>
    </row>
    <row r="204" spans="1:6">
      <c r="A204" s="1">
        <v>3</v>
      </c>
      <c r="B204" s="1" t="s">
        <v>6</v>
      </c>
      <c r="C204" s="1" t="s">
        <v>5</v>
      </c>
      <c r="D204" s="1" t="s">
        <v>7</v>
      </c>
      <c r="E204" s="1" t="s">
        <v>7</v>
      </c>
      <c r="F204">
        <v>164.88</v>
      </c>
    </row>
    <row r="205" spans="1:6">
      <c r="A205" s="1">
        <v>3</v>
      </c>
      <c r="B205" s="1" t="s">
        <v>6</v>
      </c>
      <c r="C205" s="1" t="s">
        <v>5</v>
      </c>
      <c r="D205" s="1" t="s">
        <v>7</v>
      </c>
      <c r="E205" s="1" t="s">
        <v>7</v>
      </c>
      <c r="F205">
        <v>89.47</v>
      </c>
    </row>
    <row r="206" spans="1:6">
      <c r="A206" s="1">
        <v>3</v>
      </c>
      <c r="B206" s="1" t="s">
        <v>6</v>
      </c>
      <c r="C206" s="1" t="s">
        <v>5</v>
      </c>
      <c r="D206" s="1" t="s">
        <v>7</v>
      </c>
      <c r="E206" s="1" t="s">
        <v>9</v>
      </c>
      <c r="F206">
        <v>163.78</v>
      </c>
    </row>
    <row r="207" spans="1:6">
      <c r="A207" s="1">
        <v>3</v>
      </c>
      <c r="B207" s="1" t="s">
        <v>6</v>
      </c>
      <c r="C207" s="1" t="s">
        <v>6</v>
      </c>
      <c r="D207" s="1" t="s">
        <v>7</v>
      </c>
      <c r="E207" s="1" t="s">
        <v>7</v>
      </c>
      <c r="F207">
        <v>112.99</v>
      </c>
    </row>
    <row r="208" spans="1:6">
      <c r="A208" s="1">
        <v>3</v>
      </c>
      <c r="B208" s="1" t="s">
        <v>5</v>
      </c>
      <c r="C208" s="1" t="s">
        <v>6</v>
      </c>
      <c r="D208" s="1" t="s">
        <v>7</v>
      </c>
      <c r="E208" s="1" t="s">
        <v>7</v>
      </c>
      <c r="F208">
        <v>59.77</v>
      </c>
    </row>
    <row r="209" spans="1:6">
      <c r="A209" s="1">
        <v>3</v>
      </c>
      <c r="B209" s="1" t="s">
        <v>5</v>
      </c>
      <c r="C209" s="1" t="s">
        <v>6</v>
      </c>
      <c r="D209" s="1" t="s">
        <v>7</v>
      </c>
      <c r="E209" s="1" t="s">
        <v>7</v>
      </c>
      <c r="F209">
        <v>76.790000000000006</v>
      </c>
    </row>
    <row r="210" spans="1:6">
      <c r="A210" s="1">
        <v>3</v>
      </c>
      <c r="B210" s="1" t="s">
        <v>5</v>
      </c>
      <c r="C210" s="1" t="s">
        <v>5</v>
      </c>
      <c r="D210" s="1" t="s">
        <v>7</v>
      </c>
      <c r="E210" s="1" t="s">
        <v>7</v>
      </c>
      <c r="F210">
        <v>225.56</v>
      </c>
    </row>
    <row r="211" spans="1:6">
      <c r="A211" s="1">
        <v>3</v>
      </c>
      <c r="B211" s="1" t="s">
        <v>5</v>
      </c>
      <c r="C211" s="1" t="s">
        <v>5</v>
      </c>
      <c r="D211" s="1" t="s">
        <v>7</v>
      </c>
      <c r="E211" s="1" t="s">
        <v>7</v>
      </c>
      <c r="F211">
        <v>301.79000000000002</v>
      </c>
    </row>
    <row r="212" spans="1:6">
      <c r="A212" s="1">
        <v>3</v>
      </c>
      <c r="B212" s="1" t="s">
        <v>5</v>
      </c>
      <c r="C212" s="1" t="s">
        <v>5</v>
      </c>
      <c r="D212" s="1" t="s">
        <v>8</v>
      </c>
      <c r="E212" s="1" t="s">
        <v>7</v>
      </c>
      <c r="F212">
        <v>233.78</v>
      </c>
    </row>
    <row r="213" spans="1:6">
      <c r="A213" s="1">
        <v>3</v>
      </c>
      <c r="B213" s="1" t="s">
        <v>5</v>
      </c>
      <c r="C213" s="1" t="s">
        <v>5</v>
      </c>
      <c r="D213" s="1" t="s">
        <v>7</v>
      </c>
      <c r="E213" s="1" t="s">
        <v>7</v>
      </c>
      <c r="F213">
        <v>233.78</v>
      </c>
    </row>
    <row r="214" spans="1:6">
      <c r="A214" s="1">
        <v>3</v>
      </c>
      <c r="B214" s="1" t="s">
        <v>5</v>
      </c>
      <c r="C214" s="1" t="s">
        <v>5</v>
      </c>
      <c r="D214" s="1" t="s">
        <v>7</v>
      </c>
      <c r="E214" s="1" t="s">
        <v>7</v>
      </c>
      <c r="F214">
        <v>231.97</v>
      </c>
    </row>
    <row r="215" spans="1:6">
      <c r="A215" s="1">
        <v>3</v>
      </c>
      <c r="B215" s="1" t="s">
        <v>5</v>
      </c>
      <c r="C215" s="1" t="s">
        <v>5</v>
      </c>
      <c r="D215" s="1" t="s">
        <v>7</v>
      </c>
      <c r="E215" s="1" t="s">
        <v>7</v>
      </c>
      <c r="F215">
        <v>179.23</v>
      </c>
    </row>
    <row r="216" spans="1:6">
      <c r="A216" s="1">
        <v>3</v>
      </c>
      <c r="B216" s="1" t="s">
        <v>5</v>
      </c>
      <c r="C216" s="1" t="s">
        <v>5</v>
      </c>
      <c r="D216" s="1" t="s">
        <v>7</v>
      </c>
      <c r="E216" s="1" t="s">
        <v>7</v>
      </c>
      <c r="F216">
        <v>272.06</v>
      </c>
    </row>
    <row r="217" spans="1:6">
      <c r="A217" s="1">
        <v>3</v>
      </c>
      <c r="B217" s="1" t="s">
        <v>5</v>
      </c>
      <c r="C217" s="1" t="s">
        <v>5</v>
      </c>
      <c r="D217" s="1" t="s">
        <v>7</v>
      </c>
      <c r="E217" s="1" t="s">
        <v>7</v>
      </c>
      <c r="F217">
        <v>129.80000000000001</v>
      </c>
    </row>
    <row r="218" spans="1:6">
      <c r="A218" s="1">
        <v>3</v>
      </c>
      <c r="B218" s="1" t="s">
        <v>5</v>
      </c>
      <c r="C218" s="1" t="s">
        <v>5</v>
      </c>
      <c r="D218" s="1" t="s">
        <v>7</v>
      </c>
      <c r="E218" s="1" t="s">
        <v>9</v>
      </c>
      <c r="F218">
        <v>295.49</v>
      </c>
    </row>
    <row r="219" spans="1:6">
      <c r="A219" s="1">
        <v>3</v>
      </c>
      <c r="B219" s="1" t="s">
        <v>6</v>
      </c>
      <c r="C219" s="1" t="s">
        <v>5</v>
      </c>
      <c r="D219" s="1" t="s">
        <v>7</v>
      </c>
      <c r="E219" s="1" t="s">
        <v>7</v>
      </c>
      <c r="F219">
        <v>193.5</v>
      </c>
    </row>
    <row r="220" spans="1:6">
      <c r="A220" s="1">
        <v>3</v>
      </c>
      <c r="B220" s="1" t="s">
        <v>5</v>
      </c>
      <c r="C220" s="1" t="s">
        <v>6</v>
      </c>
      <c r="D220" s="1" t="s">
        <v>7</v>
      </c>
      <c r="E220" s="1" t="s">
        <v>7</v>
      </c>
      <c r="F220">
        <v>195.28</v>
      </c>
    </row>
    <row r="221" spans="1:6">
      <c r="A221" s="1">
        <v>3</v>
      </c>
      <c r="B221" s="1" t="s">
        <v>5</v>
      </c>
      <c r="C221" s="1" t="s">
        <v>5</v>
      </c>
      <c r="D221" s="1" t="s">
        <v>7</v>
      </c>
      <c r="E221" s="1" t="s">
        <v>7</v>
      </c>
      <c r="F221">
        <v>101.68</v>
      </c>
    </row>
    <row r="222" spans="1:6">
      <c r="A222" s="1">
        <v>3</v>
      </c>
      <c r="B222" s="1" t="s">
        <v>5</v>
      </c>
      <c r="C222" s="1" t="s">
        <v>6</v>
      </c>
      <c r="D222" s="1" t="s">
        <v>7</v>
      </c>
      <c r="E222" s="1" t="s">
        <v>7</v>
      </c>
      <c r="F222">
        <v>60.26</v>
      </c>
    </row>
    <row r="223" spans="1:6">
      <c r="A223" s="1">
        <v>3</v>
      </c>
      <c r="B223" s="1" t="s">
        <v>5</v>
      </c>
      <c r="C223" s="1" t="s">
        <v>6</v>
      </c>
      <c r="D223" s="1" t="s">
        <v>8</v>
      </c>
      <c r="E223" s="1" t="s">
        <v>7</v>
      </c>
      <c r="F223">
        <v>68.06</v>
      </c>
    </row>
    <row r="224" spans="1:6">
      <c r="A224" s="1">
        <v>3</v>
      </c>
      <c r="B224" s="1" t="s">
        <v>5</v>
      </c>
      <c r="C224" s="1" t="s">
        <v>6</v>
      </c>
      <c r="D224" s="1" t="s">
        <v>7</v>
      </c>
      <c r="E224" s="1" t="s">
        <v>7</v>
      </c>
      <c r="F224">
        <v>68.06</v>
      </c>
    </row>
    <row r="225" spans="1:6">
      <c r="A225" s="1">
        <v>3</v>
      </c>
      <c r="B225" s="1" t="s">
        <v>5</v>
      </c>
      <c r="C225" s="1" t="s">
        <v>6</v>
      </c>
      <c r="D225" s="1" t="s">
        <v>7</v>
      </c>
      <c r="E225" s="1" t="s">
        <v>7</v>
      </c>
      <c r="F225">
        <v>60.87</v>
      </c>
    </row>
    <row r="226" spans="1:6">
      <c r="A226" s="1">
        <v>3</v>
      </c>
      <c r="B226" s="1" t="s">
        <v>5</v>
      </c>
      <c r="C226" s="1" t="s">
        <v>5</v>
      </c>
      <c r="D226" s="1" t="s">
        <v>7</v>
      </c>
      <c r="E226" s="1" t="s">
        <v>7</v>
      </c>
      <c r="F226">
        <v>70.62</v>
      </c>
    </row>
    <row r="227" spans="1:6">
      <c r="A227" s="1">
        <v>3</v>
      </c>
      <c r="B227" s="1" t="s">
        <v>6</v>
      </c>
      <c r="C227" s="1" t="s">
        <v>5</v>
      </c>
      <c r="D227" s="1" t="s">
        <v>7</v>
      </c>
      <c r="E227" s="1" t="s">
        <v>7</v>
      </c>
      <c r="F227">
        <v>158.5</v>
      </c>
    </row>
    <row r="228" spans="1:6">
      <c r="A228" s="1">
        <v>3</v>
      </c>
      <c r="B228" s="1" t="s">
        <v>6</v>
      </c>
      <c r="C228" s="1" t="s">
        <v>5</v>
      </c>
      <c r="D228" s="1" t="s">
        <v>8</v>
      </c>
      <c r="E228" s="1" t="s">
        <v>7</v>
      </c>
      <c r="F228">
        <v>168.92</v>
      </c>
    </row>
    <row r="229" spans="1:6">
      <c r="A229" s="1">
        <v>3</v>
      </c>
      <c r="B229" s="1" t="s">
        <v>6</v>
      </c>
      <c r="C229" s="1" t="s">
        <v>5</v>
      </c>
      <c r="D229" s="1" t="s">
        <v>7</v>
      </c>
      <c r="E229" s="1" t="s">
        <v>7</v>
      </c>
      <c r="F229">
        <v>185.11</v>
      </c>
    </row>
    <row r="230" spans="1:6">
      <c r="A230" s="1">
        <v>3</v>
      </c>
      <c r="B230" s="1" t="s">
        <v>6</v>
      </c>
      <c r="C230" s="1" t="s">
        <v>5</v>
      </c>
      <c r="D230" s="1" t="s">
        <v>7</v>
      </c>
      <c r="E230" s="1" t="s">
        <v>9</v>
      </c>
      <c r="F230">
        <v>133.97999999999999</v>
      </c>
    </row>
    <row r="231" spans="1:6">
      <c r="A231" s="1">
        <v>3</v>
      </c>
      <c r="B231" s="1" t="s">
        <v>6</v>
      </c>
      <c r="C231" s="1" t="s">
        <v>5</v>
      </c>
      <c r="D231" s="1" t="s">
        <v>7</v>
      </c>
      <c r="E231" s="1" t="s">
        <v>7</v>
      </c>
      <c r="F231">
        <v>207.83</v>
      </c>
    </row>
    <row r="232" spans="1:6">
      <c r="A232" s="1">
        <v>3</v>
      </c>
      <c r="B232" s="1" t="s">
        <v>6</v>
      </c>
      <c r="C232" s="1" t="s">
        <v>5</v>
      </c>
      <c r="D232" s="1" t="s">
        <v>7</v>
      </c>
      <c r="E232" s="1" t="s">
        <v>7</v>
      </c>
      <c r="F232">
        <v>146.36000000000001</v>
      </c>
    </row>
    <row r="233" spans="1:6">
      <c r="A233" s="1">
        <v>3</v>
      </c>
      <c r="B233" s="1" t="s">
        <v>5</v>
      </c>
      <c r="C233" s="1" t="s">
        <v>5</v>
      </c>
      <c r="D233" s="1" t="s">
        <v>8</v>
      </c>
      <c r="E233" s="1" t="s">
        <v>7</v>
      </c>
      <c r="F233">
        <v>190.09</v>
      </c>
    </row>
    <row r="234" spans="1:6">
      <c r="A234" s="1">
        <v>3</v>
      </c>
      <c r="B234" s="1" t="s">
        <v>5</v>
      </c>
      <c r="C234" s="1" t="s">
        <v>5</v>
      </c>
      <c r="D234" s="1" t="s">
        <v>8</v>
      </c>
      <c r="E234" s="1" t="s">
        <v>7</v>
      </c>
      <c r="F234">
        <v>190.09</v>
      </c>
    </row>
    <row r="235" spans="1:6">
      <c r="A235" s="1">
        <v>3</v>
      </c>
      <c r="B235" s="1" t="s">
        <v>6</v>
      </c>
      <c r="C235" s="1" t="s">
        <v>5</v>
      </c>
      <c r="D235" s="1" t="s">
        <v>7</v>
      </c>
      <c r="E235" s="1" t="s">
        <v>7</v>
      </c>
      <c r="F235">
        <v>104.87</v>
      </c>
    </row>
    <row r="236" spans="1:6">
      <c r="A236" s="1">
        <v>3</v>
      </c>
      <c r="B236" s="1" t="s">
        <v>5</v>
      </c>
      <c r="C236" s="1" t="s">
        <v>5</v>
      </c>
      <c r="D236" s="1" t="s">
        <v>7</v>
      </c>
      <c r="E236" s="1" t="s">
        <v>7</v>
      </c>
      <c r="F236">
        <v>154.06</v>
      </c>
    </row>
    <row r="237" spans="1:6">
      <c r="A237" s="1">
        <v>3</v>
      </c>
      <c r="B237" s="1" t="s">
        <v>5</v>
      </c>
      <c r="C237" s="1" t="s">
        <v>5</v>
      </c>
      <c r="D237" s="1" t="s">
        <v>7</v>
      </c>
      <c r="E237" s="1" t="s">
        <v>9</v>
      </c>
      <c r="F237">
        <v>269.43</v>
      </c>
    </row>
    <row r="238" spans="1:6">
      <c r="A238" s="1">
        <v>3</v>
      </c>
      <c r="B238" s="1" t="s">
        <v>5</v>
      </c>
      <c r="C238" s="1" t="s">
        <v>5</v>
      </c>
      <c r="D238" s="1" t="s">
        <v>7</v>
      </c>
      <c r="E238" s="1" t="s">
        <v>9</v>
      </c>
      <c r="F238">
        <v>258.85000000000002</v>
      </c>
    </row>
    <row r="239" spans="1:6">
      <c r="A239" s="1">
        <v>3</v>
      </c>
      <c r="B239" s="1" t="s">
        <v>5</v>
      </c>
      <c r="C239" s="1" t="s">
        <v>5</v>
      </c>
      <c r="D239" s="1" t="s">
        <v>8</v>
      </c>
      <c r="E239" s="1" t="s">
        <v>9</v>
      </c>
      <c r="F239">
        <v>156.93</v>
      </c>
    </row>
    <row r="240" spans="1:6">
      <c r="A240" s="1">
        <v>3</v>
      </c>
      <c r="B240" s="1" t="s">
        <v>5</v>
      </c>
      <c r="C240" s="1" t="s">
        <v>5</v>
      </c>
      <c r="D240" s="1" t="s">
        <v>7</v>
      </c>
      <c r="E240" s="1" t="s">
        <v>9</v>
      </c>
      <c r="F240">
        <v>156.93</v>
      </c>
    </row>
    <row r="241" spans="1:6">
      <c r="A241" s="1">
        <v>3</v>
      </c>
      <c r="B241" s="1" t="s">
        <v>5</v>
      </c>
      <c r="C241" s="1" t="s">
        <v>5</v>
      </c>
      <c r="D241" s="1" t="s">
        <v>7</v>
      </c>
      <c r="E241" s="1" t="s">
        <v>9</v>
      </c>
      <c r="F241">
        <v>230.71</v>
      </c>
    </row>
    <row r="242" spans="1:6">
      <c r="A242" s="1">
        <v>3</v>
      </c>
      <c r="B242" s="1" t="s">
        <v>5</v>
      </c>
      <c r="C242" s="1" t="s">
        <v>5</v>
      </c>
      <c r="D242" s="1" t="s">
        <v>7</v>
      </c>
      <c r="E242" s="1" t="s">
        <v>9</v>
      </c>
      <c r="F242">
        <v>133.5</v>
      </c>
    </row>
    <row r="243" spans="1:6">
      <c r="A243" s="1">
        <v>3</v>
      </c>
      <c r="B243" s="1" t="s">
        <v>5</v>
      </c>
      <c r="C243" s="1" t="s">
        <v>5</v>
      </c>
      <c r="D243" s="1" t="s">
        <v>7</v>
      </c>
      <c r="E243" s="1" t="s">
        <v>9</v>
      </c>
      <c r="F243">
        <v>286.54000000000002</v>
      </c>
    </row>
    <row r="244" spans="1:6">
      <c r="A244" s="1">
        <v>3</v>
      </c>
      <c r="B244" s="1" t="s">
        <v>5</v>
      </c>
      <c r="C244" s="1" t="s">
        <v>5</v>
      </c>
      <c r="D244" s="1" t="s">
        <v>7</v>
      </c>
      <c r="E244" s="1" t="s">
        <v>9</v>
      </c>
      <c r="F244">
        <v>232.55</v>
      </c>
    </row>
    <row r="245" spans="1:6">
      <c r="A245" s="1">
        <v>3</v>
      </c>
      <c r="B245" s="1" t="s">
        <v>6</v>
      </c>
      <c r="C245" s="1" t="s">
        <v>5</v>
      </c>
      <c r="D245" s="1" t="s">
        <v>7</v>
      </c>
      <c r="E245" s="1" t="s">
        <v>9</v>
      </c>
      <c r="F245">
        <v>171.67</v>
      </c>
    </row>
    <row r="246" spans="1:6">
      <c r="A246" s="1">
        <v>3</v>
      </c>
      <c r="B246" s="1" t="s">
        <v>5</v>
      </c>
      <c r="C246" s="1" t="s">
        <v>5</v>
      </c>
      <c r="D246" s="1" t="s">
        <v>7</v>
      </c>
      <c r="E246" s="1" t="s">
        <v>9</v>
      </c>
      <c r="F246">
        <v>246.1</v>
      </c>
    </row>
    <row r="247" spans="1:6">
      <c r="A247" s="1">
        <v>3</v>
      </c>
      <c r="B247" s="1" t="s">
        <v>5</v>
      </c>
      <c r="C247" s="1" t="s">
        <v>6</v>
      </c>
      <c r="D247" s="1" t="s">
        <v>8</v>
      </c>
      <c r="E247" s="1" t="s">
        <v>7</v>
      </c>
      <c r="F247">
        <v>84.21</v>
      </c>
    </row>
    <row r="248" spans="1:6">
      <c r="A248" s="1">
        <v>3</v>
      </c>
      <c r="B248" s="1" t="s">
        <v>5</v>
      </c>
      <c r="C248" s="1" t="s">
        <v>6</v>
      </c>
      <c r="D248" s="1" t="s">
        <v>7</v>
      </c>
      <c r="E248" s="1" t="s">
        <v>7</v>
      </c>
      <c r="F248">
        <v>84.21</v>
      </c>
    </row>
    <row r="249" spans="1:6">
      <c r="A249" s="1">
        <v>3</v>
      </c>
      <c r="B249" s="1" t="s">
        <v>5</v>
      </c>
      <c r="C249" s="1" t="s">
        <v>5</v>
      </c>
      <c r="D249" s="1" t="s">
        <v>7</v>
      </c>
      <c r="E249" s="1" t="s">
        <v>7</v>
      </c>
      <c r="F249">
        <v>181.99</v>
      </c>
    </row>
    <row r="250" spans="1:6">
      <c r="A250" s="1">
        <v>3</v>
      </c>
      <c r="B250" s="1" t="s">
        <v>5</v>
      </c>
      <c r="C250" s="1" t="s">
        <v>6</v>
      </c>
      <c r="D250" s="1" t="s">
        <v>7</v>
      </c>
      <c r="E250" s="1" t="s">
        <v>7</v>
      </c>
      <c r="F250">
        <v>107.86</v>
      </c>
    </row>
    <row r="251" spans="1:6">
      <c r="A251" s="1">
        <v>3</v>
      </c>
      <c r="B251" s="1" t="s">
        <v>5</v>
      </c>
      <c r="C251" s="1" t="s">
        <v>5</v>
      </c>
      <c r="D251" s="1" t="s">
        <v>8</v>
      </c>
      <c r="E251" s="1" t="s">
        <v>7</v>
      </c>
      <c r="F251">
        <v>215.01</v>
      </c>
    </row>
    <row r="252" spans="1:6">
      <c r="A252" s="1">
        <v>3</v>
      </c>
      <c r="B252" s="1" t="s">
        <v>5</v>
      </c>
      <c r="C252" s="1" t="s">
        <v>5</v>
      </c>
      <c r="D252" s="1" t="s">
        <v>8</v>
      </c>
      <c r="E252" s="1" t="s">
        <v>7</v>
      </c>
      <c r="F252">
        <v>215.01</v>
      </c>
    </row>
    <row r="253" spans="1:6">
      <c r="A253" s="1">
        <v>3</v>
      </c>
      <c r="B253" s="1" t="s">
        <v>5</v>
      </c>
      <c r="C253" s="1" t="s">
        <v>5</v>
      </c>
      <c r="D253" s="1" t="s">
        <v>7</v>
      </c>
      <c r="E253" s="1" t="s">
        <v>9</v>
      </c>
      <c r="F253">
        <v>215.01</v>
      </c>
    </row>
    <row r="254" spans="1:6">
      <c r="A254" s="1">
        <v>3</v>
      </c>
      <c r="B254" s="1" t="s">
        <v>5</v>
      </c>
      <c r="C254" s="1" t="s">
        <v>5</v>
      </c>
      <c r="D254" s="1" t="s">
        <v>7</v>
      </c>
      <c r="E254" s="1" t="s">
        <v>7</v>
      </c>
      <c r="F254">
        <v>120.7</v>
      </c>
    </row>
    <row r="255" spans="1:6">
      <c r="A255" s="1">
        <v>3</v>
      </c>
      <c r="B255" s="1" t="s">
        <v>5</v>
      </c>
      <c r="C255" s="1" t="s">
        <v>6</v>
      </c>
      <c r="D255" s="1" t="s">
        <v>8</v>
      </c>
      <c r="E255" s="1" t="s">
        <v>7</v>
      </c>
      <c r="F255">
        <v>132.85</v>
      </c>
    </row>
    <row r="256" spans="1:6">
      <c r="A256" s="1">
        <v>3</v>
      </c>
      <c r="B256" s="1" t="s">
        <v>5</v>
      </c>
      <c r="C256" s="1" t="s">
        <v>6</v>
      </c>
      <c r="D256" s="1" t="s">
        <v>7</v>
      </c>
      <c r="E256" s="1" t="s">
        <v>7</v>
      </c>
      <c r="F256">
        <v>132.85</v>
      </c>
    </row>
    <row r="257" spans="1:6">
      <c r="A257" s="1">
        <v>3</v>
      </c>
      <c r="B257" s="1" t="s">
        <v>5</v>
      </c>
      <c r="C257" s="1" t="s">
        <v>6</v>
      </c>
      <c r="D257" s="1" t="s">
        <v>7</v>
      </c>
      <c r="E257" s="1" t="s">
        <v>7</v>
      </c>
      <c r="F257">
        <v>84.53</v>
      </c>
    </row>
    <row r="258" spans="1:6">
      <c r="A258" s="1">
        <v>3</v>
      </c>
      <c r="B258" s="1" t="s">
        <v>5</v>
      </c>
      <c r="C258" s="1" t="s">
        <v>6</v>
      </c>
      <c r="D258" s="1" t="s">
        <v>7</v>
      </c>
      <c r="E258" s="1" t="s">
        <v>7</v>
      </c>
      <c r="F258">
        <v>76.81</v>
      </c>
    </row>
    <row r="259" spans="1:6">
      <c r="A259" s="1">
        <v>3</v>
      </c>
      <c r="B259" s="1" t="s">
        <v>5</v>
      </c>
      <c r="C259" s="1" t="s">
        <v>6</v>
      </c>
      <c r="D259" s="1" t="s">
        <v>7</v>
      </c>
      <c r="E259" s="1" t="s">
        <v>7</v>
      </c>
      <c r="F259">
        <v>202</v>
      </c>
    </row>
    <row r="260" spans="1:6">
      <c r="A260" s="1">
        <v>3</v>
      </c>
      <c r="B260" s="1" t="s">
        <v>5</v>
      </c>
      <c r="C260" s="1" t="s">
        <v>5</v>
      </c>
      <c r="D260" s="1" t="s">
        <v>8</v>
      </c>
      <c r="E260" s="1" t="s">
        <v>7</v>
      </c>
      <c r="F260">
        <v>208.79</v>
      </c>
    </row>
    <row r="261" spans="1:6">
      <c r="A261" s="1">
        <v>3</v>
      </c>
      <c r="B261" s="1" t="s">
        <v>5</v>
      </c>
      <c r="C261" s="1" t="s">
        <v>5</v>
      </c>
      <c r="D261" s="1" t="s">
        <v>8</v>
      </c>
      <c r="E261" s="1" t="s">
        <v>7</v>
      </c>
      <c r="F261">
        <v>208.79</v>
      </c>
    </row>
    <row r="262" spans="1:6">
      <c r="A262" s="1">
        <v>3</v>
      </c>
      <c r="B262" s="1" t="s">
        <v>5</v>
      </c>
      <c r="C262" s="1" t="s">
        <v>5</v>
      </c>
      <c r="D262" s="1" t="s">
        <v>7</v>
      </c>
      <c r="E262" s="1" t="s">
        <v>9</v>
      </c>
      <c r="F262">
        <v>208.79</v>
      </c>
    </row>
    <row r="263" spans="1:6">
      <c r="A263" s="1">
        <v>3</v>
      </c>
      <c r="B263" s="1" t="s">
        <v>5</v>
      </c>
      <c r="C263" s="1" t="s">
        <v>5</v>
      </c>
      <c r="D263" s="1" t="s">
        <v>8</v>
      </c>
      <c r="E263" s="1" t="s">
        <v>7</v>
      </c>
      <c r="F263">
        <v>162.28</v>
      </c>
    </row>
    <row r="264" spans="1:6">
      <c r="A264" s="1">
        <v>3</v>
      </c>
      <c r="B264" s="1" t="s">
        <v>5</v>
      </c>
      <c r="C264" s="1" t="s">
        <v>5</v>
      </c>
      <c r="D264" s="1" t="s">
        <v>8</v>
      </c>
      <c r="E264" s="1" t="s">
        <v>7</v>
      </c>
      <c r="F264">
        <v>162.28</v>
      </c>
    </row>
    <row r="265" spans="1:6">
      <c r="A265" s="1">
        <v>3</v>
      </c>
      <c r="B265" s="1" t="s">
        <v>5</v>
      </c>
      <c r="C265" s="1" t="s">
        <v>5</v>
      </c>
      <c r="D265" s="1" t="s">
        <v>7</v>
      </c>
      <c r="E265" s="1" t="s">
        <v>9</v>
      </c>
      <c r="F265">
        <v>162.28</v>
      </c>
    </row>
    <row r="266" spans="1:6">
      <c r="A266" s="1">
        <v>3</v>
      </c>
      <c r="B266" s="1" t="s">
        <v>5</v>
      </c>
      <c r="C266" s="1" t="s">
        <v>5</v>
      </c>
      <c r="D266" s="1" t="s">
        <v>8</v>
      </c>
      <c r="E266" s="1" t="s">
        <v>7</v>
      </c>
      <c r="F266">
        <v>287.23</v>
      </c>
    </row>
    <row r="267" spans="1:6">
      <c r="A267" s="1">
        <v>3</v>
      </c>
      <c r="B267" s="1" t="s">
        <v>5</v>
      </c>
      <c r="C267" s="1" t="s">
        <v>5</v>
      </c>
      <c r="D267" s="1" t="s">
        <v>8</v>
      </c>
      <c r="E267" s="1" t="s">
        <v>7</v>
      </c>
      <c r="F267">
        <v>287.23</v>
      </c>
    </row>
    <row r="268" spans="1:6">
      <c r="A268" s="1">
        <v>3</v>
      </c>
      <c r="B268" s="1" t="s">
        <v>5</v>
      </c>
      <c r="C268" s="1" t="s">
        <v>5</v>
      </c>
      <c r="D268" s="1" t="s">
        <v>7</v>
      </c>
      <c r="E268" s="1" t="s">
        <v>9</v>
      </c>
      <c r="F268">
        <v>287.23</v>
      </c>
    </row>
    <row r="269" spans="1:6">
      <c r="A269" s="1">
        <v>3</v>
      </c>
      <c r="B269" s="1" t="s">
        <v>5</v>
      </c>
      <c r="C269" s="1" t="s">
        <v>5</v>
      </c>
      <c r="D269" s="1" t="s">
        <v>8</v>
      </c>
      <c r="E269" s="1" t="s">
        <v>7</v>
      </c>
      <c r="F269">
        <v>116.78</v>
      </c>
    </row>
    <row r="270" spans="1:6">
      <c r="A270" s="1">
        <v>3</v>
      </c>
      <c r="B270" s="1" t="s">
        <v>5</v>
      </c>
      <c r="C270" s="1" t="s">
        <v>5</v>
      </c>
      <c r="D270" s="1" t="s">
        <v>8</v>
      </c>
      <c r="E270" s="1" t="s">
        <v>7</v>
      </c>
      <c r="F270">
        <v>116.78</v>
      </c>
    </row>
    <row r="271" spans="1:6">
      <c r="A271" s="1">
        <v>3</v>
      </c>
      <c r="B271" s="1" t="s">
        <v>5</v>
      </c>
      <c r="C271" s="1" t="s">
        <v>5</v>
      </c>
      <c r="D271" s="1" t="s">
        <v>7</v>
      </c>
      <c r="E271" s="1" t="s">
        <v>9</v>
      </c>
      <c r="F271">
        <v>116.78</v>
      </c>
    </row>
    <row r="272" spans="1:6">
      <c r="A272" s="1">
        <v>3</v>
      </c>
      <c r="B272" s="1" t="s">
        <v>5</v>
      </c>
      <c r="C272" s="1" t="s">
        <v>5</v>
      </c>
      <c r="D272" s="1" t="s">
        <v>8</v>
      </c>
      <c r="E272" s="1" t="s">
        <v>7</v>
      </c>
      <c r="F272">
        <v>159.71</v>
      </c>
    </row>
    <row r="273" spans="1:6">
      <c r="A273" s="1">
        <v>3</v>
      </c>
      <c r="B273" s="1" t="s">
        <v>5</v>
      </c>
      <c r="C273" s="1" t="s">
        <v>5</v>
      </c>
      <c r="D273" s="1" t="s">
        <v>8</v>
      </c>
      <c r="E273" s="1" t="s">
        <v>7</v>
      </c>
      <c r="F273">
        <v>159.71</v>
      </c>
    </row>
    <row r="274" spans="1:6">
      <c r="A274" s="1">
        <v>3</v>
      </c>
      <c r="B274" s="1" t="s">
        <v>5</v>
      </c>
      <c r="C274" s="1" t="s">
        <v>5</v>
      </c>
      <c r="D274" s="1" t="s">
        <v>8</v>
      </c>
      <c r="E274" s="1" t="s">
        <v>9</v>
      </c>
      <c r="F274">
        <v>159.71</v>
      </c>
    </row>
    <row r="275" spans="1:6">
      <c r="A275" s="1">
        <v>3</v>
      </c>
      <c r="B275" s="1" t="s">
        <v>5</v>
      </c>
      <c r="C275" s="1" t="s">
        <v>5</v>
      </c>
      <c r="D275" s="1" t="s">
        <v>8</v>
      </c>
      <c r="E275" s="1" t="s">
        <v>7</v>
      </c>
      <c r="F275">
        <v>159.71</v>
      </c>
    </row>
    <row r="276" spans="1:6">
      <c r="A276" s="1">
        <v>3</v>
      </c>
      <c r="B276" s="1" t="s">
        <v>5</v>
      </c>
      <c r="C276" s="1" t="s">
        <v>5</v>
      </c>
      <c r="D276" s="1" t="s">
        <v>8</v>
      </c>
      <c r="E276" s="1" t="s">
        <v>7</v>
      </c>
      <c r="F276">
        <v>159.71</v>
      </c>
    </row>
    <row r="277" spans="1:6">
      <c r="A277" s="1">
        <v>3</v>
      </c>
      <c r="B277" s="1" t="s">
        <v>5</v>
      </c>
      <c r="C277" s="1" t="s">
        <v>5</v>
      </c>
      <c r="D277" s="1" t="s">
        <v>7</v>
      </c>
      <c r="E277" s="1" t="s">
        <v>9</v>
      </c>
      <c r="F277">
        <v>159.71</v>
      </c>
    </row>
    <row r="278" spans="1:6">
      <c r="A278" s="1">
        <v>3</v>
      </c>
      <c r="B278" s="1" t="s">
        <v>5</v>
      </c>
      <c r="C278" s="1" t="s">
        <v>5</v>
      </c>
      <c r="D278" s="1" t="s">
        <v>8</v>
      </c>
      <c r="E278" s="1" t="s">
        <v>9</v>
      </c>
      <c r="F278">
        <v>205</v>
      </c>
    </row>
    <row r="279" spans="1:6">
      <c r="A279" s="1">
        <v>3</v>
      </c>
      <c r="B279" s="1" t="s">
        <v>5</v>
      </c>
      <c r="C279" s="1" t="s">
        <v>5</v>
      </c>
      <c r="D279" s="1" t="s">
        <v>8</v>
      </c>
      <c r="E279" s="1" t="s">
        <v>9</v>
      </c>
      <c r="F279">
        <v>205</v>
      </c>
    </row>
    <row r="280" spans="1:6">
      <c r="A280" s="1">
        <v>3</v>
      </c>
      <c r="B280" s="1" t="s">
        <v>5</v>
      </c>
      <c r="C280" s="1" t="s">
        <v>5</v>
      </c>
      <c r="D280" s="1" t="s">
        <v>7</v>
      </c>
      <c r="E280" s="1" t="s">
        <v>9</v>
      </c>
      <c r="F280">
        <v>205</v>
      </c>
    </row>
    <row r="281" spans="1:6">
      <c r="A281" s="1">
        <v>3</v>
      </c>
      <c r="B281" s="1" t="s">
        <v>5</v>
      </c>
      <c r="C281" s="1" t="s">
        <v>5</v>
      </c>
      <c r="D281" s="1" t="s">
        <v>8</v>
      </c>
      <c r="E281" s="1" t="s">
        <v>7</v>
      </c>
      <c r="F281">
        <v>143.44</v>
      </c>
    </row>
    <row r="282" spans="1:6">
      <c r="A282" s="1">
        <v>3</v>
      </c>
      <c r="B282" s="1" t="s">
        <v>5</v>
      </c>
      <c r="C282" s="1" t="s">
        <v>5</v>
      </c>
      <c r="D282" s="1" t="s">
        <v>8</v>
      </c>
      <c r="E282" s="1" t="s">
        <v>7</v>
      </c>
      <c r="F282">
        <v>143.44</v>
      </c>
    </row>
    <row r="283" spans="1:6">
      <c r="A283" s="1">
        <v>3</v>
      </c>
      <c r="B283" s="1" t="s">
        <v>5</v>
      </c>
      <c r="C283" s="1" t="s">
        <v>5</v>
      </c>
      <c r="D283" s="1" t="s">
        <v>7</v>
      </c>
      <c r="E283" s="1" t="s">
        <v>9</v>
      </c>
      <c r="F283">
        <v>143.44</v>
      </c>
    </row>
    <row r="284" spans="1:6">
      <c r="A284" s="1">
        <v>3</v>
      </c>
      <c r="B284" s="1" t="s">
        <v>5</v>
      </c>
      <c r="C284" s="1" t="s">
        <v>5</v>
      </c>
      <c r="D284" s="1" t="s">
        <v>8</v>
      </c>
      <c r="E284" s="1" t="s">
        <v>7</v>
      </c>
      <c r="F284">
        <v>174.87</v>
      </c>
    </row>
    <row r="285" spans="1:6">
      <c r="A285" s="1">
        <v>3</v>
      </c>
      <c r="B285" s="1" t="s">
        <v>5</v>
      </c>
      <c r="C285" s="1" t="s">
        <v>5</v>
      </c>
      <c r="D285" s="1" t="s">
        <v>7</v>
      </c>
      <c r="E285" s="1" t="s">
        <v>9</v>
      </c>
      <c r="F285">
        <v>174.87</v>
      </c>
    </row>
    <row r="286" spans="1:6">
      <c r="A286" s="1">
        <v>3</v>
      </c>
      <c r="B286" s="1" t="s">
        <v>5</v>
      </c>
      <c r="C286" s="1" t="s">
        <v>5</v>
      </c>
      <c r="D286" s="1" t="s">
        <v>8</v>
      </c>
      <c r="E286" s="1" t="s">
        <v>7</v>
      </c>
      <c r="F286">
        <v>304.18</v>
      </c>
    </row>
    <row r="287" spans="1:6">
      <c r="A287" s="1">
        <v>3</v>
      </c>
      <c r="B287" s="1" t="s">
        <v>5</v>
      </c>
      <c r="C287" s="1" t="s">
        <v>5</v>
      </c>
      <c r="D287" s="1" t="s">
        <v>8</v>
      </c>
      <c r="E287" s="1" t="s">
        <v>7</v>
      </c>
      <c r="F287">
        <v>304.18</v>
      </c>
    </row>
    <row r="288" spans="1:6">
      <c r="A288" s="1">
        <v>3</v>
      </c>
      <c r="B288" s="1" t="s">
        <v>5</v>
      </c>
      <c r="C288" s="1" t="s">
        <v>5</v>
      </c>
      <c r="D288" s="1" t="s">
        <v>7</v>
      </c>
      <c r="E288" s="1" t="s">
        <v>9</v>
      </c>
      <c r="F288">
        <v>304.18</v>
      </c>
    </row>
    <row r="289" spans="1:6">
      <c r="A289" s="1">
        <v>3</v>
      </c>
      <c r="B289" s="1" t="s">
        <v>5</v>
      </c>
      <c r="C289" s="1" t="s">
        <v>5</v>
      </c>
      <c r="D289" s="1" t="s">
        <v>8</v>
      </c>
      <c r="E289" s="1" t="s">
        <v>7</v>
      </c>
      <c r="F289">
        <v>270.36</v>
      </c>
    </row>
    <row r="290" spans="1:6">
      <c r="A290" s="1">
        <v>3</v>
      </c>
      <c r="B290" s="1" t="s">
        <v>5</v>
      </c>
      <c r="C290" s="1" t="s">
        <v>5</v>
      </c>
      <c r="D290" s="1" t="s">
        <v>8</v>
      </c>
      <c r="E290" s="1" t="s">
        <v>7</v>
      </c>
      <c r="F290">
        <v>270.36</v>
      </c>
    </row>
    <row r="291" spans="1:6">
      <c r="A291" s="1">
        <v>3</v>
      </c>
      <c r="B291" s="1" t="s">
        <v>5</v>
      </c>
      <c r="C291" s="1" t="s">
        <v>5</v>
      </c>
      <c r="D291" s="1" t="s">
        <v>7</v>
      </c>
      <c r="E291" s="1" t="s">
        <v>9</v>
      </c>
      <c r="F291">
        <v>270.36</v>
      </c>
    </row>
    <row r="292" spans="1:6">
      <c r="A292" s="1">
        <v>3</v>
      </c>
      <c r="B292" s="1" t="s">
        <v>5</v>
      </c>
      <c r="C292" s="1" t="s">
        <v>5</v>
      </c>
      <c r="D292" s="1" t="s">
        <v>8</v>
      </c>
      <c r="E292" s="1" t="s">
        <v>9</v>
      </c>
      <c r="F292">
        <v>209.35</v>
      </c>
    </row>
    <row r="293" spans="1:6">
      <c r="A293" s="1">
        <v>3</v>
      </c>
      <c r="B293" s="1" t="s">
        <v>5</v>
      </c>
      <c r="C293" s="1" t="s">
        <v>5</v>
      </c>
      <c r="D293" s="1" t="s">
        <v>8</v>
      </c>
      <c r="E293" s="1" t="s">
        <v>9</v>
      </c>
      <c r="F293">
        <v>209.35</v>
      </c>
    </row>
    <row r="294" spans="1:6">
      <c r="A294" s="1">
        <v>3</v>
      </c>
      <c r="B294" s="1" t="s">
        <v>5</v>
      </c>
      <c r="C294" s="1" t="s">
        <v>5</v>
      </c>
      <c r="D294" s="1" t="s">
        <v>7</v>
      </c>
      <c r="E294" s="1" t="s">
        <v>9</v>
      </c>
      <c r="F294">
        <v>209.35</v>
      </c>
    </row>
    <row r="295" spans="1:6">
      <c r="A295" s="1">
        <v>3</v>
      </c>
      <c r="B295" s="1" t="s">
        <v>6</v>
      </c>
      <c r="C295" s="1" t="s">
        <v>5</v>
      </c>
      <c r="D295" s="1" t="s">
        <v>8</v>
      </c>
      <c r="E295" s="1" t="s">
        <v>7</v>
      </c>
      <c r="F295">
        <v>123.18</v>
      </c>
    </row>
    <row r="296" spans="1:6">
      <c r="A296" s="1">
        <v>3</v>
      </c>
      <c r="B296" s="1" t="s">
        <v>6</v>
      </c>
      <c r="C296" s="1" t="s">
        <v>5</v>
      </c>
      <c r="D296" s="1" t="s">
        <v>8</v>
      </c>
      <c r="E296" s="1" t="s">
        <v>7</v>
      </c>
      <c r="F296">
        <v>123.18</v>
      </c>
    </row>
    <row r="297" spans="1:6">
      <c r="A297" s="1">
        <v>3</v>
      </c>
      <c r="B297" s="1" t="s">
        <v>6</v>
      </c>
      <c r="C297" s="1" t="s">
        <v>5</v>
      </c>
      <c r="D297" s="1" t="s">
        <v>7</v>
      </c>
      <c r="E297" s="1" t="s">
        <v>9</v>
      </c>
      <c r="F297">
        <v>123.18</v>
      </c>
    </row>
    <row r="298" spans="1:6">
      <c r="A298" s="1">
        <v>3</v>
      </c>
      <c r="B298" s="1" t="s">
        <v>6</v>
      </c>
      <c r="C298" s="1" t="s">
        <v>5</v>
      </c>
      <c r="D298" s="1" t="s">
        <v>8</v>
      </c>
      <c r="E298" s="1" t="s">
        <v>7</v>
      </c>
      <c r="F298">
        <v>143.19999999999999</v>
      </c>
    </row>
    <row r="299" spans="1:6">
      <c r="A299" s="1">
        <v>3</v>
      </c>
      <c r="B299" s="1" t="s">
        <v>6</v>
      </c>
      <c r="C299" s="1" t="s">
        <v>5</v>
      </c>
      <c r="D299" s="1" t="s">
        <v>8</v>
      </c>
      <c r="E299" s="1" t="s">
        <v>7</v>
      </c>
      <c r="F299">
        <v>143.19999999999999</v>
      </c>
    </row>
    <row r="300" spans="1:6">
      <c r="A300" s="1">
        <v>3</v>
      </c>
      <c r="B300" s="1" t="s">
        <v>6</v>
      </c>
      <c r="C300" s="1" t="s">
        <v>5</v>
      </c>
      <c r="D300" s="1" t="s">
        <v>7</v>
      </c>
      <c r="E300" s="1" t="s">
        <v>9</v>
      </c>
      <c r="F300">
        <v>143.19999999999999</v>
      </c>
    </row>
    <row r="301" spans="1:6">
      <c r="A301" s="1">
        <v>3</v>
      </c>
      <c r="B301" s="1" t="s">
        <v>5</v>
      </c>
      <c r="C301" s="1" t="s">
        <v>5</v>
      </c>
      <c r="D301" s="1" t="s">
        <v>8</v>
      </c>
      <c r="E301" s="1" t="s">
        <v>7</v>
      </c>
      <c r="F301">
        <v>144.6</v>
      </c>
    </row>
    <row r="302" spans="1:6">
      <c r="A302" s="1">
        <v>3</v>
      </c>
      <c r="B302" s="1" t="s">
        <v>5</v>
      </c>
      <c r="C302" s="1" t="s">
        <v>5</v>
      </c>
      <c r="D302" s="1" t="s">
        <v>7</v>
      </c>
      <c r="E302" s="1" t="s">
        <v>9</v>
      </c>
      <c r="F302">
        <v>144.6</v>
      </c>
    </row>
    <row r="303" spans="1:6">
      <c r="A303" s="1">
        <v>3</v>
      </c>
      <c r="B303" s="1" t="s">
        <v>5</v>
      </c>
      <c r="C303" s="1" t="s">
        <v>5</v>
      </c>
      <c r="D303" s="1" t="s">
        <v>8</v>
      </c>
      <c r="E303" s="1" t="s">
        <v>7</v>
      </c>
      <c r="F303">
        <v>349.53</v>
      </c>
    </row>
    <row r="304" spans="1:6">
      <c r="A304" s="1">
        <v>3</v>
      </c>
      <c r="B304" s="1" t="s">
        <v>5</v>
      </c>
      <c r="C304" s="1" t="s">
        <v>5</v>
      </c>
      <c r="D304" s="1" t="s">
        <v>7</v>
      </c>
      <c r="E304" s="1" t="s">
        <v>9</v>
      </c>
      <c r="F304">
        <v>349.53</v>
      </c>
    </row>
    <row r="305" spans="1:6">
      <c r="A305" s="1">
        <v>3</v>
      </c>
      <c r="B305" s="1" t="s">
        <v>6</v>
      </c>
      <c r="C305" s="1" t="s">
        <v>5</v>
      </c>
      <c r="D305" s="1" t="s">
        <v>8</v>
      </c>
      <c r="E305" s="1" t="s">
        <v>7</v>
      </c>
      <c r="F305">
        <v>183.43</v>
      </c>
    </row>
    <row r="306" spans="1:6">
      <c r="A306" s="1">
        <v>3</v>
      </c>
      <c r="B306" s="1" t="s">
        <v>6</v>
      </c>
      <c r="C306" s="1" t="s">
        <v>5</v>
      </c>
      <c r="D306" s="1" t="s">
        <v>8</v>
      </c>
      <c r="E306" s="1" t="s">
        <v>7</v>
      </c>
      <c r="F306">
        <v>183.43</v>
      </c>
    </row>
    <row r="307" spans="1:6">
      <c r="A307" s="1">
        <v>3</v>
      </c>
      <c r="B307" s="1" t="s">
        <v>6</v>
      </c>
      <c r="C307" s="1" t="s">
        <v>5</v>
      </c>
      <c r="D307" s="1" t="s">
        <v>7</v>
      </c>
      <c r="E307" s="1" t="s">
        <v>9</v>
      </c>
      <c r="F307">
        <v>183.43</v>
      </c>
    </row>
    <row r="308" spans="1:6">
      <c r="A308" s="1">
        <v>3</v>
      </c>
      <c r="B308" s="1" t="s">
        <v>5</v>
      </c>
      <c r="C308" s="1" t="s">
        <v>5</v>
      </c>
      <c r="D308" s="1" t="s">
        <v>8</v>
      </c>
      <c r="E308" s="1" t="s">
        <v>7</v>
      </c>
      <c r="F308">
        <v>223.99</v>
      </c>
    </row>
    <row r="309" spans="1:6">
      <c r="A309" s="1">
        <v>3</v>
      </c>
      <c r="B309" s="1" t="s">
        <v>5</v>
      </c>
      <c r="C309" s="1" t="s">
        <v>5</v>
      </c>
      <c r="D309" s="1" t="s">
        <v>7</v>
      </c>
      <c r="E309" s="1" t="s">
        <v>9</v>
      </c>
      <c r="F309">
        <v>223.99</v>
      </c>
    </row>
    <row r="310" spans="1:6">
      <c r="A310" s="1">
        <v>3</v>
      </c>
      <c r="B310" s="1" t="s">
        <v>6</v>
      </c>
      <c r="C310" s="1" t="s">
        <v>5</v>
      </c>
      <c r="D310" s="1" t="s">
        <v>8</v>
      </c>
      <c r="E310" s="1" t="s">
        <v>7</v>
      </c>
      <c r="F310">
        <v>169.41</v>
      </c>
    </row>
    <row r="311" spans="1:6">
      <c r="A311" s="1">
        <v>3</v>
      </c>
      <c r="B311" s="1" t="s">
        <v>6</v>
      </c>
      <c r="C311" s="1" t="s">
        <v>5</v>
      </c>
      <c r="D311" s="1" t="s">
        <v>8</v>
      </c>
      <c r="E311" s="1" t="s">
        <v>7</v>
      </c>
      <c r="F311">
        <v>169.41</v>
      </c>
    </row>
    <row r="312" spans="1:6">
      <c r="A312" s="1">
        <v>3</v>
      </c>
      <c r="B312" s="1" t="s">
        <v>6</v>
      </c>
      <c r="C312" s="1" t="s">
        <v>5</v>
      </c>
      <c r="D312" s="1" t="s">
        <v>7</v>
      </c>
      <c r="E312" s="1" t="s">
        <v>9</v>
      </c>
      <c r="F312">
        <v>169.41</v>
      </c>
    </row>
    <row r="313" spans="1:6">
      <c r="A313" s="1">
        <v>3</v>
      </c>
      <c r="B313" s="1" t="s">
        <v>5</v>
      </c>
      <c r="C313" s="1" t="s">
        <v>5</v>
      </c>
      <c r="D313" s="1" t="s">
        <v>8</v>
      </c>
      <c r="E313" s="1" t="s">
        <v>7</v>
      </c>
      <c r="F313">
        <v>326.47000000000003</v>
      </c>
    </row>
    <row r="314" spans="1:6">
      <c r="A314" s="1">
        <v>3</v>
      </c>
      <c r="B314" s="1" t="s">
        <v>5</v>
      </c>
      <c r="C314" s="1" t="s">
        <v>5</v>
      </c>
      <c r="D314" s="1" t="s">
        <v>8</v>
      </c>
      <c r="E314" s="1" t="s">
        <v>7</v>
      </c>
      <c r="F314">
        <v>326.47000000000003</v>
      </c>
    </row>
    <row r="315" spans="1:6">
      <c r="A315" s="1">
        <v>3</v>
      </c>
      <c r="B315" s="1" t="s">
        <v>5</v>
      </c>
      <c r="C315" s="1" t="s">
        <v>5</v>
      </c>
      <c r="D315" s="1" t="s">
        <v>7</v>
      </c>
      <c r="E315" s="1" t="s">
        <v>9</v>
      </c>
      <c r="F315">
        <v>326.47000000000003</v>
      </c>
    </row>
    <row r="316" spans="1:6">
      <c r="A316" s="1">
        <v>3</v>
      </c>
      <c r="B316" s="1" t="s">
        <v>5</v>
      </c>
      <c r="C316" s="1" t="s">
        <v>5</v>
      </c>
      <c r="D316" s="1" t="s">
        <v>8</v>
      </c>
      <c r="E316" s="1" t="s">
        <v>7</v>
      </c>
      <c r="F316">
        <v>234.31</v>
      </c>
    </row>
    <row r="317" spans="1:6">
      <c r="A317" s="1">
        <v>3</v>
      </c>
      <c r="B317" s="1" t="s">
        <v>5</v>
      </c>
      <c r="C317" s="1" t="s">
        <v>5</v>
      </c>
      <c r="D317" s="1" t="s">
        <v>8</v>
      </c>
      <c r="E317" s="1" t="s">
        <v>7</v>
      </c>
      <c r="F317">
        <v>234.31</v>
      </c>
    </row>
    <row r="318" spans="1:6">
      <c r="A318" s="1">
        <v>3</v>
      </c>
      <c r="B318" s="1" t="s">
        <v>5</v>
      </c>
      <c r="C318" s="1" t="s">
        <v>5</v>
      </c>
      <c r="D318" s="1" t="s">
        <v>7</v>
      </c>
      <c r="E318" s="1" t="s">
        <v>9</v>
      </c>
      <c r="F318">
        <v>234.31</v>
      </c>
    </row>
    <row r="319" spans="1:6">
      <c r="A319" s="1">
        <v>3</v>
      </c>
      <c r="B319" s="1" t="s">
        <v>6</v>
      </c>
      <c r="C319" s="1" t="s">
        <v>5</v>
      </c>
      <c r="D319" s="1" t="s">
        <v>8</v>
      </c>
      <c r="E319" s="1" t="s">
        <v>7</v>
      </c>
      <c r="F319">
        <v>124.92</v>
      </c>
    </row>
    <row r="320" spans="1:6">
      <c r="A320" s="1">
        <v>3</v>
      </c>
      <c r="B320" s="1" t="s">
        <v>6</v>
      </c>
      <c r="C320" s="1" t="s">
        <v>5</v>
      </c>
      <c r="D320" s="1" t="s">
        <v>8</v>
      </c>
      <c r="E320" s="1" t="s">
        <v>7</v>
      </c>
      <c r="F320">
        <v>124.92</v>
      </c>
    </row>
    <row r="321" spans="1:6">
      <c r="A321" s="1">
        <v>3</v>
      </c>
      <c r="B321" s="1" t="s">
        <v>6</v>
      </c>
      <c r="C321" s="1" t="s">
        <v>5</v>
      </c>
      <c r="D321" s="1" t="s">
        <v>7</v>
      </c>
      <c r="E321" s="1" t="s">
        <v>9</v>
      </c>
      <c r="F321">
        <v>124.92</v>
      </c>
    </row>
    <row r="322" spans="1:6">
      <c r="A322" s="1">
        <v>3</v>
      </c>
      <c r="B322" s="1" t="s">
        <v>5</v>
      </c>
      <c r="C322" s="1" t="s">
        <v>5</v>
      </c>
      <c r="D322" s="1" t="s">
        <v>8</v>
      </c>
      <c r="E322" s="1" t="s">
        <v>9</v>
      </c>
      <c r="F322">
        <v>278.39</v>
      </c>
    </row>
    <row r="323" spans="1:6">
      <c r="A323" s="1">
        <v>3</v>
      </c>
      <c r="B323" s="1" t="s">
        <v>5</v>
      </c>
      <c r="C323" s="1" t="s">
        <v>5</v>
      </c>
      <c r="D323" s="1" t="s">
        <v>8</v>
      </c>
      <c r="E323" s="1" t="s">
        <v>9</v>
      </c>
      <c r="F323">
        <v>278.39</v>
      </c>
    </row>
    <row r="324" spans="1:6">
      <c r="A324" s="1">
        <v>3</v>
      </c>
      <c r="B324" s="1" t="s">
        <v>5</v>
      </c>
      <c r="C324" s="1" t="s">
        <v>5</v>
      </c>
      <c r="D324" s="1" t="s">
        <v>7</v>
      </c>
      <c r="E324" s="1" t="s">
        <v>9</v>
      </c>
      <c r="F324">
        <v>278.39</v>
      </c>
    </row>
    <row r="325" spans="1:6">
      <c r="A325" s="1">
        <v>3</v>
      </c>
      <c r="B325" s="1" t="s">
        <v>5</v>
      </c>
      <c r="C325" s="1" t="s">
        <v>5</v>
      </c>
      <c r="D325" s="1" t="s">
        <v>8</v>
      </c>
      <c r="E325" s="1" t="s">
        <v>7</v>
      </c>
      <c r="F325">
        <v>208.71</v>
      </c>
    </row>
    <row r="326" spans="1:6">
      <c r="A326" s="1">
        <v>3</v>
      </c>
      <c r="B326" s="1" t="s">
        <v>5</v>
      </c>
      <c r="C326" s="1" t="s">
        <v>5</v>
      </c>
      <c r="D326" s="1" t="s">
        <v>8</v>
      </c>
      <c r="E326" s="1" t="s">
        <v>7</v>
      </c>
      <c r="F326">
        <v>208.71</v>
      </c>
    </row>
    <row r="327" spans="1:6">
      <c r="A327" s="1">
        <v>3</v>
      </c>
      <c r="B327" s="1" t="s">
        <v>5</v>
      </c>
      <c r="C327" s="1" t="s">
        <v>5</v>
      </c>
      <c r="D327" s="1" t="s">
        <v>7</v>
      </c>
      <c r="E327" s="1" t="s">
        <v>9</v>
      </c>
      <c r="F327">
        <v>208.71</v>
      </c>
    </row>
    <row r="328" spans="1:6">
      <c r="A328" s="1">
        <v>3</v>
      </c>
      <c r="B328" s="1" t="s">
        <v>5</v>
      </c>
      <c r="C328" s="1" t="s">
        <v>5</v>
      </c>
      <c r="D328" s="1" t="s">
        <v>8</v>
      </c>
      <c r="E328" s="1" t="s">
        <v>7</v>
      </c>
      <c r="F328">
        <v>150.13</v>
      </c>
    </row>
    <row r="329" spans="1:6">
      <c r="A329" s="1">
        <v>3</v>
      </c>
      <c r="B329" s="1" t="s">
        <v>5</v>
      </c>
      <c r="C329" s="1" t="s">
        <v>5</v>
      </c>
      <c r="D329" s="1" t="s">
        <v>7</v>
      </c>
      <c r="E329" s="1" t="s">
        <v>9</v>
      </c>
      <c r="F329">
        <v>150.13</v>
      </c>
    </row>
    <row r="330" spans="1:6">
      <c r="A330" s="1">
        <v>3</v>
      </c>
      <c r="B330" s="1" t="s">
        <v>5</v>
      </c>
      <c r="C330" s="1" t="s">
        <v>6</v>
      </c>
      <c r="D330" s="1" t="s">
        <v>7</v>
      </c>
      <c r="E330" s="1" t="s">
        <v>7</v>
      </c>
      <c r="F330">
        <v>56.43</v>
      </c>
    </row>
    <row r="331" spans="1:6">
      <c r="A331" s="1">
        <v>3</v>
      </c>
      <c r="B331" s="1" t="s">
        <v>5</v>
      </c>
      <c r="C331" s="1" t="s">
        <v>6</v>
      </c>
      <c r="D331" s="1" t="s">
        <v>7</v>
      </c>
      <c r="E331" s="1" t="s">
        <v>7</v>
      </c>
      <c r="F331">
        <v>53.8</v>
      </c>
    </row>
    <row r="332" spans="1:6">
      <c r="A332" s="1">
        <v>3</v>
      </c>
      <c r="B332" s="1" t="s">
        <v>5</v>
      </c>
      <c r="C332" s="1" t="s">
        <v>6</v>
      </c>
      <c r="D332" s="1" t="s">
        <v>7</v>
      </c>
      <c r="E332" s="1" t="s">
        <v>7</v>
      </c>
      <c r="F332">
        <v>96.18</v>
      </c>
    </row>
    <row r="333" spans="1:6">
      <c r="A333" s="1">
        <v>3</v>
      </c>
      <c r="B333" s="1" t="s">
        <v>5</v>
      </c>
      <c r="C333" s="1" t="s">
        <v>6</v>
      </c>
      <c r="D333" s="1" t="s">
        <v>8</v>
      </c>
      <c r="E333" s="1" t="s">
        <v>7</v>
      </c>
      <c r="F333">
        <v>67.77</v>
      </c>
    </row>
    <row r="334" spans="1:6">
      <c r="A334" s="1">
        <v>3</v>
      </c>
      <c r="B334" s="1" t="s">
        <v>5</v>
      </c>
      <c r="C334" s="1" t="s">
        <v>6</v>
      </c>
      <c r="D334" s="1" t="s">
        <v>7</v>
      </c>
      <c r="E334" s="1" t="s">
        <v>7</v>
      </c>
      <c r="F334">
        <v>67.77</v>
      </c>
    </row>
    <row r="335" spans="1:6">
      <c r="A335" s="1">
        <v>3</v>
      </c>
      <c r="B335" s="1" t="s">
        <v>5</v>
      </c>
      <c r="C335" s="1" t="s">
        <v>5</v>
      </c>
      <c r="D335" s="1" t="s">
        <v>7</v>
      </c>
      <c r="E335" s="1" t="s">
        <v>7</v>
      </c>
      <c r="F335">
        <v>139.81</v>
      </c>
    </row>
    <row r="336" spans="1:6">
      <c r="A336" s="1">
        <v>3</v>
      </c>
      <c r="B336" s="1" t="s">
        <v>6</v>
      </c>
      <c r="C336" s="1" t="s">
        <v>5</v>
      </c>
      <c r="D336" s="1" t="s">
        <v>7</v>
      </c>
      <c r="E336" s="1" t="s">
        <v>7</v>
      </c>
      <c r="F336">
        <v>92.78</v>
      </c>
    </row>
    <row r="337" spans="1:6">
      <c r="A337" s="1">
        <v>3</v>
      </c>
      <c r="B337" s="1" t="s">
        <v>6</v>
      </c>
      <c r="C337" s="1" t="s">
        <v>5</v>
      </c>
      <c r="D337" s="1" t="s">
        <v>7</v>
      </c>
      <c r="E337" s="1" t="s">
        <v>7</v>
      </c>
      <c r="F337">
        <v>117.97</v>
      </c>
    </row>
    <row r="338" spans="1:6">
      <c r="A338" s="1">
        <v>3</v>
      </c>
      <c r="B338" s="1" t="s">
        <v>6</v>
      </c>
      <c r="C338" s="1" t="s">
        <v>6</v>
      </c>
      <c r="D338" s="1" t="s">
        <v>8</v>
      </c>
      <c r="E338" s="1" t="s">
        <v>7</v>
      </c>
      <c r="F338">
        <v>121.67</v>
      </c>
    </row>
    <row r="339" spans="1:6">
      <c r="A339" s="1">
        <v>3</v>
      </c>
      <c r="B339" s="1" t="s">
        <v>6</v>
      </c>
      <c r="C339" s="1" t="s">
        <v>6</v>
      </c>
      <c r="D339" s="1" t="s">
        <v>7</v>
      </c>
      <c r="E339" s="1" t="s">
        <v>7</v>
      </c>
      <c r="F339">
        <v>121.67</v>
      </c>
    </row>
    <row r="340" spans="1:6">
      <c r="A340" s="1">
        <v>3</v>
      </c>
      <c r="B340" s="1" t="s">
        <v>6</v>
      </c>
      <c r="C340" s="1" t="s">
        <v>5</v>
      </c>
      <c r="D340" s="1" t="s">
        <v>7</v>
      </c>
      <c r="E340" s="1" t="s">
        <v>9</v>
      </c>
      <c r="F340">
        <v>138.88</v>
      </c>
    </row>
    <row r="341" spans="1:6">
      <c r="A341" s="1">
        <v>3</v>
      </c>
      <c r="B341" s="1" t="s">
        <v>6</v>
      </c>
      <c r="C341" s="1" t="s">
        <v>5</v>
      </c>
      <c r="D341" s="1" t="s">
        <v>7</v>
      </c>
      <c r="E341" s="1" t="s">
        <v>7</v>
      </c>
      <c r="F341">
        <v>140.9</v>
      </c>
    </row>
    <row r="342" spans="1:6">
      <c r="A342" s="1">
        <v>3</v>
      </c>
      <c r="B342" s="1" t="s">
        <v>6</v>
      </c>
      <c r="C342" s="1" t="s">
        <v>5</v>
      </c>
      <c r="D342" s="1" t="s">
        <v>7</v>
      </c>
      <c r="E342" s="1" t="s">
        <v>7</v>
      </c>
      <c r="F342">
        <v>153.58000000000001</v>
      </c>
    </row>
    <row r="343" spans="1:6">
      <c r="A343" s="1">
        <v>3</v>
      </c>
      <c r="B343" s="1" t="s">
        <v>6</v>
      </c>
      <c r="C343" s="1" t="s">
        <v>5</v>
      </c>
      <c r="D343" s="1" t="s">
        <v>7</v>
      </c>
      <c r="E343" s="1" t="s">
        <v>7</v>
      </c>
      <c r="F343">
        <v>201.43</v>
      </c>
    </row>
    <row r="344" spans="1:6">
      <c r="A344" s="1">
        <v>3</v>
      </c>
      <c r="B344" s="1" t="s">
        <v>6</v>
      </c>
      <c r="C344" s="1" t="s">
        <v>5</v>
      </c>
      <c r="D344" s="1" t="s">
        <v>7</v>
      </c>
      <c r="E344" s="1" t="s">
        <v>9</v>
      </c>
      <c r="F344">
        <v>102.95</v>
      </c>
    </row>
    <row r="345" spans="1:6">
      <c r="A345" s="1">
        <v>3</v>
      </c>
      <c r="B345" s="1" t="s">
        <v>6</v>
      </c>
      <c r="C345" s="1" t="s">
        <v>6</v>
      </c>
      <c r="D345" s="1" t="s">
        <v>7</v>
      </c>
      <c r="E345" s="1" t="s">
        <v>7</v>
      </c>
      <c r="F345">
        <v>45.55</v>
      </c>
    </row>
    <row r="346" spans="1:6">
      <c r="A346" s="1">
        <v>3</v>
      </c>
      <c r="B346" s="1" t="s">
        <v>6</v>
      </c>
      <c r="C346" s="1" t="s">
        <v>5</v>
      </c>
      <c r="D346" s="1" t="s">
        <v>7</v>
      </c>
      <c r="E346" s="1" t="s">
        <v>7</v>
      </c>
      <c r="F346">
        <v>114.5</v>
      </c>
    </row>
    <row r="347" spans="1:6">
      <c r="A347" s="1">
        <v>3</v>
      </c>
      <c r="B347" s="1" t="s">
        <v>6</v>
      </c>
      <c r="C347" s="1" t="s">
        <v>6</v>
      </c>
      <c r="D347" s="1" t="s">
        <v>7</v>
      </c>
      <c r="E347" s="1" t="s">
        <v>7</v>
      </c>
      <c r="F347">
        <v>150.04</v>
      </c>
    </row>
    <row r="348" spans="1:6">
      <c r="A348" s="1">
        <v>3</v>
      </c>
      <c r="B348" s="1" t="s">
        <v>6</v>
      </c>
      <c r="C348" s="1" t="s">
        <v>5</v>
      </c>
      <c r="D348" s="1" t="s">
        <v>7</v>
      </c>
      <c r="E348" s="1" t="s">
        <v>7</v>
      </c>
      <c r="F348">
        <v>117.59</v>
      </c>
    </row>
    <row r="349" spans="1:6">
      <c r="A349" s="1">
        <v>3</v>
      </c>
      <c r="B349" s="1" t="s">
        <v>6</v>
      </c>
      <c r="C349" s="1" t="s">
        <v>5</v>
      </c>
      <c r="D349" s="1" t="s">
        <v>7</v>
      </c>
      <c r="E349" s="1" t="s">
        <v>7</v>
      </c>
      <c r="F349">
        <v>258.43</v>
      </c>
    </row>
    <row r="350" spans="1:6">
      <c r="A350" s="1">
        <v>3</v>
      </c>
      <c r="B350" s="1" t="s">
        <v>6</v>
      </c>
      <c r="C350" s="1" t="s">
        <v>5</v>
      </c>
      <c r="D350" s="1" t="s">
        <v>7</v>
      </c>
      <c r="E350" s="1" t="s">
        <v>9</v>
      </c>
      <c r="F350">
        <v>204.62</v>
      </c>
    </row>
    <row r="351" spans="1:6">
      <c r="A351" s="1">
        <v>3</v>
      </c>
      <c r="B351" s="1" t="s">
        <v>6</v>
      </c>
      <c r="C351" s="1" t="s">
        <v>6</v>
      </c>
      <c r="D351" s="1" t="s">
        <v>7</v>
      </c>
      <c r="E351" s="1" t="s">
        <v>7</v>
      </c>
      <c r="F351">
        <v>92.35</v>
      </c>
    </row>
    <row r="352" spans="1:6">
      <c r="A352" s="1">
        <v>3</v>
      </c>
      <c r="B352" s="1" t="s">
        <v>6</v>
      </c>
      <c r="C352" s="1" t="s">
        <v>5</v>
      </c>
      <c r="D352" s="1" t="s">
        <v>8</v>
      </c>
      <c r="E352" s="1" t="s">
        <v>7</v>
      </c>
      <c r="F352">
        <v>123.97</v>
      </c>
    </row>
    <row r="353" spans="1:6">
      <c r="A353" s="1">
        <v>3</v>
      </c>
      <c r="B353" s="1" t="s">
        <v>6</v>
      </c>
      <c r="C353" s="1" t="s">
        <v>5</v>
      </c>
      <c r="D353" s="1" t="s">
        <v>8</v>
      </c>
      <c r="E353" s="1" t="s">
        <v>7</v>
      </c>
      <c r="F353">
        <v>123.97</v>
      </c>
    </row>
    <row r="354" spans="1:6">
      <c r="A354" s="1">
        <v>3</v>
      </c>
      <c r="B354" s="1" t="s">
        <v>6</v>
      </c>
      <c r="C354" s="1" t="s">
        <v>5</v>
      </c>
      <c r="D354" s="1" t="s">
        <v>7</v>
      </c>
      <c r="E354" s="1" t="s">
        <v>9</v>
      </c>
      <c r="F354">
        <v>123.97</v>
      </c>
    </row>
    <row r="355" spans="1:6">
      <c r="A355" s="1">
        <v>3</v>
      </c>
      <c r="B355" s="1" t="s">
        <v>5</v>
      </c>
      <c r="C355" s="1" t="s">
        <v>5</v>
      </c>
      <c r="D355" s="1" t="s">
        <v>7</v>
      </c>
      <c r="E355" s="1" t="s">
        <v>7</v>
      </c>
      <c r="F355">
        <v>125.09</v>
      </c>
    </row>
    <row r="356" spans="1:6">
      <c r="A356" s="1">
        <v>3</v>
      </c>
      <c r="B356" s="1" t="s">
        <v>5</v>
      </c>
      <c r="C356" s="1" t="s">
        <v>5</v>
      </c>
      <c r="D356" s="1" t="s">
        <v>8</v>
      </c>
      <c r="E356" s="1" t="s">
        <v>7</v>
      </c>
      <c r="F356">
        <v>215.06</v>
      </c>
    </row>
    <row r="357" spans="1:6">
      <c r="A357" s="1">
        <v>3</v>
      </c>
      <c r="B357" s="1" t="s">
        <v>5</v>
      </c>
      <c r="C357" s="1" t="s">
        <v>5</v>
      </c>
      <c r="D357" s="1" t="s">
        <v>7</v>
      </c>
      <c r="E357" s="1" t="s">
        <v>7</v>
      </c>
      <c r="F357">
        <v>215.06</v>
      </c>
    </row>
    <row r="358" spans="1:6">
      <c r="A358" s="1">
        <v>3</v>
      </c>
      <c r="B358" s="1" t="s">
        <v>5</v>
      </c>
      <c r="C358" s="1" t="s">
        <v>5</v>
      </c>
      <c r="D358" s="1" t="s">
        <v>7</v>
      </c>
      <c r="E358" s="1" t="s">
        <v>7</v>
      </c>
      <c r="F358">
        <v>249.45</v>
      </c>
    </row>
    <row r="359" spans="1:6">
      <c r="A359" s="1">
        <v>3</v>
      </c>
      <c r="B359" s="1" t="s">
        <v>5</v>
      </c>
      <c r="C359" s="1" t="s">
        <v>5</v>
      </c>
      <c r="D359" s="1" t="s">
        <v>7</v>
      </c>
      <c r="E359" s="1" t="s">
        <v>7</v>
      </c>
      <c r="F359">
        <v>335.55</v>
      </c>
    </row>
    <row r="360" spans="1:6">
      <c r="A360" s="1">
        <v>3</v>
      </c>
      <c r="B360" s="1" t="s">
        <v>5</v>
      </c>
      <c r="C360" s="1" t="s">
        <v>5</v>
      </c>
      <c r="D360" s="1" t="s">
        <v>7</v>
      </c>
      <c r="E360" s="1" t="s">
        <v>9</v>
      </c>
      <c r="F360">
        <v>175.66</v>
      </c>
    </row>
    <row r="361" spans="1:6">
      <c r="A361" s="1">
        <v>3</v>
      </c>
      <c r="B361" s="1" t="s">
        <v>6</v>
      </c>
      <c r="C361" s="1" t="s">
        <v>5</v>
      </c>
      <c r="D361" s="1" t="s">
        <v>7</v>
      </c>
      <c r="E361" s="1" t="s">
        <v>7</v>
      </c>
      <c r="F361">
        <v>132.77000000000001</v>
      </c>
    </row>
    <row r="362" spans="1:6">
      <c r="A362" s="1">
        <v>3</v>
      </c>
      <c r="B362" s="1" t="s">
        <v>5</v>
      </c>
      <c r="C362" s="1" t="s">
        <v>5</v>
      </c>
      <c r="D362" s="1" t="s">
        <v>7</v>
      </c>
      <c r="E362" s="1" t="s">
        <v>7</v>
      </c>
      <c r="F362">
        <v>353.56</v>
      </c>
    </row>
    <row r="363" spans="1:6">
      <c r="A363" s="1">
        <v>3</v>
      </c>
      <c r="B363" s="1" t="s">
        <v>6</v>
      </c>
      <c r="C363" s="1" t="s">
        <v>5</v>
      </c>
      <c r="D363" s="1" t="s">
        <v>7</v>
      </c>
      <c r="E363" s="1" t="s">
        <v>7</v>
      </c>
      <c r="F363">
        <v>165.9</v>
      </c>
    </row>
    <row r="364" spans="1:6">
      <c r="A364" s="1">
        <v>3</v>
      </c>
      <c r="B364" s="1" t="s">
        <v>5</v>
      </c>
      <c r="C364" s="1" t="s">
        <v>5</v>
      </c>
      <c r="D364" s="1" t="s">
        <v>7</v>
      </c>
      <c r="E364" s="1" t="s">
        <v>7</v>
      </c>
      <c r="F364">
        <v>293.20999999999998</v>
      </c>
    </row>
    <row r="365" spans="1:6">
      <c r="A365" s="1">
        <v>3</v>
      </c>
      <c r="B365" s="1" t="s">
        <v>6</v>
      </c>
      <c r="C365" s="1" t="s">
        <v>5</v>
      </c>
      <c r="D365" s="1" t="s">
        <v>7</v>
      </c>
      <c r="E365" s="1" t="s">
        <v>7</v>
      </c>
      <c r="F365">
        <v>152.66999999999999</v>
      </c>
    </row>
    <row r="366" spans="1:6">
      <c r="A366" s="1">
        <v>3</v>
      </c>
      <c r="B366" s="1" t="s">
        <v>5</v>
      </c>
      <c r="C366" s="1" t="s">
        <v>5</v>
      </c>
      <c r="D366" s="1" t="s">
        <v>7</v>
      </c>
      <c r="E366" s="1" t="s">
        <v>9</v>
      </c>
      <c r="F366">
        <v>295.45999999999998</v>
      </c>
    </row>
    <row r="367" spans="1:6">
      <c r="A367" s="1">
        <v>3</v>
      </c>
      <c r="B367" s="1" t="s">
        <v>6</v>
      </c>
      <c r="C367" s="1" t="s">
        <v>5</v>
      </c>
      <c r="D367" s="1" t="s">
        <v>7</v>
      </c>
      <c r="E367" s="1" t="s">
        <v>7</v>
      </c>
      <c r="F367">
        <v>114.28</v>
      </c>
    </row>
    <row r="368" spans="1:6">
      <c r="A368" s="1">
        <v>3</v>
      </c>
      <c r="B368" s="1" t="s">
        <v>5</v>
      </c>
      <c r="C368" s="1" t="s">
        <v>6</v>
      </c>
      <c r="D368" s="1" t="s">
        <v>7</v>
      </c>
      <c r="E368" s="1" t="s">
        <v>7</v>
      </c>
      <c r="F368">
        <v>57.05</v>
      </c>
    </row>
    <row r="369" spans="1:6">
      <c r="A369" s="1">
        <v>3</v>
      </c>
      <c r="B369" s="1" t="s">
        <v>5</v>
      </c>
      <c r="C369" s="1" t="s">
        <v>5</v>
      </c>
      <c r="D369" s="1" t="s">
        <v>7</v>
      </c>
      <c r="E369" s="1" t="s">
        <v>7</v>
      </c>
      <c r="F369">
        <v>200.09</v>
      </c>
    </row>
    <row r="370" spans="1:6">
      <c r="A370" s="1">
        <v>3</v>
      </c>
      <c r="B370" s="1" t="s">
        <v>5</v>
      </c>
      <c r="C370" s="1" t="s">
        <v>6</v>
      </c>
      <c r="D370" s="1" t="s">
        <v>7</v>
      </c>
      <c r="E370" s="1" t="s">
        <v>7</v>
      </c>
      <c r="F370">
        <v>105.41</v>
      </c>
    </row>
    <row r="371" spans="1:6">
      <c r="A371" s="1">
        <v>3</v>
      </c>
      <c r="B371" s="1" t="s">
        <v>5</v>
      </c>
      <c r="C371" s="1" t="s">
        <v>5</v>
      </c>
      <c r="D371" s="1" t="s">
        <v>7</v>
      </c>
      <c r="E371" s="1" t="s">
        <v>7</v>
      </c>
      <c r="F371">
        <v>197.42</v>
      </c>
    </row>
    <row r="372" spans="1:6">
      <c r="A372" s="1">
        <v>3</v>
      </c>
      <c r="B372" s="1" t="s">
        <v>5</v>
      </c>
      <c r="C372" s="1" t="s">
        <v>6</v>
      </c>
      <c r="D372" s="1" t="s">
        <v>7</v>
      </c>
      <c r="E372" s="1" t="s">
        <v>7</v>
      </c>
      <c r="F372">
        <v>57.33</v>
      </c>
    </row>
    <row r="373" spans="1:6">
      <c r="A373" s="1">
        <v>3</v>
      </c>
      <c r="B373" s="1" t="s">
        <v>5</v>
      </c>
      <c r="C373" s="1" t="s">
        <v>6</v>
      </c>
      <c r="D373" s="1" t="s">
        <v>8</v>
      </c>
      <c r="E373" s="1" t="s">
        <v>7</v>
      </c>
      <c r="F373">
        <v>152.1</v>
      </c>
    </row>
    <row r="374" spans="1:6">
      <c r="A374" s="1">
        <v>3</v>
      </c>
      <c r="B374" s="1" t="s">
        <v>5</v>
      </c>
      <c r="C374" s="1" t="s">
        <v>6</v>
      </c>
      <c r="D374" s="1" t="s">
        <v>7</v>
      </c>
      <c r="E374" s="1" t="s">
        <v>7</v>
      </c>
      <c r="F374">
        <v>152.1</v>
      </c>
    </row>
    <row r="375" spans="1:6">
      <c r="A375" s="1">
        <v>3</v>
      </c>
      <c r="B375" s="1" t="s">
        <v>5</v>
      </c>
      <c r="C375" s="1" t="s">
        <v>6</v>
      </c>
      <c r="D375" s="1" t="s">
        <v>7</v>
      </c>
      <c r="E375" s="1" t="s">
        <v>7</v>
      </c>
      <c r="F375">
        <v>158</v>
      </c>
    </row>
    <row r="376" spans="1:6">
      <c r="A376" s="1">
        <v>3</v>
      </c>
      <c r="B376" s="1" t="s">
        <v>5</v>
      </c>
      <c r="C376" s="1" t="s">
        <v>6</v>
      </c>
      <c r="D376" s="1" t="s">
        <v>7</v>
      </c>
      <c r="E376" s="1" t="s">
        <v>9</v>
      </c>
      <c r="F376">
        <v>191.66</v>
      </c>
    </row>
    <row r="377" spans="1:6">
      <c r="A377" s="1">
        <v>3</v>
      </c>
      <c r="B377" s="1" t="s">
        <v>5</v>
      </c>
      <c r="C377" s="1" t="s">
        <v>6</v>
      </c>
      <c r="D377" s="1" t="s">
        <v>7</v>
      </c>
      <c r="E377" s="1" t="s">
        <v>7</v>
      </c>
      <c r="F377">
        <v>60.73</v>
      </c>
    </row>
    <row r="378" spans="1:6">
      <c r="A378" s="1">
        <v>3</v>
      </c>
      <c r="B378" s="1" t="s">
        <v>5</v>
      </c>
      <c r="C378" s="1" t="s">
        <v>6</v>
      </c>
      <c r="D378" s="1" t="s">
        <v>7</v>
      </c>
      <c r="E378" s="1" t="s">
        <v>7</v>
      </c>
      <c r="F378">
        <v>148.28</v>
      </c>
    </row>
    <row r="379" spans="1:6">
      <c r="A379" s="1">
        <v>3</v>
      </c>
      <c r="B379" s="1" t="s">
        <v>5</v>
      </c>
      <c r="C379" s="1" t="s">
        <v>6</v>
      </c>
      <c r="D379" s="1" t="s">
        <v>7</v>
      </c>
      <c r="E379" s="1" t="s">
        <v>7</v>
      </c>
      <c r="F379">
        <v>85.48</v>
      </c>
    </row>
    <row r="380" spans="1:6">
      <c r="A380" s="1">
        <v>3</v>
      </c>
      <c r="B380" s="1" t="s">
        <v>6</v>
      </c>
      <c r="C380" s="1" t="s">
        <v>6</v>
      </c>
      <c r="D380" s="1" t="s">
        <v>7</v>
      </c>
      <c r="E380" s="1" t="s">
        <v>7</v>
      </c>
      <c r="F380">
        <v>53.07</v>
      </c>
    </row>
    <row r="381" spans="1:6">
      <c r="A381" s="1">
        <v>3</v>
      </c>
      <c r="B381" s="1" t="s">
        <v>5</v>
      </c>
      <c r="C381" s="1" t="s">
        <v>6</v>
      </c>
      <c r="D381" s="1" t="s">
        <v>7</v>
      </c>
      <c r="E381" s="1" t="s">
        <v>7</v>
      </c>
      <c r="F381">
        <v>51.73</v>
      </c>
    </row>
    <row r="382" spans="1:6">
      <c r="A382" s="1">
        <v>3</v>
      </c>
      <c r="B382" s="1" t="s">
        <v>5</v>
      </c>
      <c r="C382" s="1" t="s">
        <v>5</v>
      </c>
      <c r="D382" s="1" t="s">
        <v>8</v>
      </c>
      <c r="E382" s="1" t="s">
        <v>7</v>
      </c>
      <c r="F382">
        <v>273.12</v>
      </c>
    </row>
    <row r="383" spans="1:6">
      <c r="A383" s="1">
        <v>3</v>
      </c>
      <c r="B383" s="1" t="s">
        <v>5</v>
      </c>
      <c r="C383" s="1" t="s">
        <v>5</v>
      </c>
      <c r="D383" s="1" t="s">
        <v>8</v>
      </c>
      <c r="E383" s="1" t="s">
        <v>7</v>
      </c>
      <c r="F383">
        <v>273.12</v>
      </c>
    </row>
    <row r="384" spans="1:6">
      <c r="A384" s="1">
        <v>3</v>
      </c>
      <c r="B384" s="1" t="s">
        <v>5</v>
      </c>
      <c r="C384" s="1" t="s">
        <v>5</v>
      </c>
      <c r="D384" s="1" t="s">
        <v>7</v>
      </c>
      <c r="E384" s="1" t="s">
        <v>9</v>
      </c>
      <c r="F384">
        <v>273.12</v>
      </c>
    </row>
    <row r="385" spans="1:6">
      <c r="A385" s="1">
        <v>3</v>
      </c>
      <c r="B385" s="1" t="s">
        <v>5</v>
      </c>
      <c r="C385" s="1" t="s">
        <v>6</v>
      </c>
      <c r="D385" s="1" t="s">
        <v>7</v>
      </c>
      <c r="E385" s="1" t="s">
        <v>7</v>
      </c>
      <c r="F385">
        <v>84.15</v>
      </c>
    </row>
    <row r="386" spans="1:6">
      <c r="A386" s="1">
        <v>3</v>
      </c>
      <c r="B386" s="1" t="s">
        <v>5</v>
      </c>
      <c r="C386" s="1" t="s">
        <v>6</v>
      </c>
      <c r="D386" s="1" t="s">
        <v>7</v>
      </c>
      <c r="E386" s="1" t="s">
        <v>7</v>
      </c>
      <c r="F386">
        <v>81.319999999999993</v>
      </c>
    </row>
    <row r="387" spans="1:6">
      <c r="A387" s="1">
        <v>3</v>
      </c>
      <c r="B387" s="1" t="s">
        <v>6</v>
      </c>
      <c r="C387" s="1" t="s">
        <v>6</v>
      </c>
      <c r="D387" s="1" t="s">
        <v>7</v>
      </c>
      <c r="E387" s="1" t="s">
        <v>7</v>
      </c>
      <c r="F387">
        <v>162.53</v>
      </c>
    </row>
    <row r="388" spans="1:6">
      <c r="A388" s="1">
        <v>3</v>
      </c>
      <c r="B388" s="1" t="s">
        <v>5</v>
      </c>
      <c r="C388" s="1" t="s">
        <v>5</v>
      </c>
      <c r="D388" s="1" t="s">
        <v>7</v>
      </c>
      <c r="E388" s="1" t="s">
        <v>7</v>
      </c>
      <c r="F388">
        <v>291.77999999999997</v>
      </c>
    </row>
    <row r="389" spans="1:6">
      <c r="A389" s="1">
        <v>3</v>
      </c>
      <c r="B389" s="1" t="s">
        <v>5</v>
      </c>
      <c r="C389" s="1" t="s">
        <v>5</v>
      </c>
      <c r="D389" s="1" t="s">
        <v>7</v>
      </c>
      <c r="E389" s="1" t="s">
        <v>9</v>
      </c>
      <c r="F389">
        <v>93.55</v>
      </c>
    </row>
    <row r="390" spans="1:6">
      <c r="A390" s="1">
        <v>3</v>
      </c>
      <c r="B390" s="1" t="s">
        <v>5</v>
      </c>
      <c r="C390" s="1" t="s">
        <v>5</v>
      </c>
      <c r="D390" s="1" t="s">
        <v>7</v>
      </c>
      <c r="E390" s="1" t="s">
        <v>9</v>
      </c>
      <c r="F390">
        <v>186.28</v>
      </c>
    </row>
    <row r="391" spans="1:6">
      <c r="A391" s="1">
        <v>3</v>
      </c>
      <c r="B391" s="1" t="s">
        <v>5</v>
      </c>
      <c r="C391" s="1" t="s">
        <v>5</v>
      </c>
      <c r="D391" s="1" t="s">
        <v>8</v>
      </c>
      <c r="E391" s="1" t="s">
        <v>9</v>
      </c>
      <c r="F391">
        <v>208.86</v>
      </c>
    </row>
    <row r="392" spans="1:6">
      <c r="A392" s="1">
        <v>3</v>
      </c>
      <c r="B392" s="1" t="s">
        <v>5</v>
      </c>
      <c r="C392" s="1" t="s">
        <v>5</v>
      </c>
      <c r="D392" s="1" t="s">
        <v>7</v>
      </c>
      <c r="E392" s="1" t="s">
        <v>9</v>
      </c>
      <c r="F392">
        <v>208.86</v>
      </c>
    </row>
    <row r="393" spans="1:6">
      <c r="A393" s="1">
        <v>3</v>
      </c>
      <c r="B393" s="1" t="s">
        <v>5</v>
      </c>
      <c r="C393" s="1" t="s">
        <v>5</v>
      </c>
      <c r="D393" s="1" t="s">
        <v>8</v>
      </c>
      <c r="E393" s="1" t="s">
        <v>9</v>
      </c>
      <c r="F393">
        <v>169.9</v>
      </c>
    </row>
    <row r="394" spans="1:6">
      <c r="A394" s="1">
        <v>3</v>
      </c>
      <c r="B394" s="1" t="s">
        <v>5</v>
      </c>
      <c r="C394" s="1" t="s">
        <v>5</v>
      </c>
      <c r="D394" s="1" t="s">
        <v>8</v>
      </c>
      <c r="E394" s="1" t="s">
        <v>9</v>
      </c>
      <c r="F394">
        <v>169.9</v>
      </c>
    </row>
    <row r="395" spans="1:6">
      <c r="A395" s="1">
        <v>3</v>
      </c>
      <c r="B395" s="1" t="s">
        <v>5</v>
      </c>
      <c r="C395" s="1" t="s">
        <v>5</v>
      </c>
      <c r="D395" s="1" t="s">
        <v>7</v>
      </c>
      <c r="E395" s="1" t="s">
        <v>9</v>
      </c>
      <c r="F395">
        <v>169.9</v>
      </c>
    </row>
    <row r="396" spans="1:6">
      <c r="A396" s="1">
        <v>3</v>
      </c>
      <c r="B396" s="1" t="s">
        <v>5</v>
      </c>
      <c r="C396" s="1" t="s">
        <v>5</v>
      </c>
      <c r="D396" s="1" t="s">
        <v>7</v>
      </c>
      <c r="E396" s="1" t="s">
        <v>9</v>
      </c>
      <c r="F396">
        <v>169.9</v>
      </c>
    </row>
    <row r="397" spans="1:6">
      <c r="A397" s="1">
        <v>3</v>
      </c>
      <c r="B397" s="1" t="s">
        <v>6</v>
      </c>
      <c r="C397" s="1" t="s">
        <v>5</v>
      </c>
      <c r="D397" s="1" t="s">
        <v>7</v>
      </c>
      <c r="E397" s="1" t="s">
        <v>9</v>
      </c>
      <c r="F397">
        <v>122.62</v>
      </c>
    </row>
    <row r="398" spans="1:6">
      <c r="A398" s="1">
        <v>3</v>
      </c>
      <c r="B398" s="1" t="s">
        <v>5</v>
      </c>
      <c r="C398" s="1" t="s">
        <v>5</v>
      </c>
      <c r="D398" s="1" t="s">
        <v>8</v>
      </c>
      <c r="E398" s="1" t="s">
        <v>7</v>
      </c>
      <c r="F398">
        <v>279.61</v>
      </c>
    </row>
    <row r="399" spans="1:6">
      <c r="A399" s="1">
        <v>3</v>
      </c>
      <c r="B399" s="1" t="s">
        <v>5</v>
      </c>
      <c r="C399" s="1" t="s">
        <v>5</v>
      </c>
      <c r="D399" s="1" t="s">
        <v>7</v>
      </c>
      <c r="E399" s="1" t="s">
        <v>7</v>
      </c>
      <c r="F399">
        <v>279.61</v>
      </c>
    </row>
    <row r="400" spans="1:6">
      <c r="A400" s="1">
        <v>3</v>
      </c>
      <c r="B400" s="1" t="s">
        <v>5</v>
      </c>
      <c r="C400" s="1" t="s">
        <v>5</v>
      </c>
      <c r="D400" s="1" t="s">
        <v>7</v>
      </c>
      <c r="E400" s="1" t="s">
        <v>7</v>
      </c>
      <c r="F400">
        <v>188.46</v>
      </c>
    </row>
    <row r="401" spans="1:6">
      <c r="A401" s="1">
        <v>3</v>
      </c>
      <c r="B401" s="1" t="s">
        <v>6</v>
      </c>
      <c r="C401" s="1" t="s">
        <v>5</v>
      </c>
      <c r="D401" s="1" t="s">
        <v>7</v>
      </c>
      <c r="E401" s="1" t="s">
        <v>7</v>
      </c>
      <c r="F401">
        <v>205.51</v>
      </c>
    </row>
    <row r="402" spans="1:6">
      <c r="A402" s="1">
        <v>3</v>
      </c>
      <c r="B402" s="1" t="s">
        <v>6</v>
      </c>
      <c r="C402" s="1" t="s">
        <v>6</v>
      </c>
      <c r="D402" s="1" t="s">
        <v>7</v>
      </c>
      <c r="E402" s="1" t="s">
        <v>7</v>
      </c>
      <c r="F402">
        <v>69.19</v>
      </c>
    </row>
    <row r="403" spans="1:6">
      <c r="A403" s="1">
        <v>3</v>
      </c>
      <c r="B403" s="1" t="s">
        <v>5</v>
      </c>
      <c r="C403" s="1" t="s">
        <v>5</v>
      </c>
      <c r="D403" s="1" t="s">
        <v>8</v>
      </c>
      <c r="E403" s="1" t="s">
        <v>7</v>
      </c>
      <c r="F403">
        <v>302.33</v>
      </c>
    </row>
    <row r="404" spans="1:6">
      <c r="A404" s="1">
        <v>3</v>
      </c>
      <c r="B404" s="1" t="s">
        <v>5</v>
      </c>
      <c r="C404" s="1" t="s">
        <v>5</v>
      </c>
      <c r="D404" s="1" t="s">
        <v>8</v>
      </c>
      <c r="E404" s="1" t="s">
        <v>7</v>
      </c>
      <c r="F404">
        <v>302.33</v>
      </c>
    </row>
    <row r="405" spans="1:6">
      <c r="A405" s="1">
        <v>3</v>
      </c>
      <c r="B405" s="1" t="s">
        <v>5</v>
      </c>
      <c r="C405" s="1" t="s">
        <v>6</v>
      </c>
      <c r="D405" s="1" t="s">
        <v>7</v>
      </c>
      <c r="E405" s="1" t="s">
        <v>7</v>
      </c>
      <c r="F405">
        <v>63.76</v>
      </c>
    </row>
    <row r="406" spans="1:6">
      <c r="A406" s="1">
        <v>3</v>
      </c>
      <c r="B406" s="1" t="s">
        <v>5</v>
      </c>
      <c r="C406" s="1" t="s">
        <v>6</v>
      </c>
      <c r="D406" s="1" t="s">
        <v>7</v>
      </c>
      <c r="E406" s="1" t="s">
        <v>7</v>
      </c>
      <c r="F406">
        <v>114.95</v>
      </c>
    </row>
    <row r="407" spans="1:6">
      <c r="A407" s="1">
        <v>3</v>
      </c>
      <c r="B407" s="1" t="s">
        <v>5</v>
      </c>
      <c r="C407" s="1" t="s">
        <v>6</v>
      </c>
      <c r="D407" s="1" t="s">
        <v>7</v>
      </c>
      <c r="E407" s="1" t="s">
        <v>7</v>
      </c>
      <c r="F407">
        <v>65.8</v>
      </c>
    </row>
    <row r="408" spans="1:6">
      <c r="A408" s="1">
        <v>3</v>
      </c>
      <c r="B408" s="1" t="s">
        <v>5</v>
      </c>
      <c r="C408" s="1" t="s">
        <v>6</v>
      </c>
      <c r="D408" s="1" t="s">
        <v>7</v>
      </c>
      <c r="E408" s="1" t="s">
        <v>7</v>
      </c>
      <c r="F408">
        <v>79.48</v>
      </c>
    </row>
    <row r="409" spans="1:6">
      <c r="A409" s="1">
        <v>3</v>
      </c>
      <c r="B409" s="1" t="s">
        <v>5</v>
      </c>
      <c r="C409" s="1" t="s">
        <v>6</v>
      </c>
      <c r="D409" s="1" t="s">
        <v>7</v>
      </c>
      <c r="E409" s="1" t="s">
        <v>7</v>
      </c>
      <c r="F409">
        <v>96.58</v>
      </c>
    </row>
    <row r="410" spans="1:6">
      <c r="A410" s="1">
        <v>3</v>
      </c>
      <c r="B410" s="1" t="s">
        <v>5</v>
      </c>
      <c r="C410" s="1" t="s">
        <v>5</v>
      </c>
      <c r="D410" s="1" t="s">
        <v>7</v>
      </c>
      <c r="E410" s="1" t="s">
        <v>7</v>
      </c>
      <c r="F410">
        <v>68.41</v>
      </c>
    </row>
    <row r="411" spans="1:6">
      <c r="A411" s="1">
        <v>3</v>
      </c>
      <c r="B411" s="1" t="s">
        <v>5</v>
      </c>
      <c r="C411" s="1" t="s">
        <v>6</v>
      </c>
      <c r="D411" s="1" t="s">
        <v>7</v>
      </c>
      <c r="E411" s="1" t="s">
        <v>7</v>
      </c>
      <c r="F411">
        <v>65.84</v>
      </c>
    </row>
    <row r="412" spans="1:6">
      <c r="A412" s="1">
        <v>3</v>
      </c>
      <c r="B412" s="1" t="s">
        <v>5</v>
      </c>
      <c r="C412" s="1" t="s">
        <v>6</v>
      </c>
      <c r="D412" s="1" t="s">
        <v>7</v>
      </c>
      <c r="E412" s="1" t="s">
        <v>7</v>
      </c>
      <c r="F412">
        <v>50.38</v>
      </c>
    </row>
    <row r="413" spans="1:6">
      <c r="A413" s="1">
        <v>3</v>
      </c>
      <c r="B413" s="1" t="s">
        <v>5</v>
      </c>
      <c r="C413" s="1" t="s">
        <v>5</v>
      </c>
      <c r="D413" s="1" t="s">
        <v>8</v>
      </c>
      <c r="E413" s="1" t="s">
        <v>7</v>
      </c>
      <c r="F413">
        <v>219.38</v>
      </c>
    </row>
    <row r="414" spans="1:6">
      <c r="A414" s="1">
        <v>3</v>
      </c>
      <c r="B414" s="1" t="s">
        <v>5</v>
      </c>
      <c r="C414" s="1" t="s">
        <v>5</v>
      </c>
      <c r="D414" s="1" t="s">
        <v>8</v>
      </c>
      <c r="E414" s="1" t="s">
        <v>7</v>
      </c>
      <c r="F414">
        <v>106.29</v>
      </c>
    </row>
    <row r="415" spans="1:6">
      <c r="A415" s="1">
        <v>3</v>
      </c>
      <c r="B415" s="1" t="s">
        <v>5</v>
      </c>
      <c r="C415" s="1" t="s">
        <v>5</v>
      </c>
      <c r="D415" s="1" t="s">
        <v>8</v>
      </c>
      <c r="E415" s="1" t="s">
        <v>7</v>
      </c>
      <c r="F415">
        <v>106.29</v>
      </c>
    </row>
    <row r="416" spans="1:6">
      <c r="A416" s="1">
        <v>3</v>
      </c>
      <c r="B416" s="1" t="s">
        <v>5</v>
      </c>
      <c r="C416" s="1" t="s">
        <v>5</v>
      </c>
      <c r="D416" s="1" t="s">
        <v>7</v>
      </c>
      <c r="E416" s="1" t="s">
        <v>9</v>
      </c>
      <c r="F416">
        <v>106.29</v>
      </c>
    </row>
    <row r="417" spans="1:6">
      <c r="A417" s="1">
        <v>3</v>
      </c>
      <c r="B417" s="1" t="s">
        <v>5</v>
      </c>
      <c r="C417" s="1" t="s">
        <v>5</v>
      </c>
      <c r="D417" s="1" t="s">
        <v>7</v>
      </c>
      <c r="E417" s="1" t="s">
        <v>7</v>
      </c>
      <c r="F417">
        <v>123.44</v>
      </c>
    </row>
    <row r="418" spans="1:6">
      <c r="A418" s="1">
        <v>3</v>
      </c>
      <c r="B418" s="1" t="s">
        <v>5</v>
      </c>
      <c r="C418" s="1" t="s">
        <v>5</v>
      </c>
      <c r="D418" s="1" t="s">
        <v>7</v>
      </c>
      <c r="E418" s="1" t="s">
        <v>7</v>
      </c>
      <c r="F418">
        <v>140.07</v>
      </c>
    </row>
    <row r="419" spans="1:6">
      <c r="A419" s="1">
        <v>3</v>
      </c>
      <c r="B419" s="1" t="s">
        <v>5</v>
      </c>
      <c r="C419" s="1" t="s">
        <v>5</v>
      </c>
      <c r="D419" s="1" t="s">
        <v>8</v>
      </c>
      <c r="E419" s="1" t="s">
        <v>7</v>
      </c>
      <c r="F419">
        <v>193.67</v>
      </c>
    </row>
    <row r="420" spans="1:6">
      <c r="A420" s="1">
        <v>3</v>
      </c>
      <c r="B420" s="1" t="s">
        <v>5</v>
      </c>
      <c r="C420" s="1" t="s">
        <v>5</v>
      </c>
      <c r="D420" s="1" t="s">
        <v>7</v>
      </c>
      <c r="E420" s="1" t="s">
        <v>7</v>
      </c>
      <c r="F420">
        <v>193.67</v>
      </c>
    </row>
    <row r="421" spans="1:6">
      <c r="A421" s="1">
        <v>3</v>
      </c>
      <c r="B421" s="1" t="s">
        <v>5</v>
      </c>
      <c r="C421" s="1" t="s">
        <v>5</v>
      </c>
      <c r="D421" s="1" t="s">
        <v>7</v>
      </c>
      <c r="E421" s="1" t="s">
        <v>7</v>
      </c>
      <c r="F421">
        <v>230.56</v>
      </c>
    </row>
    <row r="422" spans="1:6">
      <c r="A422" s="1">
        <v>3</v>
      </c>
      <c r="B422" s="1" t="s">
        <v>5</v>
      </c>
      <c r="C422" s="1" t="s">
        <v>5</v>
      </c>
      <c r="D422" s="1" t="s">
        <v>8</v>
      </c>
      <c r="E422" s="1" t="s">
        <v>7</v>
      </c>
      <c r="F422">
        <v>154.72999999999999</v>
      </c>
    </row>
    <row r="423" spans="1:6">
      <c r="A423" s="1">
        <v>3</v>
      </c>
      <c r="B423" s="1" t="s">
        <v>5</v>
      </c>
      <c r="C423" s="1" t="s">
        <v>5</v>
      </c>
      <c r="D423" s="1" t="s">
        <v>8</v>
      </c>
      <c r="E423" s="1" t="s">
        <v>7</v>
      </c>
      <c r="F423">
        <v>154.72999999999999</v>
      </c>
    </row>
    <row r="424" spans="1:6">
      <c r="A424" s="1">
        <v>3</v>
      </c>
      <c r="B424" s="1" t="s">
        <v>5</v>
      </c>
      <c r="C424" s="1" t="s">
        <v>5</v>
      </c>
      <c r="D424" s="1" t="s">
        <v>7</v>
      </c>
      <c r="E424" s="1" t="s">
        <v>9</v>
      </c>
      <c r="F424">
        <v>154.72999999999999</v>
      </c>
    </row>
    <row r="425" spans="1:6">
      <c r="A425" s="1">
        <v>3</v>
      </c>
      <c r="B425" s="1" t="s">
        <v>5</v>
      </c>
      <c r="C425" s="1" t="s">
        <v>5</v>
      </c>
      <c r="D425" s="1" t="s">
        <v>7</v>
      </c>
      <c r="E425" s="1" t="s">
        <v>7</v>
      </c>
      <c r="F425">
        <v>144.86000000000001</v>
      </c>
    </row>
    <row r="426" spans="1:6">
      <c r="A426" s="1">
        <v>3</v>
      </c>
      <c r="B426" s="1" t="s">
        <v>5</v>
      </c>
      <c r="C426" s="1" t="s">
        <v>5</v>
      </c>
      <c r="D426" s="1" t="s">
        <v>7</v>
      </c>
      <c r="E426" s="1" t="s">
        <v>7</v>
      </c>
      <c r="F426">
        <v>109.44</v>
      </c>
    </row>
    <row r="427" spans="1:6">
      <c r="A427" s="1">
        <v>3</v>
      </c>
      <c r="B427" s="1" t="s">
        <v>5</v>
      </c>
      <c r="C427" s="1" t="s">
        <v>5</v>
      </c>
      <c r="D427" s="1" t="s">
        <v>8</v>
      </c>
      <c r="E427" s="1" t="s">
        <v>7</v>
      </c>
      <c r="F427">
        <v>109.44</v>
      </c>
    </row>
    <row r="428" spans="1:6">
      <c r="A428" s="1">
        <v>3</v>
      </c>
      <c r="B428" s="1" t="s">
        <v>6</v>
      </c>
      <c r="C428" s="1" t="s">
        <v>5</v>
      </c>
      <c r="D428" s="1" t="s">
        <v>8</v>
      </c>
      <c r="E428" s="1" t="s">
        <v>7</v>
      </c>
      <c r="F428">
        <v>125.9</v>
      </c>
    </row>
    <row r="429" spans="1:6">
      <c r="A429" s="1">
        <v>3</v>
      </c>
      <c r="B429" s="1" t="s">
        <v>6</v>
      </c>
      <c r="C429" s="1" t="s">
        <v>5</v>
      </c>
      <c r="D429" s="1" t="s">
        <v>7</v>
      </c>
      <c r="E429" s="1" t="s">
        <v>7</v>
      </c>
      <c r="F429">
        <v>125.9</v>
      </c>
    </row>
    <row r="430" spans="1:6">
      <c r="A430" s="1">
        <v>3</v>
      </c>
      <c r="B430" s="1" t="s">
        <v>6</v>
      </c>
      <c r="C430" s="1" t="s">
        <v>6</v>
      </c>
      <c r="D430" s="1" t="s">
        <v>7</v>
      </c>
      <c r="E430" s="1" t="s">
        <v>7</v>
      </c>
      <c r="F430">
        <v>54.38</v>
      </c>
    </row>
    <row r="431" spans="1:6">
      <c r="A431" s="1">
        <v>3</v>
      </c>
      <c r="B431" s="1" t="s">
        <v>6</v>
      </c>
      <c r="C431" s="1" t="s">
        <v>6</v>
      </c>
      <c r="D431" s="1" t="s">
        <v>7</v>
      </c>
      <c r="E431" s="1" t="s">
        <v>7</v>
      </c>
      <c r="F431">
        <v>60.28</v>
      </c>
    </row>
    <row r="432" spans="1:6">
      <c r="A432" s="1">
        <v>3</v>
      </c>
      <c r="B432" s="1" t="s">
        <v>6</v>
      </c>
      <c r="C432" s="1" t="s">
        <v>6</v>
      </c>
      <c r="D432" s="1" t="s">
        <v>7</v>
      </c>
      <c r="E432" s="1" t="s">
        <v>7</v>
      </c>
      <c r="F432">
        <v>47.85</v>
      </c>
    </row>
    <row r="433" spans="1:6">
      <c r="A433" s="1">
        <v>3</v>
      </c>
      <c r="B433" s="1" t="s">
        <v>6</v>
      </c>
      <c r="C433" s="1" t="s">
        <v>6</v>
      </c>
      <c r="D433" s="1" t="s">
        <v>7</v>
      </c>
      <c r="E433" s="1" t="s">
        <v>7</v>
      </c>
      <c r="F433">
        <v>72.42</v>
      </c>
    </row>
    <row r="434" spans="1:6">
      <c r="A434" s="1">
        <v>3</v>
      </c>
      <c r="B434" s="1" t="s">
        <v>6</v>
      </c>
      <c r="C434" s="1" t="s">
        <v>6</v>
      </c>
      <c r="D434" s="1" t="s">
        <v>7</v>
      </c>
      <c r="E434" s="1" t="s">
        <v>7</v>
      </c>
      <c r="F434">
        <v>44.89</v>
      </c>
    </row>
    <row r="435" spans="1:6">
      <c r="A435" s="1">
        <v>3</v>
      </c>
      <c r="B435" s="1" t="s">
        <v>6</v>
      </c>
      <c r="C435" s="1" t="s">
        <v>6</v>
      </c>
      <c r="D435" s="1" t="s">
        <v>7</v>
      </c>
      <c r="E435" s="1" t="s">
        <v>7</v>
      </c>
      <c r="F435">
        <v>68.59</v>
      </c>
    </row>
    <row r="436" spans="1:6">
      <c r="A436" s="1">
        <v>3</v>
      </c>
      <c r="B436" s="1" t="s">
        <v>6</v>
      </c>
      <c r="C436" s="1" t="s">
        <v>6</v>
      </c>
      <c r="D436" s="1" t="s">
        <v>7</v>
      </c>
      <c r="E436" s="1" t="s">
        <v>7</v>
      </c>
      <c r="F436">
        <v>42.47</v>
      </c>
    </row>
    <row r="437" spans="1:6">
      <c r="A437" s="1">
        <v>3</v>
      </c>
      <c r="B437" s="1" t="s">
        <v>6</v>
      </c>
      <c r="C437" s="1" t="s">
        <v>6</v>
      </c>
      <c r="D437" s="1" t="s">
        <v>7</v>
      </c>
      <c r="E437" s="1" t="s">
        <v>7</v>
      </c>
      <c r="F437">
        <v>45.11</v>
      </c>
    </row>
    <row r="438" spans="1:6">
      <c r="A438" s="1">
        <v>3</v>
      </c>
      <c r="B438" s="1" t="s">
        <v>5</v>
      </c>
      <c r="C438" s="1" t="s">
        <v>5</v>
      </c>
      <c r="D438" s="1" t="s">
        <v>8</v>
      </c>
      <c r="E438" s="1" t="s">
        <v>7</v>
      </c>
      <c r="F438">
        <v>218.54</v>
      </c>
    </row>
    <row r="439" spans="1:6">
      <c r="A439" s="1">
        <v>3</v>
      </c>
      <c r="B439" s="1" t="s">
        <v>5</v>
      </c>
      <c r="C439" s="1" t="s">
        <v>5</v>
      </c>
      <c r="D439" s="1" t="s">
        <v>8</v>
      </c>
      <c r="E439" s="1" t="s">
        <v>7</v>
      </c>
      <c r="F439">
        <v>218.54</v>
      </c>
    </row>
    <row r="440" spans="1:6">
      <c r="A440" s="1">
        <v>3</v>
      </c>
      <c r="B440" s="1" t="s">
        <v>5</v>
      </c>
      <c r="C440" s="1" t="s">
        <v>5</v>
      </c>
      <c r="D440" s="1" t="s">
        <v>7</v>
      </c>
      <c r="E440" s="1" t="s">
        <v>9</v>
      </c>
      <c r="F440">
        <v>218.54</v>
      </c>
    </row>
    <row r="441" spans="1:6">
      <c r="A441" s="1">
        <v>3</v>
      </c>
      <c r="B441" s="1" t="s">
        <v>5</v>
      </c>
      <c r="C441" s="1" t="s">
        <v>5</v>
      </c>
      <c r="D441" s="1" t="s">
        <v>8</v>
      </c>
      <c r="E441" s="1" t="s">
        <v>7</v>
      </c>
      <c r="F441">
        <v>127.38</v>
      </c>
    </row>
    <row r="442" spans="1:6">
      <c r="A442" s="1">
        <v>3</v>
      </c>
      <c r="B442" s="1" t="s">
        <v>5</v>
      </c>
      <c r="C442" s="1" t="s">
        <v>5</v>
      </c>
      <c r="D442" s="1" t="s">
        <v>8</v>
      </c>
      <c r="E442" s="1" t="s">
        <v>7</v>
      </c>
      <c r="F442">
        <v>127.38</v>
      </c>
    </row>
    <row r="443" spans="1:6">
      <c r="A443" s="1">
        <v>3</v>
      </c>
      <c r="B443" s="1" t="s">
        <v>5</v>
      </c>
      <c r="C443" s="1" t="s">
        <v>5</v>
      </c>
      <c r="D443" s="1" t="s">
        <v>7</v>
      </c>
      <c r="E443" s="1" t="s">
        <v>9</v>
      </c>
      <c r="F443">
        <v>127.38</v>
      </c>
    </row>
    <row r="444" spans="1:6">
      <c r="A444" s="1">
        <v>3</v>
      </c>
      <c r="B444" s="1" t="s">
        <v>5</v>
      </c>
      <c r="C444" s="1" t="s">
        <v>6</v>
      </c>
      <c r="D444" s="1" t="s">
        <v>7</v>
      </c>
      <c r="E444" s="1" t="s">
        <v>7</v>
      </c>
      <c r="F444">
        <v>52.53</v>
      </c>
    </row>
    <row r="445" spans="1:6">
      <c r="A445" s="1">
        <v>3</v>
      </c>
      <c r="B445" s="1" t="s">
        <v>6</v>
      </c>
      <c r="C445" s="1" t="s">
        <v>6</v>
      </c>
      <c r="D445" s="1" t="s">
        <v>7</v>
      </c>
      <c r="E445" s="1" t="s">
        <v>7</v>
      </c>
      <c r="F445">
        <v>56.91</v>
      </c>
    </row>
    <row r="446" spans="1:6">
      <c r="A446" s="1">
        <v>3</v>
      </c>
      <c r="B446" s="1" t="s">
        <v>5</v>
      </c>
      <c r="C446" s="1" t="s">
        <v>6</v>
      </c>
      <c r="D446" s="1" t="s">
        <v>7</v>
      </c>
      <c r="E446" s="1" t="s">
        <v>7</v>
      </c>
      <c r="F446">
        <v>56.79</v>
      </c>
    </row>
    <row r="447" spans="1:6">
      <c r="A447" s="1">
        <v>3</v>
      </c>
      <c r="B447" s="1" t="s">
        <v>5</v>
      </c>
      <c r="C447" s="1" t="s">
        <v>6</v>
      </c>
      <c r="D447" s="1" t="s">
        <v>7</v>
      </c>
      <c r="E447" s="1" t="s">
        <v>7</v>
      </c>
      <c r="F447">
        <v>78.67</v>
      </c>
    </row>
    <row r="448" spans="1:6">
      <c r="A448" s="1">
        <v>3</v>
      </c>
      <c r="B448" s="1" t="s">
        <v>5</v>
      </c>
      <c r="C448" s="1" t="s">
        <v>6</v>
      </c>
      <c r="D448" s="1" t="s">
        <v>7</v>
      </c>
      <c r="E448" s="1" t="s">
        <v>7</v>
      </c>
      <c r="F448">
        <v>57.57</v>
      </c>
    </row>
    <row r="449" spans="1:6">
      <c r="A449" s="1">
        <v>3</v>
      </c>
      <c r="B449" s="1" t="s">
        <v>5</v>
      </c>
      <c r="C449" s="1" t="s">
        <v>6</v>
      </c>
      <c r="D449" s="1" t="s">
        <v>7</v>
      </c>
      <c r="E449" s="1" t="s">
        <v>7</v>
      </c>
      <c r="F449">
        <v>64.39</v>
      </c>
    </row>
    <row r="450" spans="1:6">
      <c r="A450" s="1">
        <v>3</v>
      </c>
      <c r="B450" s="1" t="s">
        <v>5</v>
      </c>
      <c r="C450" s="1" t="s">
        <v>5</v>
      </c>
      <c r="D450" s="1" t="s">
        <v>7</v>
      </c>
      <c r="E450" s="1" t="s">
        <v>7</v>
      </c>
      <c r="F450">
        <v>179.13</v>
      </c>
    </row>
    <row r="451" spans="1:6">
      <c r="A451" s="1">
        <v>3</v>
      </c>
      <c r="B451" s="1" t="s">
        <v>5</v>
      </c>
      <c r="C451" s="1" t="s">
        <v>6</v>
      </c>
      <c r="D451" s="1" t="s">
        <v>8</v>
      </c>
      <c r="E451" s="1" t="s">
        <v>7</v>
      </c>
      <c r="F451">
        <v>185.65</v>
      </c>
    </row>
    <row r="452" spans="1:6">
      <c r="A452" s="1">
        <v>3</v>
      </c>
      <c r="B452" s="1" t="s">
        <v>5</v>
      </c>
      <c r="C452" s="1" t="s">
        <v>6</v>
      </c>
      <c r="D452" s="1" t="s">
        <v>7</v>
      </c>
      <c r="E452" s="1" t="s">
        <v>7</v>
      </c>
      <c r="F452">
        <v>185.65</v>
      </c>
    </row>
    <row r="453" spans="1:6">
      <c r="A453" s="1">
        <v>3</v>
      </c>
      <c r="B453" s="1" t="s">
        <v>5</v>
      </c>
      <c r="C453" s="1" t="s">
        <v>5</v>
      </c>
      <c r="D453" s="1" t="s">
        <v>7</v>
      </c>
      <c r="E453" s="1" t="s">
        <v>7</v>
      </c>
      <c r="F453">
        <v>69.599999999999994</v>
      </c>
    </row>
    <row r="454" spans="1:6">
      <c r="A454" s="1">
        <v>3</v>
      </c>
      <c r="B454" s="1" t="s">
        <v>6</v>
      </c>
      <c r="C454" s="1" t="s">
        <v>6</v>
      </c>
      <c r="D454" s="1" t="s">
        <v>7</v>
      </c>
      <c r="E454" s="1" t="s">
        <v>7</v>
      </c>
      <c r="F454">
        <v>57.4</v>
      </c>
    </row>
    <row r="455" spans="1:6">
      <c r="A455" s="1">
        <v>3</v>
      </c>
      <c r="B455" s="1" t="s">
        <v>5</v>
      </c>
      <c r="C455" s="1" t="s">
        <v>6</v>
      </c>
      <c r="D455" s="1" t="s">
        <v>7</v>
      </c>
      <c r="E455" s="1" t="s">
        <v>7</v>
      </c>
      <c r="F455">
        <v>66.459999999999994</v>
      </c>
    </row>
    <row r="456" spans="1:6">
      <c r="A456" s="1">
        <v>3</v>
      </c>
      <c r="B456" s="1" t="s">
        <v>5</v>
      </c>
      <c r="C456" s="1" t="s">
        <v>5</v>
      </c>
      <c r="D456" s="1" t="s">
        <v>8</v>
      </c>
      <c r="E456" s="1" t="s">
        <v>7</v>
      </c>
      <c r="F456">
        <v>259.32</v>
      </c>
    </row>
    <row r="457" spans="1:6">
      <c r="A457" s="1">
        <v>3</v>
      </c>
      <c r="B457" s="1" t="s">
        <v>5</v>
      </c>
      <c r="C457" s="1" t="s">
        <v>5</v>
      </c>
      <c r="D457" s="1" t="s">
        <v>8</v>
      </c>
      <c r="E457" s="1" t="s">
        <v>7</v>
      </c>
      <c r="F457">
        <v>259.32</v>
      </c>
    </row>
    <row r="458" spans="1:6">
      <c r="A458" s="1">
        <v>3</v>
      </c>
      <c r="B458" s="1" t="s">
        <v>5</v>
      </c>
      <c r="C458" s="1" t="s">
        <v>6</v>
      </c>
      <c r="D458" s="1" t="s">
        <v>7</v>
      </c>
      <c r="E458" s="1" t="s">
        <v>7</v>
      </c>
      <c r="F458">
        <v>73.69</v>
      </c>
    </row>
    <row r="459" spans="1:6">
      <c r="A459" s="1">
        <v>3</v>
      </c>
      <c r="B459" s="1" t="s">
        <v>5</v>
      </c>
      <c r="C459" s="1" t="s">
        <v>6</v>
      </c>
      <c r="D459" s="1" t="s">
        <v>7</v>
      </c>
      <c r="E459" s="1" t="s">
        <v>7</v>
      </c>
      <c r="F459">
        <v>65.91</v>
      </c>
    </row>
    <row r="460" spans="1:6">
      <c r="A460" s="1">
        <v>3</v>
      </c>
      <c r="B460" s="1" t="s">
        <v>5</v>
      </c>
      <c r="C460" s="1" t="s">
        <v>5</v>
      </c>
      <c r="D460" s="1" t="s">
        <v>7</v>
      </c>
      <c r="E460" s="1" t="s">
        <v>7</v>
      </c>
      <c r="F460">
        <v>85.19</v>
      </c>
    </row>
    <row r="461" spans="1:6">
      <c r="A461" s="1">
        <v>3</v>
      </c>
      <c r="B461" s="1" t="s">
        <v>5</v>
      </c>
      <c r="C461" s="1" t="s">
        <v>6</v>
      </c>
      <c r="D461" s="1" t="s">
        <v>7</v>
      </c>
      <c r="E461" s="1" t="s">
        <v>7</v>
      </c>
      <c r="F461">
        <v>78.3</v>
      </c>
    </row>
    <row r="462" spans="1:6">
      <c r="A462" s="1">
        <v>3</v>
      </c>
      <c r="B462" s="1" t="s">
        <v>5</v>
      </c>
      <c r="C462" s="1" t="s">
        <v>6</v>
      </c>
      <c r="D462" s="1" t="s">
        <v>8</v>
      </c>
      <c r="E462" s="1" t="s">
        <v>7</v>
      </c>
      <c r="F462">
        <v>128.36000000000001</v>
      </c>
    </row>
    <row r="463" spans="1:6">
      <c r="A463" s="1">
        <v>3</v>
      </c>
      <c r="B463" s="1" t="s">
        <v>5</v>
      </c>
      <c r="C463" s="1" t="s">
        <v>6</v>
      </c>
      <c r="D463" s="1" t="s">
        <v>7</v>
      </c>
      <c r="E463" s="1" t="s">
        <v>7</v>
      </c>
      <c r="F463">
        <v>128.36000000000001</v>
      </c>
    </row>
    <row r="464" spans="1:6">
      <c r="A464" s="1">
        <v>3</v>
      </c>
      <c r="B464" s="1" t="s">
        <v>5</v>
      </c>
      <c r="C464" s="1" t="s">
        <v>6</v>
      </c>
      <c r="D464" s="1" t="s">
        <v>7</v>
      </c>
      <c r="E464" s="1" t="s">
        <v>7</v>
      </c>
      <c r="F464">
        <v>63.69</v>
      </c>
    </row>
    <row r="465" spans="1:6">
      <c r="A465" s="1">
        <v>3</v>
      </c>
      <c r="B465" s="1" t="s">
        <v>5</v>
      </c>
      <c r="C465" s="1" t="s">
        <v>6</v>
      </c>
      <c r="D465" s="1" t="s">
        <v>7</v>
      </c>
      <c r="E465" s="1" t="s">
        <v>7</v>
      </c>
      <c r="F465">
        <v>63.92</v>
      </c>
    </row>
    <row r="466" spans="1:6">
      <c r="A466" s="1">
        <v>3</v>
      </c>
      <c r="B466" s="1" t="s">
        <v>6</v>
      </c>
      <c r="C466" s="1" t="s">
        <v>6</v>
      </c>
      <c r="D466" s="1" t="s">
        <v>7</v>
      </c>
      <c r="E466" s="1" t="s">
        <v>7</v>
      </c>
      <c r="F466">
        <v>86.71</v>
      </c>
    </row>
    <row r="467" spans="1:6">
      <c r="A467" s="1">
        <v>3</v>
      </c>
      <c r="B467" s="1" t="s">
        <v>5</v>
      </c>
      <c r="C467" s="1" t="s">
        <v>6</v>
      </c>
      <c r="D467" s="1" t="s">
        <v>7</v>
      </c>
      <c r="E467" s="1" t="s">
        <v>7</v>
      </c>
      <c r="F467">
        <v>130.09</v>
      </c>
    </row>
    <row r="468" spans="1:6">
      <c r="A468" s="1">
        <v>3</v>
      </c>
      <c r="B468" s="1" t="s">
        <v>5</v>
      </c>
      <c r="C468" s="1" t="s">
        <v>5</v>
      </c>
      <c r="D468" s="1" t="s">
        <v>8</v>
      </c>
      <c r="E468" s="1" t="s">
        <v>7</v>
      </c>
      <c r="F468">
        <v>273.52999999999997</v>
      </c>
    </row>
    <row r="469" spans="1:6">
      <c r="A469" s="1">
        <v>3</v>
      </c>
      <c r="B469" s="1" t="s">
        <v>5</v>
      </c>
      <c r="C469" s="1" t="s">
        <v>5</v>
      </c>
      <c r="D469" s="1" t="s">
        <v>8</v>
      </c>
      <c r="E469" s="1" t="s">
        <v>7</v>
      </c>
      <c r="F469">
        <v>273.52999999999997</v>
      </c>
    </row>
    <row r="470" spans="1:6">
      <c r="A470" s="1">
        <v>3</v>
      </c>
      <c r="B470" s="1" t="s">
        <v>5</v>
      </c>
      <c r="C470" s="1" t="s">
        <v>5</v>
      </c>
      <c r="D470" s="1" t="s">
        <v>7</v>
      </c>
      <c r="E470" s="1" t="s">
        <v>9</v>
      </c>
      <c r="F470">
        <v>273.52999999999997</v>
      </c>
    </row>
    <row r="471" spans="1:6">
      <c r="A471" s="1">
        <v>3</v>
      </c>
      <c r="B471" s="1" t="s">
        <v>5</v>
      </c>
      <c r="C471" s="1" t="s">
        <v>5</v>
      </c>
      <c r="D471" s="1" t="s">
        <v>7</v>
      </c>
      <c r="E471" s="1" t="s">
        <v>7</v>
      </c>
      <c r="F471">
        <v>204.35</v>
      </c>
    </row>
    <row r="472" spans="1:6">
      <c r="A472" s="1">
        <v>3</v>
      </c>
      <c r="B472" s="1" t="s">
        <v>5</v>
      </c>
      <c r="C472" s="1" t="s">
        <v>5</v>
      </c>
      <c r="D472" s="1" t="s">
        <v>7</v>
      </c>
      <c r="E472" s="1" t="s">
        <v>7</v>
      </c>
      <c r="F472">
        <v>291.51</v>
      </c>
    </row>
    <row r="473" spans="1:6">
      <c r="A473" s="1">
        <v>3</v>
      </c>
      <c r="B473" s="1" t="s">
        <v>5</v>
      </c>
      <c r="C473" s="1" t="s">
        <v>6</v>
      </c>
      <c r="D473" s="1" t="s">
        <v>7</v>
      </c>
      <c r="E473" s="1" t="s">
        <v>7</v>
      </c>
      <c r="F473">
        <v>219.63</v>
      </c>
    </row>
    <row r="474" spans="1:6">
      <c r="A474" s="1">
        <v>3</v>
      </c>
      <c r="B474" s="1" t="s">
        <v>5</v>
      </c>
      <c r="C474" s="1" t="s">
        <v>5</v>
      </c>
      <c r="D474" s="1" t="s">
        <v>7</v>
      </c>
      <c r="E474" s="1" t="s">
        <v>7</v>
      </c>
      <c r="F474">
        <v>252.97</v>
      </c>
    </row>
    <row r="475" spans="1:6">
      <c r="A475" s="1">
        <v>3</v>
      </c>
      <c r="B475" s="1" t="s">
        <v>5</v>
      </c>
      <c r="C475" s="1" t="s">
        <v>5</v>
      </c>
      <c r="D475" s="1" t="s">
        <v>7</v>
      </c>
      <c r="E475" s="1" t="s">
        <v>7</v>
      </c>
      <c r="F475">
        <v>134.79</v>
      </c>
    </row>
    <row r="476" spans="1:6">
      <c r="A476" s="1">
        <v>3</v>
      </c>
      <c r="B476" s="1" t="s">
        <v>5</v>
      </c>
      <c r="C476" s="1" t="s">
        <v>5</v>
      </c>
      <c r="D476" s="1" t="s">
        <v>7</v>
      </c>
      <c r="E476" s="1" t="s">
        <v>7</v>
      </c>
      <c r="F476">
        <v>70.41</v>
      </c>
    </row>
    <row r="477" spans="1:6">
      <c r="A477" s="1">
        <v>3</v>
      </c>
      <c r="B477" s="1" t="s">
        <v>5</v>
      </c>
      <c r="C477" s="1" t="s">
        <v>5</v>
      </c>
      <c r="D477" s="1" t="s">
        <v>7</v>
      </c>
      <c r="E477" s="1" t="s">
        <v>7</v>
      </c>
      <c r="F477">
        <v>70.41</v>
      </c>
    </row>
    <row r="478" spans="1:6">
      <c r="A478" s="1">
        <v>3</v>
      </c>
      <c r="B478" s="1" t="s">
        <v>5</v>
      </c>
      <c r="C478" s="1" t="s">
        <v>5</v>
      </c>
      <c r="D478" s="1" t="s">
        <v>7</v>
      </c>
      <c r="E478" s="1" t="s">
        <v>9</v>
      </c>
      <c r="F478">
        <v>251.73</v>
      </c>
    </row>
    <row r="479" spans="1:6">
      <c r="A479" s="1">
        <v>3</v>
      </c>
      <c r="B479" s="1" t="s">
        <v>5</v>
      </c>
      <c r="C479" s="1" t="s">
        <v>5</v>
      </c>
      <c r="D479" s="1" t="s">
        <v>8</v>
      </c>
      <c r="E479" s="1" t="s">
        <v>7</v>
      </c>
      <c r="F479">
        <v>299.17</v>
      </c>
    </row>
    <row r="480" spans="1:6">
      <c r="A480" s="1">
        <v>3</v>
      </c>
      <c r="B480" s="1" t="s">
        <v>5</v>
      </c>
      <c r="C480" s="1" t="s">
        <v>5</v>
      </c>
      <c r="D480" s="1" t="s">
        <v>8</v>
      </c>
      <c r="E480" s="1" t="s">
        <v>7</v>
      </c>
      <c r="F480">
        <v>299.17</v>
      </c>
    </row>
    <row r="481" spans="1:6">
      <c r="A481" s="1">
        <v>3</v>
      </c>
      <c r="B481" s="1" t="s">
        <v>5</v>
      </c>
      <c r="C481" s="1" t="s">
        <v>6</v>
      </c>
      <c r="D481" s="1" t="s">
        <v>7</v>
      </c>
      <c r="E481" s="1" t="s">
        <v>7</v>
      </c>
      <c r="F481">
        <v>57.29</v>
      </c>
    </row>
    <row r="482" spans="1:6">
      <c r="A482" s="1">
        <v>3</v>
      </c>
      <c r="B482" s="1" t="s">
        <v>5</v>
      </c>
      <c r="C482" s="1" t="s">
        <v>6</v>
      </c>
      <c r="D482" s="1" t="s">
        <v>7</v>
      </c>
      <c r="E482" s="1" t="s">
        <v>7</v>
      </c>
      <c r="F482">
        <v>50.1</v>
      </c>
    </row>
    <row r="483" spans="1:6">
      <c r="A483" s="1">
        <v>3</v>
      </c>
      <c r="B483" s="1" t="s">
        <v>5</v>
      </c>
      <c r="C483" s="1" t="s">
        <v>6</v>
      </c>
      <c r="D483" s="1" t="s">
        <v>7</v>
      </c>
      <c r="E483" s="1" t="s">
        <v>7</v>
      </c>
      <c r="F483">
        <v>58.68</v>
      </c>
    </row>
    <row r="484" spans="1:6">
      <c r="A484" s="1">
        <v>3</v>
      </c>
      <c r="B484" s="1" t="s">
        <v>5</v>
      </c>
      <c r="C484" s="1" t="s">
        <v>6</v>
      </c>
      <c r="D484" s="1" t="s">
        <v>7</v>
      </c>
      <c r="E484" s="1" t="s">
        <v>7</v>
      </c>
      <c r="F484">
        <v>100.8</v>
      </c>
    </row>
    <row r="485" spans="1:6">
      <c r="A485" s="1">
        <v>3</v>
      </c>
      <c r="B485" s="1" t="s">
        <v>5</v>
      </c>
      <c r="C485" s="1" t="s">
        <v>5</v>
      </c>
      <c r="D485" s="1" t="s">
        <v>7</v>
      </c>
      <c r="E485" s="1" t="s">
        <v>7</v>
      </c>
      <c r="F485">
        <v>248.49</v>
      </c>
    </row>
    <row r="486" spans="1:6">
      <c r="A486" s="1">
        <v>3</v>
      </c>
      <c r="B486" s="1" t="s">
        <v>5</v>
      </c>
      <c r="C486" s="1" t="s">
        <v>5</v>
      </c>
      <c r="D486" s="1" t="s">
        <v>7</v>
      </c>
      <c r="E486" s="1" t="s">
        <v>7</v>
      </c>
      <c r="F486">
        <v>367.72</v>
      </c>
    </row>
    <row r="487" spans="1:6">
      <c r="A487" s="1">
        <v>3</v>
      </c>
      <c r="B487" s="1" t="s">
        <v>5</v>
      </c>
      <c r="C487" s="1" t="s">
        <v>5</v>
      </c>
      <c r="D487" s="1" t="s">
        <v>7</v>
      </c>
      <c r="E487" s="1" t="s">
        <v>7</v>
      </c>
      <c r="F487">
        <v>83.74</v>
      </c>
    </row>
    <row r="488" spans="1:6">
      <c r="A488" s="1">
        <v>3</v>
      </c>
      <c r="B488" s="1" t="s">
        <v>5</v>
      </c>
      <c r="C488" s="1" t="s">
        <v>5</v>
      </c>
      <c r="D488" s="1" t="s">
        <v>8</v>
      </c>
      <c r="E488" s="1" t="s">
        <v>7</v>
      </c>
      <c r="F488">
        <v>291.66000000000003</v>
      </c>
    </row>
    <row r="489" spans="1:6">
      <c r="A489" s="1">
        <v>3</v>
      </c>
      <c r="B489" s="1" t="s">
        <v>5</v>
      </c>
      <c r="C489" s="1" t="s">
        <v>5</v>
      </c>
      <c r="D489" s="1" t="s">
        <v>7</v>
      </c>
      <c r="E489" s="1" t="s">
        <v>7</v>
      </c>
      <c r="F489">
        <v>291.66000000000003</v>
      </c>
    </row>
    <row r="490" spans="1:6">
      <c r="A490" s="1">
        <v>3</v>
      </c>
      <c r="B490" s="1" t="s">
        <v>5</v>
      </c>
      <c r="C490" s="1" t="s">
        <v>5</v>
      </c>
      <c r="D490" s="1" t="s">
        <v>7</v>
      </c>
      <c r="E490" s="1" t="s">
        <v>7</v>
      </c>
      <c r="F490">
        <v>297.83</v>
      </c>
    </row>
    <row r="491" spans="1:6">
      <c r="A491" s="1">
        <v>3</v>
      </c>
      <c r="B491" s="1" t="s">
        <v>5</v>
      </c>
      <c r="C491" s="1" t="s">
        <v>5</v>
      </c>
      <c r="D491" s="1" t="s">
        <v>7</v>
      </c>
      <c r="E491" s="1" t="s">
        <v>7</v>
      </c>
      <c r="F491">
        <v>168.96</v>
      </c>
    </row>
    <row r="492" spans="1:6">
      <c r="A492" s="1">
        <v>3</v>
      </c>
      <c r="B492" s="1" t="s">
        <v>5</v>
      </c>
      <c r="C492" s="1" t="s">
        <v>5</v>
      </c>
      <c r="D492" s="1" t="s">
        <v>7</v>
      </c>
      <c r="E492" s="1" t="s">
        <v>9</v>
      </c>
      <c r="F492">
        <v>314.88</v>
      </c>
    </row>
    <row r="493" spans="1:6">
      <c r="A493" s="1">
        <v>3</v>
      </c>
      <c r="B493" s="1" t="s">
        <v>5</v>
      </c>
      <c r="C493" s="1" t="s">
        <v>6</v>
      </c>
      <c r="D493" s="1" t="s">
        <v>7</v>
      </c>
      <c r="E493" s="1" t="s">
        <v>7</v>
      </c>
      <c r="F493">
        <v>241.04</v>
      </c>
    </row>
    <row r="494" spans="1:6">
      <c r="A494" s="1">
        <v>3</v>
      </c>
      <c r="B494" s="1" t="s">
        <v>5</v>
      </c>
      <c r="C494" s="1" t="s">
        <v>5</v>
      </c>
      <c r="D494" s="1" t="s">
        <v>7</v>
      </c>
      <c r="E494" s="1" t="s">
        <v>7</v>
      </c>
      <c r="F494">
        <v>116.52</v>
      </c>
    </row>
    <row r="495" spans="1:6">
      <c r="A495" s="1">
        <v>3</v>
      </c>
      <c r="B495" s="1" t="s">
        <v>6</v>
      </c>
      <c r="C495" s="1" t="s">
        <v>6</v>
      </c>
      <c r="D495" s="1" t="s">
        <v>7</v>
      </c>
      <c r="E495" s="1" t="s">
        <v>7</v>
      </c>
      <c r="F495">
        <v>72.58</v>
      </c>
    </row>
    <row r="496" spans="1:6">
      <c r="A496" s="1">
        <v>3</v>
      </c>
      <c r="B496" s="1" t="s">
        <v>5</v>
      </c>
      <c r="C496" s="1" t="s">
        <v>5</v>
      </c>
      <c r="D496" s="1" t="s">
        <v>7</v>
      </c>
      <c r="E496" s="1" t="s">
        <v>7</v>
      </c>
      <c r="F496">
        <v>79.23</v>
      </c>
    </row>
    <row r="497" spans="1:6">
      <c r="A497" s="1">
        <v>3</v>
      </c>
      <c r="B497" s="1" t="s">
        <v>6</v>
      </c>
      <c r="C497" s="1" t="s">
        <v>5</v>
      </c>
      <c r="D497" s="1" t="s">
        <v>7</v>
      </c>
      <c r="E497" s="1" t="s">
        <v>7</v>
      </c>
      <c r="F497">
        <v>261.67</v>
      </c>
    </row>
    <row r="498" spans="1:6">
      <c r="A498" s="1">
        <v>3</v>
      </c>
      <c r="B498" s="1" t="s">
        <v>5</v>
      </c>
      <c r="C498" s="1" t="s">
        <v>5</v>
      </c>
      <c r="D498" s="1" t="s">
        <v>7</v>
      </c>
      <c r="E498" s="1" t="s">
        <v>9</v>
      </c>
      <c r="F498">
        <v>224.17</v>
      </c>
    </row>
    <row r="499" spans="1:6">
      <c r="A499" s="1">
        <v>3</v>
      </c>
      <c r="B499" s="1" t="s">
        <v>5</v>
      </c>
      <c r="C499" s="1" t="s">
        <v>5</v>
      </c>
      <c r="D499" s="1" t="s">
        <v>8</v>
      </c>
      <c r="E499" s="1" t="s">
        <v>7</v>
      </c>
      <c r="F499">
        <v>374.4</v>
      </c>
    </row>
    <row r="500" spans="1:6">
      <c r="A500" s="1">
        <v>3</v>
      </c>
      <c r="B500" s="1" t="s">
        <v>5</v>
      </c>
      <c r="C500" s="1" t="s">
        <v>5</v>
      </c>
      <c r="D500" s="1" t="s">
        <v>8</v>
      </c>
      <c r="E500" s="1" t="s">
        <v>7</v>
      </c>
      <c r="F500">
        <v>374.4</v>
      </c>
    </row>
    <row r="501" spans="1:6">
      <c r="A501" s="1">
        <v>3</v>
      </c>
      <c r="B501" s="1" t="s">
        <v>5</v>
      </c>
      <c r="C501" s="1" t="s">
        <v>5</v>
      </c>
      <c r="D501" s="1" t="s">
        <v>7</v>
      </c>
      <c r="E501" s="1" t="s">
        <v>9</v>
      </c>
      <c r="F501">
        <v>374.4</v>
      </c>
    </row>
    <row r="502" spans="1:6">
      <c r="A502" s="1">
        <v>3</v>
      </c>
      <c r="B502" s="1" t="s">
        <v>6</v>
      </c>
      <c r="C502" s="1" t="s">
        <v>5</v>
      </c>
      <c r="D502" s="1" t="s">
        <v>7</v>
      </c>
      <c r="E502" s="1" t="s">
        <v>7</v>
      </c>
      <c r="F502">
        <v>261.74</v>
      </c>
    </row>
    <row r="503" spans="1:6">
      <c r="A503" s="1">
        <v>3</v>
      </c>
      <c r="B503" s="1" t="s">
        <v>5</v>
      </c>
      <c r="C503" s="1" t="s">
        <v>5</v>
      </c>
      <c r="D503" s="1" t="s">
        <v>7</v>
      </c>
      <c r="E503" s="1" t="s">
        <v>7</v>
      </c>
      <c r="F503">
        <v>326.76</v>
      </c>
    </row>
    <row r="504" spans="1:6">
      <c r="A504" s="1">
        <v>3</v>
      </c>
      <c r="B504" s="1" t="s">
        <v>5</v>
      </c>
      <c r="C504" s="1" t="s">
        <v>6</v>
      </c>
      <c r="D504" s="1" t="s">
        <v>7</v>
      </c>
      <c r="E504" s="1" t="s">
        <v>7</v>
      </c>
      <c r="F504">
        <v>85.52</v>
      </c>
    </row>
    <row r="505" spans="1:6">
      <c r="A505" s="1">
        <v>3</v>
      </c>
      <c r="B505" s="1" t="s">
        <v>5</v>
      </c>
      <c r="C505" s="1" t="s">
        <v>5</v>
      </c>
      <c r="D505" s="1" t="s">
        <v>7</v>
      </c>
      <c r="E505" s="1" t="s">
        <v>7</v>
      </c>
      <c r="F505">
        <v>81.28</v>
      </c>
    </row>
    <row r="506" spans="1:6">
      <c r="A506" s="1">
        <v>3</v>
      </c>
      <c r="B506" s="1" t="s">
        <v>5</v>
      </c>
      <c r="C506" s="1" t="s">
        <v>6</v>
      </c>
      <c r="D506" s="1" t="s">
        <v>7</v>
      </c>
      <c r="E506" s="1" t="s">
        <v>7</v>
      </c>
      <c r="F506">
        <v>200.41</v>
      </c>
    </row>
    <row r="507" spans="1:6">
      <c r="A507" s="1">
        <v>3</v>
      </c>
      <c r="B507" s="1" t="s">
        <v>5</v>
      </c>
      <c r="C507" s="1" t="s">
        <v>5</v>
      </c>
      <c r="D507" s="1" t="s">
        <v>7</v>
      </c>
      <c r="E507" s="1" t="s">
        <v>7</v>
      </c>
      <c r="F507">
        <v>402.02</v>
      </c>
    </row>
    <row r="508" spans="1:6">
      <c r="A508" s="1">
        <v>3</v>
      </c>
      <c r="B508" s="1" t="s">
        <v>5</v>
      </c>
      <c r="C508" s="1" t="s">
        <v>6</v>
      </c>
      <c r="D508" s="1" t="s">
        <v>7</v>
      </c>
      <c r="E508" s="1" t="s">
        <v>7</v>
      </c>
      <c r="F508">
        <v>59.8</v>
      </c>
    </row>
    <row r="509" spans="1:6">
      <c r="A509" s="1">
        <v>3</v>
      </c>
      <c r="B509" s="1" t="s">
        <v>5</v>
      </c>
      <c r="C509" s="1" t="s">
        <v>5</v>
      </c>
      <c r="D509" s="1" t="s">
        <v>8</v>
      </c>
      <c r="E509" s="1" t="s">
        <v>7</v>
      </c>
      <c r="F509">
        <v>294.18</v>
      </c>
    </row>
    <row r="510" spans="1:6">
      <c r="A510" s="1">
        <v>3</v>
      </c>
      <c r="B510" s="1" t="s">
        <v>5</v>
      </c>
      <c r="C510" s="1" t="s">
        <v>5</v>
      </c>
      <c r="D510" s="1" t="s">
        <v>7</v>
      </c>
      <c r="E510" s="1" t="s">
        <v>7</v>
      </c>
      <c r="F510">
        <v>294.18</v>
      </c>
    </row>
    <row r="511" spans="1:6">
      <c r="A511" s="1">
        <v>3</v>
      </c>
      <c r="B511" s="1" t="s">
        <v>5</v>
      </c>
      <c r="C511" s="1" t="s">
        <v>5</v>
      </c>
      <c r="D511" s="1" t="s">
        <v>7</v>
      </c>
      <c r="E511" s="1" t="s">
        <v>7</v>
      </c>
      <c r="F511">
        <v>325.02</v>
      </c>
    </row>
    <row r="512" spans="1:6">
      <c r="A512" s="1">
        <v>3</v>
      </c>
      <c r="B512" s="1" t="s">
        <v>5</v>
      </c>
      <c r="C512" s="1" t="s">
        <v>5</v>
      </c>
      <c r="D512" s="1" t="s">
        <v>7</v>
      </c>
      <c r="E512" s="1" t="s">
        <v>7</v>
      </c>
      <c r="F512">
        <v>263.48</v>
      </c>
    </row>
    <row r="513" spans="1:6">
      <c r="A513" s="1">
        <v>3</v>
      </c>
      <c r="B513" s="1" t="s">
        <v>6</v>
      </c>
      <c r="C513" s="1" t="s">
        <v>6</v>
      </c>
      <c r="D513" s="1" t="s">
        <v>7</v>
      </c>
      <c r="E513" s="1" t="s">
        <v>7</v>
      </c>
      <c r="F513">
        <v>55.16</v>
      </c>
    </row>
    <row r="514" spans="1:6">
      <c r="A514" s="1">
        <v>3</v>
      </c>
      <c r="B514" s="1" t="s">
        <v>5</v>
      </c>
      <c r="C514" s="1" t="s">
        <v>6</v>
      </c>
      <c r="D514" s="1" t="s">
        <v>7</v>
      </c>
      <c r="E514" s="1" t="s">
        <v>7</v>
      </c>
      <c r="F514">
        <v>58.98</v>
      </c>
    </row>
    <row r="515" spans="1:6">
      <c r="A515" s="1">
        <v>3</v>
      </c>
      <c r="B515" s="1" t="s">
        <v>5</v>
      </c>
      <c r="C515" s="1" t="s">
        <v>6</v>
      </c>
      <c r="D515" s="1" t="s">
        <v>7</v>
      </c>
      <c r="E515" s="1" t="s">
        <v>7</v>
      </c>
      <c r="F515">
        <v>92.57</v>
      </c>
    </row>
    <row r="516" spans="1:6">
      <c r="A516" s="1">
        <v>3</v>
      </c>
      <c r="B516" s="1" t="s">
        <v>5</v>
      </c>
      <c r="C516" s="1" t="s">
        <v>6</v>
      </c>
      <c r="D516" s="1" t="s">
        <v>7</v>
      </c>
      <c r="E516" s="1" t="s">
        <v>7</v>
      </c>
      <c r="F516">
        <v>63.39</v>
      </c>
    </row>
    <row r="517" spans="1:6">
      <c r="A517" s="1">
        <v>3</v>
      </c>
      <c r="B517" s="1" t="s">
        <v>5</v>
      </c>
      <c r="C517" s="1" t="s">
        <v>6</v>
      </c>
      <c r="D517" s="1" t="s">
        <v>7</v>
      </c>
      <c r="E517" s="1" t="s">
        <v>7</v>
      </c>
      <c r="F517">
        <v>63.3</v>
      </c>
    </row>
    <row r="518" spans="1:6">
      <c r="A518" s="1">
        <v>3</v>
      </c>
      <c r="B518" s="1" t="s">
        <v>6</v>
      </c>
      <c r="C518" s="1" t="s">
        <v>5</v>
      </c>
      <c r="D518" s="1" t="s">
        <v>8</v>
      </c>
      <c r="E518" s="1" t="s">
        <v>7</v>
      </c>
      <c r="F518">
        <v>137.25</v>
      </c>
    </row>
    <row r="519" spans="1:6">
      <c r="A519" s="1">
        <v>3</v>
      </c>
      <c r="B519" s="1" t="s">
        <v>6</v>
      </c>
      <c r="C519" s="1" t="s">
        <v>5</v>
      </c>
      <c r="D519" s="1" t="s">
        <v>7</v>
      </c>
      <c r="E519" s="1" t="s">
        <v>9</v>
      </c>
      <c r="F519">
        <v>137.25</v>
      </c>
    </row>
    <row r="520" spans="1:6">
      <c r="A520" s="1">
        <v>3</v>
      </c>
      <c r="B520" s="1" t="s">
        <v>5</v>
      </c>
      <c r="C520" s="1" t="s">
        <v>5</v>
      </c>
      <c r="D520" s="1" t="s">
        <v>7</v>
      </c>
      <c r="E520" s="1" t="s">
        <v>7</v>
      </c>
      <c r="F520">
        <v>142.83000000000001</v>
      </c>
    </row>
    <row r="521" spans="1:6">
      <c r="A521" s="1">
        <v>3</v>
      </c>
      <c r="B521" s="1" t="s">
        <v>5</v>
      </c>
      <c r="C521" s="1" t="s">
        <v>5</v>
      </c>
      <c r="D521" s="1" t="s">
        <v>7</v>
      </c>
      <c r="E521" s="1" t="s">
        <v>7</v>
      </c>
      <c r="F521">
        <v>200.2</v>
      </c>
    </row>
    <row r="522" spans="1:6">
      <c r="A522" s="1">
        <v>3</v>
      </c>
      <c r="B522" s="1" t="s">
        <v>5</v>
      </c>
      <c r="C522" s="1" t="s">
        <v>5</v>
      </c>
      <c r="D522" s="1" t="s">
        <v>7</v>
      </c>
      <c r="E522" s="1" t="s">
        <v>7</v>
      </c>
      <c r="F522">
        <v>297.61</v>
      </c>
    </row>
    <row r="523" spans="1:6">
      <c r="A523" s="1">
        <v>3</v>
      </c>
      <c r="B523" s="1" t="s">
        <v>5</v>
      </c>
      <c r="C523" s="1" t="s">
        <v>6</v>
      </c>
      <c r="D523" s="1" t="s">
        <v>7</v>
      </c>
      <c r="E523" s="1" t="s">
        <v>7</v>
      </c>
      <c r="F523">
        <v>97.46</v>
      </c>
    </row>
    <row r="524" spans="1:6">
      <c r="A524" s="1">
        <v>3</v>
      </c>
      <c r="B524" s="1" t="s">
        <v>5</v>
      </c>
      <c r="C524" s="1" t="s">
        <v>5</v>
      </c>
      <c r="D524" s="1" t="s">
        <v>7</v>
      </c>
      <c r="E524" s="1" t="s">
        <v>7</v>
      </c>
      <c r="F524">
        <v>260.16000000000003</v>
      </c>
    </row>
    <row r="525" spans="1:6">
      <c r="A525" s="1">
        <v>3</v>
      </c>
      <c r="B525" s="1" t="s">
        <v>5</v>
      </c>
      <c r="C525" s="1" t="s">
        <v>5</v>
      </c>
      <c r="D525" s="1" t="s">
        <v>7</v>
      </c>
      <c r="E525" s="1" t="s">
        <v>7</v>
      </c>
      <c r="F525">
        <v>239.66</v>
      </c>
    </row>
    <row r="526" spans="1:6">
      <c r="A526" s="1">
        <v>3</v>
      </c>
      <c r="B526" s="1" t="s">
        <v>5</v>
      </c>
      <c r="C526" s="1" t="s">
        <v>5</v>
      </c>
      <c r="D526" s="1" t="s">
        <v>7</v>
      </c>
      <c r="E526" s="1" t="s">
        <v>7</v>
      </c>
      <c r="F526">
        <v>169.92</v>
      </c>
    </row>
    <row r="527" spans="1:6">
      <c r="A527" s="1">
        <v>3</v>
      </c>
      <c r="B527" s="1" t="s">
        <v>5</v>
      </c>
      <c r="C527" s="1" t="s">
        <v>5</v>
      </c>
      <c r="D527" s="1" t="s">
        <v>7</v>
      </c>
      <c r="E527" s="1" t="s">
        <v>9</v>
      </c>
      <c r="F527">
        <v>285.33999999999997</v>
      </c>
    </row>
    <row r="528" spans="1:6">
      <c r="A528" s="1">
        <v>3</v>
      </c>
      <c r="B528" s="1" t="s">
        <v>6</v>
      </c>
      <c r="C528" s="1" t="s">
        <v>6</v>
      </c>
      <c r="D528" s="1" t="s">
        <v>7</v>
      </c>
      <c r="E528" s="1" t="s">
        <v>7</v>
      </c>
      <c r="F528">
        <v>70.16</v>
      </c>
    </row>
    <row r="529" spans="1:6">
      <c r="A529" s="1">
        <v>3</v>
      </c>
      <c r="B529" s="1" t="s">
        <v>5</v>
      </c>
      <c r="C529" s="1" t="s">
        <v>6</v>
      </c>
      <c r="D529" s="1" t="s">
        <v>7</v>
      </c>
      <c r="E529" s="1" t="s">
        <v>7</v>
      </c>
      <c r="F529">
        <v>101.64</v>
      </c>
    </row>
    <row r="530" spans="1:6">
      <c r="A530" s="1">
        <v>3</v>
      </c>
      <c r="B530" s="1" t="s">
        <v>5</v>
      </c>
      <c r="C530" s="1" t="s">
        <v>5</v>
      </c>
      <c r="D530" s="1" t="s">
        <v>7</v>
      </c>
      <c r="E530" s="1" t="s">
        <v>9</v>
      </c>
      <c r="F530">
        <v>186.96</v>
      </c>
    </row>
    <row r="531" spans="1:6">
      <c r="A531" s="1">
        <v>3</v>
      </c>
      <c r="B531" s="1" t="s">
        <v>5</v>
      </c>
      <c r="C531" s="1" t="s">
        <v>5</v>
      </c>
      <c r="D531" s="1" t="s">
        <v>8</v>
      </c>
      <c r="E531" s="1" t="s">
        <v>7</v>
      </c>
      <c r="F531">
        <v>289.25</v>
      </c>
    </row>
    <row r="532" spans="1:6">
      <c r="A532" s="1">
        <v>3</v>
      </c>
      <c r="B532" s="1" t="s">
        <v>5</v>
      </c>
      <c r="C532" s="1" t="s">
        <v>6</v>
      </c>
      <c r="D532" s="1" t="s">
        <v>7</v>
      </c>
      <c r="E532" s="1" t="s">
        <v>7</v>
      </c>
      <c r="F532">
        <v>63.06</v>
      </c>
    </row>
    <row r="533" spans="1:6">
      <c r="A533" s="1">
        <v>3</v>
      </c>
      <c r="B533" s="1" t="s">
        <v>6</v>
      </c>
      <c r="C533" s="1" t="s">
        <v>5</v>
      </c>
      <c r="D533" s="1" t="s">
        <v>7</v>
      </c>
      <c r="E533" s="1" t="s">
        <v>7</v>
      </c>
      <c r="F533">
        <v>238.73</v>
      </c>
    </row>
    <row r="534" spans="1:6">
      <c r="A534" s="1">
        <v>3</v>
      </c>
      <c r="B534" s="1" t="s">
        <v>5</v>
      </c>
      <c r="C534" s="1" t="s">
        <v>6</v>
      </c>
      <c r="D534" s="1" t="s">
        <v>7</v>
      </c>
      <c r="E534" s="1" t="s">
        <v>7</v>
      </c>
      <c r="F534">
        <v>110</v>
      </c>
    </row>
    <row r="535" spans="1:6">
      <c r="A535" s="1">
        <v>3</v>
      </c>
      <c r="B535" s="1" t="s">
        <v>5</v>
      </c>
      <c r="C535" s="1" t="s">
        <v>6</v>
      </c>
      <c r="D535" s="1" t="s">
        <v>7</v>
      </c>
      <c r="E535" s="1" t="s">
        <v>7</v>
      </c>
      <c r="F535">
        <v>51.3</v>
      </c>
    </row>
    <row r="536" spans="1:6">
      <c r="A536" s="1">
        <v>3</v>
      </c>
      <c r="B536" s="1" t="s">
        <v>5</v>
      </c>
      <c r="C536" s="1" t="s">
        <v>5</v>
      </c>
      <c r="D536" s="1" t="s">
        <v>7</v>
      </c>
      <c r="E536" s="1" t="s">
        <v>7</v>
      </c>
      <c r="F536">
        <v>199.8</v>
      </c>
    </row>
    <row r="537" spans="1:6">
      <c r="A537" s="1">
        <v>3</v>
      </c>
      <c r="B537" s="1" t="s">
        <v>5</v>
      </c>
      <c r="C537" s="1" t="s">
        <v>6</v>
      </c>
      <c r="D537" s="1" t="s">
        <v>8</v>
      </c>
      <c r="E537" s="1" t="s">
        <v>7</v>
      </c>
      <c r="F537">
        <v>76.959999999999994</v>
      </c>
    </row>
    <row r="538" spans="1:6">
      <c r="A538" s="1">
        <v>3</v>
      </c>
      <c r="B538" s="1" t="s">
        <v>5</v>
      </c>
      <c r="C538" s="1" t="s">
        <v>6</v>
      </c>
      <c r="D538" s="1" t="s">
        <v>7</v>
      </c>
      <c r="E538" s="1" t="s">
        <v>7</v>
      </c>
      <c r="F538">
        <v>76.959999999999994</v>
      </c>
    </row>
    <row r="539" spans="1:6">
      <c r="A539" s="1">
        <v>3</v>
      </c>
      <c r="B539" s="1" t="s">
        <v>5</v>
      </c>
      <c r="C539" s="1" t="s">
        <v>6</v>
      </c>
      <c r="D539" s="1" t="s">
        <v>7</v>
      </c>
      <c r="E539" s="1" t="s">
        <v>7</v>
      </c>
      <c r="F539">
        <v>77.62</v>
      </c>
    </row>
    <row r="540" spans="1:6">
      <c r="A540" s="1">
        <v>3</v>
      </c>
      <c r="B540" s="1" t="s">
        <v>5</v>
      </c>
      <c r="C540" s="1" t="s">
        <v>5</v>
      </c>
      <c r="D540" s="1" t="s">
        <v>7</v>
      </c>
      <c r="E540" s="1" t="s">
        <v>7</v>
      </c>
      <c r="F540">
        <v>188.11</v>
      </c>
    </row>
    <row r="541" spans="1:6">
      <c r="A541" s="1">
        <v>3</v>
      </c>
      <c r="B541" s="1" t="s">
        <v>5</v>
      </c>
      <c r="C541" s="1" t="s">
        <v>5</v>
      </c>
      <c r="D541" s="1" t="s">
        <v>7</v>
      </c>
      <c r="E541" s="1" t="s">
        <v>7</v>
      </c>
      <c r="F541">
        <v>207.17</v>
      </c>
    </row>
    <row r="542" spans="1:6">
      <c r="A542" s="1">
        <v>3</v>
      </c>
      <c r="B542" s="1" t="s">
        <v>5</v>
      </c>
      <c r="C542" s="1" t="s">
        <v>6</v>
      </c>
      <c r="D542" s="1" t="s">
        <v>7</v>
      </c>
      <c r="E542" s="1" t="s">
        <v>9</v>
      </c>
      <c r="F542">
        <v>77.459999999999994</v>
      </c>
    </row>
    <row r="543" spans="1:6">
      <c r="A543" s="1">
        <v>3</v>
      </c>
      <c r="B543" s="1" t="s">
        <v>5</v>
      </c>
      <c r="C543" s="1" t="s">
        <v>6</v>
      </c>
      <c r="D543" s="1" t="s">
        <v>7</v>
      </c>
      <c r="E543" s="1" t="s">
        <v>7</v>
      </c>
      <c r="F543">
        <v>105.13</v>
      </c>
    </row>
    <row r="544" spans="1:6">
      <c r="A544" s="1">
        <v>3</v>
      </c>
      <c r="B544" s="1" t="s">
        <v>5</v>
      </c>
      <c r="C544" s="1" t="s">
        <v>6</v>
      </c>
      <c r="D544" s="1" t="s">
        <v>7</v>
      </c>
      <c r="E544" s="1" t="s">
        <v>7</v>
      </c>
      <c r="F544">
        <v>56.8</v>
      </c>
    </row>
    <row r="545" spans="1:6">
      <c r="A545" s="1">
        <v>3</v>
      </c>
      <c r="B545" s="1" t="s">
        <v>6</v>
      </c>
      <c r="C545" s="1" t="s">
        <v>6</v>
      </c>
      <c r="D545" s="1" t="s">
        <v>7</v>
      </c>
      <c r="E545" s="1" t="s">
        <v>7</v>
      </c>
      <c r="F545">
        <v>141.47999999999999</v>
      </c>
    </row>
    <row r="546" spans="1:6">
      <c r="A546" s="1">
        <v>3</v>
      </c>
      <c r="B546" s="1" t="s">
        <v>5</v>
      </c>
      <c r="C546" s="1" t="s">
        <v>6</v>
      </c>
      <c r="D546" s="1" t="s">
        <v>7</v>
      </c>
      <c r="E546" s="1" t="s">
        <v>7</v>
      </c>
      <c r="F546">
        <v>210.16</v>
      </c>
    </row>
    <row r="547" spans="1:6">
      <c r="A547" s="1">
        <v>3</v>
      </c>
      <c r="B547" s="1" t="s">
        <v>5</v>
      </c>
      <c r="C547" s="1" t="s">
        <v>5</v>
      </c>
      <c r="D547" s="1" t="s">
        <v>7</v>
      </c>
      <c r="E547" s="1" t="s">
        <v>9</v>
      </c>
      <c r="F547">
        <v>202.77</v>
      </c>
    </row>
    <row r="548" spans="1:6">
      <c r="A548" s="1">
        <v>3</v>
      </c>
      <c r="B548" s="1" t="s">
        <v>5</v>
      </c>
      <c r="C548" s="1" t="s">
        <v>5</v>
      </c>
      <c r="D548" s="1" t="s">
        <v>8</v>
      </c>
      <c r="E548" s="1" t="s">
        <v>7</v>
      </c>
      <c r="F548">
        <v>261.63</v>
      </c>
    </row>
    <row r="549" spans="1:6">
      <c r="A549" s="1">
        <v>3</v>
      </c>
      <c r="B549" s="1" t="s">
        <v>5</v>
      </c>
      <c r="C549" s="1" t="s">
        <v>5</v>
      </c>
      <c r="D549" s="1" t="s">
        <v>8</v>
      </c>
      <c r="E549" s="1" t="s">
        <v>7</v>
      </c>
      <c r="F549">
        <v>261.63</v>
      </c>
    </row>
    <row r="550" spans="1:6">
      <c r="A550" s="1">
        <v>3</v>
      </c>
      <c r="B550" s="1" t="s">
        <v>5</v>
      </c>
      <c r="C550" s="1" t="s">
        <v>5</v>
      </c>
      <c r="D550" s="1" t="s">
        <v>7</v>
      </c>
      <c r="E550" s="1" t="s">
        <v>9</v>
      </c>
      <c r="F550">
        <v>261.63</v>
      </c>
    </row>
    <row r="551" spans="1:6">
      <c r="A551" s="1">
        <v>3</v>
      </c>
      <c r="B551" s="1" t="s">
        <v>6</v>
      </c>
      <c r="C551" s="1" t="s">
        <v>6</v>
      </c>
      <c r="D551" s="1" t="s">
        <v>7</v>
      </c>
      <c r="E551" s="1" t="s">
        <v>7</v>
      </c>
      <c r="F551">
        <v>142.97999999999999</v>
      </c>
    </row>
    <row r="552" spans="1:6">
      <c r="A552" s="1">
        <v>3</v>
      </c>
      <c r="B552" s="1" t="s">
        <v>5</v>
      </c>
      <c r="C552" s="1" t="s">
        <v>6</v>
      </c>
      <c r="D552" s="1" t="s">
        <v>7</v>
      </c>
      <c r="E552" s="1" t="s">
        <v>7</v>
      </c>
      <c r="F552">
        <v>137.19999999999999</v>
      </c>
    </row>
    <row r="553" spans="1:6">
      <c r="A553" s="1">
        <v>3</v>
      </c>
      <c r="B553" s="1" t="s">
        <v>5</v>
      </c>
      <c r="C553" s="1" t="s">
        <v>5</v>
      </c>
      <c r="D553" s="1" t="s">
        <v>8</v>
      </c>
      <c r="E553" s="1" t="s">
        <v>7</v>
      </c>
      <c r="F553">
        <v>120.84</v>
      </c>
    </row>
    <row r="554" spans="1:6">
      <c r="A554" s="1">
        <v>3</v>
      </c>
      <c r="B554" s="1" t="s">
        <v>5</v>
      </c>
      <c r="C554" s="1" t="s">
        <v>5</v>
      </c>
      <c r="D554" s="1" t="s">
        <v>8</v>
      </c>
      <c r="E554" s="1" t="s">
        <v>7</v>
      </c>
      <c r="F554">
        <v>120.84</v>
      </c>
    </row>
    <row r="555" spans="1:6">
      <c r="A555" s="1">
        <v>3</v>
      </c>
      <c r="B555" s="1" t="s">
        <v>5</v>
      </c>
      <c r="C555" s="1" t="s">
        <v>5</v>
      </c>
      <c r="D555" s="1" t="s">
        <v>7</v>
      </c>
      <c r="E555" s="1" t="s">
        <v>9</v>
      </c>
      <c r="F555">
        <v>120.84</v>
      </c>
    </row>
    <row r="556" spans="1:6">
      <c r="A556" s="1">
        <v>3</v>
      </c>
      <c r="B556" s="1" t="s">
        <v>6</v>
      </c>
      <c r="C556" s="1" t="s">
        <v>5</v>
      </c>
      <c r="D556" s="1" t="s">
        <v>7</v>
      </c>
      <c r="E556" s="1" t="s">
        <v>7</v>
      </c>
      <c r="F556">
        <v>119.9</v>
      </c>
    </row>
    <row r="557" spans="1:6">
      <c r="A557" s="1">
        <v>3</v>
      </c>
      <c r="B557" s="1" t="s">
        <v>6</v>
      </c>
      <c r="C557" s="1" t="s">
        <v>5</v>
      </c>
      <c r="D557" s="1" t="s">
        <v>7</v>
      </c>
      <c r="E557" s="1" t="s">
        <v>7</v>
      </c>
      <c r="F557">
        <v>105.45</v>
      </c>
    </row>
    <row r="558" spans="1:6">
      <c r="A558" s="1">
        <v>3</v>
      </c>
      <c r="B558" s="1" t="s">
        <v>6</v>
      </c>
      <c r="C558" s="1" t="s">
        <v>5</v>
      </c>
      <c r="D558" s="1" t="s">
        <v>7</v>
      </c>
      <c r="E558" s="1" t="s">
        <v>7</v>
      </c>
      <c r="F558">
        <v>87.35</v>
      </c>
    </row>
    <row r="559" spans="1:6">
      <c r="A559" s="1">
        <v>3</v>
      </c>
      <c r="B559" s="1" t="s">
        <v>6</v>
      </c>
      <c r="C559" s="1" t="s">
        <v>5</v>
      </c>
      <c r="D559" s="1" t="s">
        <v>7</v>
      </c>
      <c r="E559" s="1" t="s">
        <v>7</v>
      </c>
      <c r="F559">
        <v>124.82</v>
      </c>
    </row>
    <row r="560" spans="1:6">
      <c r="A560" s="1">
        <v>3</v>
      </c>
      <c r="B560" s="1" t="s">
        <v>6</v>
      </c>
      <c r="C560" s="1" t="s">
        <v>6</v>
      </c>
      <c r="D560" s="1" t="s">
        <v>8</v>
      </c>
      <c r="E560" s="1" t="s">
        <v>7</v>
      </c>
      <c r="F560">
        <v>127.06</v>
      </c>
    </row>
    <row r="561" spans="1:6">
      <c r="A561" s="1">
        <v>3</v>
      </c>
      <c r="B561" s="1" t="s">
        <v>6</v>
      </c>
      <c r="C561" s="1" t="s">
        <v>6</v>
      </c>
      <c r="D561" s="1" t="s">
        <v>7</v>
      </c>
      <c r="E561" s="1" t="s">
        <v>7</v>
      </c>
      <c r="F561">
        <v>127.06</v>
      </c>
    </row>
    <row r="562" spans="1:6">
      <c r="A562" s="1">
        <v>3</v>
      </c>
      <c r="B562" s="1" t="s">
        <v>6</v>
      </c>
      <c r="C562" s="1" t="s">
        <v>6</v>
      </c>
      <c r="D562" s="1" t="s">
        <v>7</v>
      </c>
      <c r="E562" s="1" t="s">
        <v>7</v>
      </c>
      <c r="F562">
        <v>106.65</v>
      </c>
    </row>
    <row r="563" spans="1:6">
      <c r="A563" s="1">
        <v>3</v>
      </c>
      <c r="B563" s="1" t="s">
        <v>6</v>
      </c>
      <c r="C563" s="1" t="s">
        <v>5</v>
      </c>
      <c r="D563" s="1" t="s">
        <v>7</v>
      </c>
      <c r="E563" s="1" t="s">
        <v>7</v>
      </c>
      <c r="F563">
        <v>200.69</v>
      </c>
    </row>
    <row r="564" spans="1:6">
      <c r="A564" s="1">
        <v>3</v>
      </c>
      <c r="B564" s="1" t="s">
        <v>6</v>
      </c>
      <c r="C564" s="1" t="s">
        <v>5</v>
      </c>
      <c r="D564" s="1" t="s">
        <v>7</v>
      </c>
      <c r="E564" s="1" t="s">
        <v>9</v>
      </c>
      <c r="F564">
        <v>107.51</v>
      </c>
    </row>
    <row r="565" spans="1:6">
      <c r="A565" s="1">
        <v>3</v>
      </c>
      <c r="B565" s="1" t="s">
        <v>6</v>
      </c>
      <c r="C565" s="1" t="s">
        <v>6</v>
      </c>
      <c r="D565" s="1" t="s">
        <v>7</v>
      </c>
      <c r="E565" s="1" t="s">
        <v>7</v>
      </c>
      <c r="F565">
        <v>46.32</v>
      </c>
    </row>
    <row r="566" spans="1:6">
      <c r="A566" s="1">
        <v>3</v>
      </c>
      <c r="B566" s="1" t="s">
        <v>6</v>
      </c>
      <c r="C566" s="1" t="s">
        <v>5</v>
      </c>
      <c r="D566" s="1" t="s">
        <v>7</v>
      </c>
      <c r="E566" s="1" t="s">
        <v>7</v>
      </c>
      <c r="F566">
        <v>125.25</v>
      </c>
    </row>
    <row r="567" spans="1:6">
      <c r="A567" s="1">
        <v>3</v>
      </c>
      <c r="B567" s="1" t="s">
        <v>6</v>
      </c>
      <c r="C567" s="1" t="s">
        <v>6</v>
      </c>
      <c r="D567" s="1" t="s">
        <v>7</v>
      </c>
      <c r="E567" s="1" t="s">
        <v>7</v>
      </c>
      <c r="F567">
        <v>128.97</v>
      </c>
    </row>
    <row r="568" spans="1:6">
      <c r="A568" s="1">
        <v>3</v>
      </c>
      <c r="B568" s="1" t="s">
        <v>6</v>
      </c>
      <c r="C568" s="1" t="s">
        <v>5</v>
      </c>
      <c r="D568" s="1" t="s">
        <v>7</v>
      </c>
      <c r="E568" s="1" t="s">
        <v>7</v>
      </c>
      <c r="F568">
        <v>224.21</v>
      </c>
    </row>
    <row r="569" spans="1:6">
      <c r="A569" s="1">
        <v>3</v>
      </c>
      <c r="B569" s="1" t="s">
        <v>6</v>
      </c>
      <c r="C569" s="1" t="s">
        <v>5</v>
      </c>
      <c r="D569" s="1" t="s">
        <v>7</v>
      </c>
      <c r="E569" s="1" t="s">
        <v>7</v>
      </c>
      <c r="F569">
        <v>85.62</v>
      </c>
    </row>
    <row r="570" spans="1:6">
      <c r="A570" s="1">
        <v>3</v>
      </c>
      <c r="B570" s="1" t="s">
        <v>6</v>
      </c>
      <c r="C570" s="1" t="s">
        <v>5</v>
      </c>
      <c r="D570" s="1" t="s">
        <v>8</v>
      </c>
      <c r="E570" s="1" t="s">
        <v>7</v>
      </c>
      <c r="F570">
        <v>123.89</v>
      </c>
    </row>
    <row r="571" spans="1:6">
      <c r="A571" s="1">
        <v>3</v>
      </c>
      <c r="B571" s="1" t="s">
        <v>6</v>
      </c>
      <c r="C571" s="1" t="s">
        <v>5</v>
      </c>
      <c r="D571" s="1" t="s">
        <v>8</v>
      </c>
      <c r="E571" s="1" t="s">
        <v>7</v>
      </c>
      <c r="F571">
        <v>123.89</v>
      </c>
    </row>
    <row r="572" spans="1:6">
      <c r="A572" s="1">
        <v>3</v>
      </c>
      <c r="B572" s="1" t="s">
        <v>6</v>
      </c>
      <c r="C572" s="1" t="s">
        <v>5</v>
      </c>
      <c r="D572" s="1" t="s">
        <v>7</v>
      </c>
      <c r="E572" s="1" t="s">
        <v>7</v>
      </c>
      <c r="F572">
        <v>122.99</v>
      </c>
    </row>
    <row r="573" spans="1:6">
      <c r="A573" s="1">
        <v>3</v>
      </c>
      <c r="B573" s="1" t="s">
        <v>6</v>
      </c>
      <c r="C573" s="1" t="s">
        <v>5</v>
      </c>
      <c r="D573" s="1" t="s">
        <v>7</v>
      </c>
      <c r="E573" s="1" t="s">
        <v>9</v>
      </c>
      <c r="F573">
        <v>119.84</v>
      </c>
    </row>
    <row r="574" spans="1:6">
      <c r="A574" s="1">
        <v>3</v>
      </c>
      <c r="B574" s="1" t="s">
        <v>6</v>
      </c>
      <c r="C574" s="1" t="s">
        <v>6</v>
      </c>
      <c r="D574" s="1" t="s">
        <v>7</v>
      </c>
      <c r="E574" s="1" t="s">
        <v>7</v>
      </c>
      <c r="F574">
        <v>135.76</v>
      </c>
    </row>
    <row r="575" spans="1:6">
      <c r="A575" s="1">
        <v>3</v>
      </c>
      <c r="B575" s="1" t="s">
        <v>6</v>
      </c>
      <c r="C575" s="1" t="s">
        <v>6</v>
      </c>
      <c r="D575" s="1" t="s">
        <v>7</v>
      </c>
      <c r="E575" s="1" t="s">
        <v>7</v>
      </c>
      <c r="F575">
        <v>49.77</v>
      </c>
    </row>
    <row r="576" spans="1:6">
      <c r="A576" s="1">
        <v>3</v>
      </c>
      <c r="B576" s="1" t="s">
        <v>5</v>
      </c>
      <c r="C576" s="1" t="s">
        <v>6</v>
      </c>
      <c r="D576" s="1" t="s">
        <v>7</v>
      </c>
      <c r="E576" s="1" t="s">
        <v>7</v>
      </c>
      <c r="F576">
        <v>54.96</v>
      </c>
    </row>
    <row r="577" spans="1:6">
      <c r="A577" s="1">
        <v>3</v>
      </c>
      <c r="B577" s="1" t="s">
        <v>5</v>
      </c>
      <c r="C577" s="1" t="s">
        <v>6</v>
      </c>
      <c r="D577" s="1" t="s">
        <v>7</v>
      </c>
      <c r="E577" s="1" t="s">
        <v>7</v>
      </c>
      <c r="F577">
        <v>64.97</v>
      </c>
    </row>
    <row r="578" spans="1:6">
      <c r="A578" s="1">
        <v>3</v>
      </c>
      <c r="B578" s="1" t="s">
        <v>5</v>
      </c>
      <c r="C578" s="1" t="s">
        <v>6</v>
      </c>
      <c r="D578" s="1" t="s">
        <v>7</v>
      </c>
      <c r="E578" s="1" t="s">
        <v>7</v>
      </c>
      <c r="F578">
        <v>100.36</v>
      </c>
    </row>
    <row r="579" spans="1:6">
      <c r="A579" s="1">
        <v>3</v>
      </c>
      <c r="B579" s="1" t="s">
        <v>5</v>
      </c>
      <c r="C579" s="1" t="s">
        <v>5</v>
      </c>
      <c r="D579" s="1" t="s">
        <v>7</v>
      </c>
      <c r="E579" s="1" t="s">
        <v>7</v>
      </c>
      <c r="F579">
        <v>215.57</v>
      </c>
    </row>
    <row r="580" spans="1:6">
      <c r="A580" s="1">
        <v>3</v>
      </c>
      <c r="B580" s="1" t="s">
        <v>5</v>
      </c>
      <c r="C580" s="1" t="s">
        <v>5</v>
      </c>
      <c r="D580" s="1" t="s">
        <v>8</v>
      </c>
      <c r="E580" s="1" t="s">
        <v>7</v>
      </c>
      <c r="F580">
        <v>215.57</v>
      </c>
    </row>
    <row r="581" spans="1:6">
      <c r="A581" s="1">
        <v>3</v>
      </c>
      <c r="B581" s="1" t="s">
        <v>5</v>
      </c>
      <c r="C581" s="1" t="s">
        <v>5</v>
      </c>
      <c r="D581" s="1" t="s">
        <v>7</v>
      </c>
      <c r="E581" s="1" t="s">
        <v>7</v>
      </c>
      <c r="F581">
        <v>166.67</v>
      </c>
    </row>
    <row r="582" spans="1:6">
      <c r="A582" s="1">
        <v>3</v>
      </c>
      <c r="B582" s="1" t="s">
        <v>5</v>
      </c>
      <c r="C582" s="1" t="s">
        <v>5</v>
      </c>
      <c r="D582" s="1" t="s">
        <v>8</v>
      </c>
      <c r="E582" s="1" t="s">
        <v>7</v>
      </c>
      <c r="F582">
        <v>166.67</v>
      </c>
    </row>
    <row r="583" spans="1:6">
      <c r="A583" s="1">
        <v>3</v>
      </c>
      <c r="B583" s="1" t="s">
        <v>5</v>
      </c>
      <c r="C583" s="1" t="s">
        <v>5</v>
      </c>
      <c r="D583" s="1" t="s">
        <v>7</v>
      </c>
      <c r="E583" s="1" t="s">
        <v>7</v>
      </c>
      <c r="F583">
        <v>132.79</v>
      </c>
    </row>
    <row r="584" spans="1:6">
      <c r="A584" s="1">
        <v>3</v>
      </c>
      <c r="B584" s="1" t="s">
        <v>5</v>
      </c>
      <c r="C584" s="1" t="s">
        <v>5</v>
      </c>
      <c r="D584" s="1" t="s">
        <v>8</v>
      </c>
      <c r="E584" s="1" t="s">
        <v>7</v>
      </c>
      <c r="F584">
        <v>132.79</v>
      </c>
    </row>
    <row r="585" spans="1:6">
      <c r="A585" s="1">
        <v>3</v>
      </c>
      <c r="B585" s="1" t="s">
        <v>5</v>
      </c>
      <c r="C585" s="1" t="s">
        <v>5</v>
      </c>
      <c r="D585" s="1" t="s">
        <v>8</v>
      </c>
      <c r="E585" s="1" t="s">
        <v>7</v>
      </c>
      <c r="F585">
        <v>145.61000000000001</v>
      </c>
    </row>
    <row r="586" spans="1:6">
      <c r="A586" s="1">
        <v>3</v>
      </c>
      <c r="B586" s="1" t="s">
        <v>5</v>
      </c>
      <c r="C586" s="1" t="s">
        <v>5</v>
      </c>
      <c r="D586" s="1" t="s">
        <v>8</v>
      </c>
      <c r="E586" s="1" t="s">
        <v>7</v>
      </c>
      <c r="F586">
        <v>145.61000000000001</v>
      </c>
    </row>
    <row r="587" spans="1:6">
      <c r="A587" s="1">
        <v>3</v>
      </c>
      <c r="B587" s="1" t="s">
        <v>5</v>
      </c>
      <c r="C587" s="1" t="s">
        <v>5</v>
      </c>
      <c r="D587" s="1" t="s">
        <v>7</v>
      </c>
      <c r="E587" s="1" t="s">
        <v>7</v>
      </c>
      <c r="F587">
        <v>145.61000000000001</v>
      </c>
    </row>
    <row r="588" spans="1:6">
      <c r="A588" s="1">
        <v>3</v>
      </c>
      <c r="B588" s="1" t="s">
        <v>5</v>
      </c>
      <c r="C588" s="1" t="s">
        <v>5</v>
      </c>
      <c r="D588" s="1" t="s">
        <v>8</v>
      </c>
      <c r="E588" s="1" t="s">
        <v>7</v>
      </c>
      <c r="F588">
        <v>145.61000000000001</v>
      </c>
    </row>
    <row r="589" spans="1:6">
      <c r="A589" s="1">
        <v>3</v>
      </c>
      <c r="B589" s="1" t="s">
        <v>5</v>
      </c>
      <c r="C589" s="1" t="s">
        <v>5</v>
      </c>
      <c r="D589" s="1" t="s">
        <v>7</v>
      </c>
      <c r="E589" s="1" t="s">
        <v>7</v>
      </c>
      <c r="F589">
        <v>100.95</v>
      </c>
    </row>
    <row r="590" spans="1:6">
      <c r="A590" s="1">
        <v>3</v>
      </c>
      <c r="B590" s="1" t="s">
        <v>5</v>
      </c>
      <c r="C590" s="1" t="s">
        <v>5</v>
      </c>
      <c r="D590" s="1" t="s">
        <v>8</v>
      </c>
      <c r="E590" s="1" t="s">
        <v>7</v>
      </c>
      <c r="F590">
        <v>100.95</v>
      </c>
    </row>
    <row r="591" spans="1:6">
      <c r="A591" s="1">
        <v>3</v>
      </c>
      <c r="B591" s="1" t="s">
        <v>5</v>
      </c>
      <c r="C591" s="1" t="s">
        <v>5</v>
      </c>
      <c r="D591" s="1" t="s">
        <v>7</v>
      </c>
      <c r="E591" s="1" t="s">
        <v>7</v>
      </c>
      <c r="F591">
        <v>256.86</v>
      </c>
    </row>
    <row r="592" spans="1:6">
      <c r="A592" s="1">
        <v>3</v>
      </c>
      <c r="B592" s="1" t="s">
        <v>5</v>
      </c>
      <c r="C592" s="1" t="s">
        <v>5</v>
      </c>
      <c r="D592" s="1" t="s">
        <v>8</v>
      </c>
      <c r="E592" s="1" t="s">
        <v>7</v>
      </c>
      <c r="F592">
        <v>256.86</v>
      </c>
    </row>
    <row r="593" spans="1:6">
      <c r="A593" s="1">
        <v>3</v>
      </c>
      <c r="B593" s="1" t="s">
        <v>5</v>
      </c>
      <c r="C593" s="1" t="s">
        <v>5</v>
      </c>
      <c r="D593" s="1" t="s">
        <v>7</v>
      </c>
      <c r="E593" s="1" t="s">
        <v>7</v>
      </c>
      <c r="F593">
        <v>240.48</v>
      </c>
    </row>
    <row r="594" spans="1:6">
      <c r="A594" s="1">
        <v>3</v>
      </c>
      <c r="B594" s="1" t="s">
        <v>5</v>
      </c>
      <c r="C594" s="1" t="s">
        <v>5</v>
      </c>
      <c r="D594" s="1" t="s">
        <v>8</v>
      </c>
      <c r="E594" s="1" t="s">
        <v>7</v>
      </c>
      <c r="F594">
        <v>240.48</v>
      </c>
    </row>
    <row r="595" spans="1:6">
      <c r="A595" s="1">
        <v>3</v>
      </c>
      <c r="B595" s="1" t="s">
        <v>5</v>
      </c>
      <c r="C595" s="1" t="s">
        <v>5</v>
      </c>
      <c r="D595" s="1" t="s">
        <v>7</v>
      </c>
      <c r="E595" s="1" t="s">
        <v>9</v>
      </c>
      <c r="F595">
        <v>205.96</v>
      </c>
    </row>
    <row r="596" spans="1:6">
      <c r="A596" s="1">
        <v>3</v>
      </c>
      <c r="B596" s="1" t="s">
        <v>5</v>
      </c>
      <c r="C596" s="1" t="s">
        <v>5</v>
      </c>
      <c r="D596" s="1" t="s">
        <v>8</v>
      </c>
      <c r="E596" s="1" t="s">
        <v>9</v>
      </c>
      <c r="F596">
        <v>205.96</v>
      </c>
    </row>
    <row r="597" spans="1:6">
      <c r="A597" s="1">
        <v>3</v>
      </c>
      <c r="B597" s="1" t="s">
        <v>6</v>
      </c>
      <c r="C597" s="1" t="s">
        <v>5</v>
      </c>
      <c r="D597" s="1" t="s">
        <v>7</v>
      </c>
      <c r="E597" s="1" t="s">
        <v>7</v>
      </c>
      <c r="F597">
        <v>127.67</v>
      </c>
    </row>
    <row r="598" spans="1:6">
      <c r="A598" s="1">
        <v>3</v>
      </c>
      <c r="B598" s="1" t="s">
        <v>6</v>
      </c>
      <c r="C598" s="1" t="s">
        <v>5</v>
      </c>
      <c r="D598" s="1" t="s">
        <v>8</v>
      </c>
      <c r="E598" s="1" t="s">
        <v>7</v>
      </c>
      <c r="F598">
        <v>127.67</v>
      </c>
    </row>
    <row r="599" spans="1:6">
      <c r="A599" s="1">
        <v>3</v>
      </c>
      <c r="B599" s="1" t="s">
        <v>5</v>
      </c>
      <c r="C599" s="1" t="s">
        <v>5</v>
      </c>
      <c r="D599" s="1" t="s">
        <v>8</v>
      </c>
      <c r="E599" s="1" t="s">
        <v>7</v>
      </c>
      <c r="F599">
        <v>117.35</v>
      </c>
    </row>
    <row r="600" spans="1:6">
      <c r="A600" s="1">
        <v>3</v>
      </c>
      <c r="B600" s="1" t="s">
        <v>5</v>
      </c>
      <c r="C600" s="1" t="s">
        <v>5</v>
      </c>
      <c r="D600" s="1" t="s">
        <v>7</v>
      </c>
      <c r="E600" s="1" t="s">
        <v>7</v>
      </c>
      <c r="F600">
        <v>297.2</v>
      </c>
    </row>
    <row r="601" spans="1:6">
      <c r="A601" s="1">
        <v>3</v>
      </c>
      <c r="B601" s="1" t="s">
        <v>5</v>
      </c>
      <c r="C601" s="1" t="s">
        <v>5</v>
      </c>
      <c r="D601" s="1" t="s">
        <v>8</v>
      </c>
      <c r="E601" s="1" t="s">
        <v>7</v>
      </c>
      <c r="F601">
        <v>297.2</v>
      </c>
    </row>
    <row r="602" spans="1:6">
      <c r="A602" s="1">
        <v>3</v>
      </c>
      <c r="B602" s="1" t="s">
        <v>5</v>
      </c>
      <c r="C602" s="1" t="s">
        <v>5</v>
      </c>
      <c r="D602" s="1" t="s">
        <v>7</v>
      </c>
      <c r="E602" s="1" t="s">
        <v>7</v>
      </c>
      <c r="F602">
        <v>182.56</v>
      </c>
    </row>
    <row r="603" spans="1:6">
      <c r="A603" s="1">
        <v>3</v>
      </c>
      <c r="B603" s="1" t="s">
        <v>5</v>
      </c>
      <c r="C603" s="1" t="s">
        <v>5</v>
      </c>
      <c r="D603" s="1" t="s">
        <v>8</v>
      </c>
      <c r="E603" s="1" t="s">
        <v>7</v>
      </c>
      <c r="F603">
        <v>182.56</v>
      </c>
    </row>
    <row r="604" spans="1:6">
      <c r="A604" s="1">
        <v>3</v>
      </c>
      <c r="B604" s="1" t="s">
        <v>5</v>
      </c>
      <c r="C604" s="1" t="s">
        <v>5</v>
      </c>
      <c r="D604" s="1" t="s">
        <v>7</v>
      </c>
      <c r="E604" s="1" t="s">
        <v>7</v>
      </c>
      <c r="F604">
        <v>303.82</v>
      </c>
    </row>
    <row r="605" spans="1:6">
      <c r="A605" s="1">
        <v>3</v>
      </c>
      <c r="B605" s="1" t="s">
        <v>5</v>
      </c>
      <c r="C605" s="1" t="s">
        <v>5</v>
      </c>
      <c r="D605" s="1" t="s">
        <v>8</v>
      </c>
      <c r="E605" s="1" t="s">
        <v>7</v>
      </c>
      <c r="F605">
        <v>303.82</v>
      </c>
    </row>
    <row r="606" spans="1:6">
      <c r="A606" s="1">
        <v>3</v>
      </c>
      <c r="B606" s="1" t="s">
        <v>6</v>
      </c>
      <c r="C606" s="1" t="s">
        <v>5</v>
      </c>
      <c r="D606" s="1" t="s">
        <v>7</v>
      </c>
      <c r="E606" s="1" t="s">
        <v>7</v>
      </c>
      <c r="F606">
        <v>147.80000000000001</v>
      </c>
    </row>
    <row r="607" spans="1:6">
      <c r="A607" s="1">
        <v>3</v>
      </c>
      <c r="B607" s="1" t="s">
        <v>6</v>
      </c>
      <c r="C607" s="1" t="s">
        <v>5</v>
      </c>
      <c r="D607" s="1" t="s">
        <v>8</v>
      </c>
      <c r="E607" s="1" t="s">
        <v>7</v>
      </c>
      <c r="F607">
        <v>147.80000000000001</v>
      </c>
    </row>
    <row r="608" spans="1:6">
      <c r="A608" s="1">
        <v>3</v>
      </c>
      <c r="B608" s="1" t="s">
        <v>5</v>
      </c>
      <c r="C608" s="1" t="s">
        <v>5</v>
      </c>
      <c r="D608" s="1" t="s">
        <v>7</v>
      </c>
      <c r="E608" s="1" t="s">
        <v>9</v>
      </c>
      <c r="F608">
        <v>235.1</v>
      </c>
    </row>
    <row r="609" spans="1:6">
      <c r="A609" s="1">
        <v>3</v>
      </c>
      <c r="B609" s="1" t="s">
        <v>5</v>
      </c>
      <c r="C609" s="1" t="s">
        <v>5</v>
      </c>
      <c r="D609" s="1" t="s">
        <v>8</v>
      </c>
      <c r="E609" s="1" t="s">
        <v>9</v>
      </c>
      <c r="F609">
        <v>235.1</v>
      </c>
    </row>
    <row r="610" spans="1:6">
      <c r="A610" s="1">
        <v>3</v>
      </c>
      <c r="B610" s="1" t="s">
        <v>5</v>
      </c>
      <c r="C610" s="1" t="s">
        <v>5</v>
      </c>
      <c r="D610" s="1" t="s">
        <v>7</v>
      </c>
      <c r="E610" s="1" t="s">
        <v>7</v>
      </c>
      <c r="F610">
        <v>164.3</v>
      </c>
    </row>
    <row r="611" spans="1:6">
      <c r="A611" s="1">
        <v>3</v>
      </c>
      <c r="B611" s="1" t="s">
        <v>5</v>
      </c>
      <c r="C611" s="1" t="s">
        <v>5</v>
      </c>
      <c r="D611" s="1" t="s">
        <v>8</v>
      </c>
      <c r="E611" s="1" t="s">
        <v>7</v>
      </c>
      <c r="F611">
        <v>164.3</v>
      </c>
    </row>
    <row r="612" spans="1:6">
      <c r="A612" s="1">
        <v>3</v>
      </c>
      <c r="B612" s="1" t="s">
        <v>5</v>
      </c>
      <c r="C612" s="1" t="s">
        <v>5</v>
      </c>
      <c r="D612" s="1" t="s">
        <v>8</v>
      </c>
      <c r="E612" s="1" t="s">
        <v>7</v>
      </c>
      <c r="F612">
        <v>114.35</v>
      </c>
    </row>
    <row r="613" spans="1:6">
      <c r="A613" s="1">
        <v>3</v>
      </c>
      <c r="B613" s="1" t="s">
        <v>5</v>
      </c>
      <c r="C613" s="1" t="s">
        <v>5</v>
      </c>
      <c r="D613" s="1" t="s">
        <v>8</v>
      </c>
      <c r="E613" s="1" t="s">
        <v>7</v>
      </c>
      <c r="F613">
        <v>114.35</v>
      </c>
    </row>
    <row r="614" spans="1:6">
      <c r="A614" s="1">
        <v>3</v>
      </c>
      <c r="B614" s="1" t="s">
        <v>5</v>
      </c>
      <c r="C614" s="1" t="s">
        <v>5</v>
      </c>
      <c r="D614" s="1" t="s">
        <v>8</v>
      </c>
      <c r="E614" s="1" t="s">
        <v>7</v>
      </c>
      <c r="F614">
        <v>114.35</v>
      </c>
    </row>
    <row r="615" spans="1:6">
      <c r="A615" s="1">
        <v>3</v>
      </c>
      <c r="B615" s="1" t="s">
        <v>5</v>
      </c>
      <c r="C615" s="1" t="s">
        <v>5</v>
      </c>
      <c r="D615" s="1" t="s">
        <v>7</v>
      </c>
      <c r="E615" s="1" t="s">
        <v>9</v>
      </c>
      <c r="F615">
        <v>114.35</v>
      </c>
    </row>
    <row r="616" spans="1:6">
      <c r="A616" s="1">
        <v>3</v>
      </c>
      <c r="B616" s="1" t="s">
        <v>5</v>
      </c>
      <c r="C616" s="1" t="s">
        <v>5</v>
      </c>
      <c r="D616" s="1" t="s">
        <v>8</v>
      </c>
      <c r="E616" s="1" t="s">
        <v>9</v>
      </c>
      <c r="F616">
        <v>114.35</v>
      </c>
    </row>
    <row r="617" spans="1:6">
      <c r="A617" s="1">
        <v>3</v>
      </c>
      <c r="B617" s="1" t="s">
        <v>6</v>
      </c>
      <c r="C617" s="1" t="s">
        <v>5</v>
      </c>
      <c r="D617" s="1" t="s">
        <v>8</v>
      </c>
      <c r="E617" s="1" t="s">
        <v>7</v>
      </c>
      <c r="F617">
        <v>125.8</v>
      </c>
    </row>
    <row r="618" spans="1:6">
      <c r="A618" s="1">
        <v>3</v>
      </c>
      <c r="B618" s="1" t="s">
        <v>5</v>
      </c>
      <c r="C618" s="1" t="s">
        <v>5</v>
      </c>
      <c r="D618" s="1" t="s">
        <v>7</v>
      </c>
      <c r="E618" s="1" t="s">
        <v>7</v>
      </c>
      <c r="F618">
        <v>279.83</v>
      </c>
    </row>
    <row r="619" spans="1:6">
      <c r="A619" s="1">
        <v>3</v>
      </c>
      <c r="B619" s="1" t="s">
        <v>5</v>
      </c>
      <c r="C619" s="1" t="s">
        <v>5</v>
      </c>
      <c r="D619" s="1" t="s">
        <v>8</v>
      </c>
      <c r="E619" s="1" t="s">
        <v>7</v>
      </c>
      <c r="F619">
        <v>279.83</v>
      </c>
    </row>
    <row r="620" spans="1:6">
      <c r="A620" s="1">
        <v>3</v>
      </c>
      <c r="B620" s="1" t="s">
        <v>5</v>
      </c>
      <c r="C620" s="1" t="s">
        <v>5</v>
      </c>
      <c r="D620" s="1" t="s">
        <v>7</v>
      </c>
      <c r="E620" s="1" t="s">
        <v>7</v>
      </c>
      <c r="F620">
        <v>273.83</v>
      </c>
    </row>
    <row r="621" spans="1:6">
      <c r="A621" s="1">
        <v>3</v>
      </c>
      <c r="B621" s="1" t="s">
        <v>5</v>
      </c>
      <c r="C621" s="1" t="s">
        <v>5</v>
      </c>
      <c r="D621" s="1" t="s">
        <v>8</v>
      </c>
      <c r="E621" s="1" t="s">
        <v>7</v>
      </c>
      <c r="F621">
        <v>273.83</v>
      </c>
    </row>
    <row r="622" spans="1:6">
      <c r="A622" s="1">
        <v>3</v>
      </c>
      <c r="B622" s="1" t="s">
        <v>5</v>
      </c>
      <c r="C622" s="1" t="s">
        <v>5</v>
      </c>
      <c r="D622" s="1" t="s">
        <v>7</v>
      </c>
      <c r="E622" s="1" t="s">
        <v>7</v>
      </c>
      <c r="F622">
        <v>347.82</v>
      </c>
    </row>
    <row r="623" spans="1:6">
      <c r="A623" s="1">
        <v>3</v>
      </c>
      <c r="B623" s="1" t="s">
        <v>5</v>
      </c>
      <c r="C623" s="1" t="s">
        <v>5</v>
      </c>
      <c r="D623" s="1" t="s">
        <v>8</v>
      </c>
      <c r="E623" s="1" t="s">
        <v>7</v>
      </c>
      <c r="F623">
        <v>347.82</v>
      </c>
    </row>
    <row r="624" spans="1:6">
      <c r="A624" s="1">
        <v>3</v>
      </c>
      <c r="B624" s="1" t="s">
        <v>5</v>
      </c>
      <c r="C624" s="1" t="s">
        <v>5</v>
      </c>
      <c r="D624" s="1" t="s">
        <v>7</v>
      </c>
      <c r="E624" s="1" t="s">
        <v>7</v>
      </c>
      <c r="F624">
        <v>281.06</v>
      </c>
    </row>
    <row r="625" spans="1:6">
      <c r="A625" s="1">
        <v>3</v>
      </c>
      <c r="B625" s="1" t="s">
        <v>5</v>
      </c>
      <c r="C625" s="1" t="s">
        <v>5</v>
      </c>
      <c r="D625" s="1" t="s">
        <v>8</v>
      </c>
      <c r="E625" s="1" t="s">
        <v>7</v>
      </c>
      <c r="F625">
        <v>281.06</v>
      </c>
    </row>
    <row r="626" spans="1:6">
      <c r="A626" s="1">
        <v>3</v>
      </c>
      <c r="B626" s="1" t="s">
        <v>5</v>
      </c>
      <c r="C626" s="1" t="s">
        <v>5</v>
      </c>
      <c r="D626" s="1" t="s">
        <v>7</v>
      </c>
      <c r="E626" s="1" t="s">
        <v>7</v>
      </c>
      <c r="F626">
        <v>258.37</v>
      </c>
    </row>
    <row r="627" spans="1:6">
      <c r="A627" s="1">
        <v>3</v>
      </c>
      <c r="B627" s="1" t="s">
        <v>5</v>
      </c>
      <c r="C627" s="1" t="s">
        <v>5</v>
      </c>
      <c r="D627" s="1" t="s">
        <v>8</v>
      </c>
      <c r="E627" s="1" t="s">
        <v>7</v>
      </c>
      <c r="F627">
        <v>258.37</v>
      </c>
    </row>
    <row r="628" spans="1:6">
      <c r="A628" s="1">
        <v>3</v>
      </c>
      <c r="B628" s="1" t="s">
        <v>6</v>
      </c>
      <c r="C628" s="1" t="s">
        <v>5</v>
      </c>
      <c r="D628" s="1" t="s">
        <v>7</v>
      </c>
      <c r="E628" s="1" t="s">
        <v>7</v>
      </c>
      <c r="F628">
        <v>132.94</v>
      </c>
    </row>
    <row r="629" spans="1:6">
      <c r="A629" s="1">
        <v>3</v>
      </c>
      <c r="B629" s="1" t="s">
        <v>6</v>
      </c>
      <c r="C629" s="1" t="s">
        <v>5</v>
      </c>
      <c r="D629" s="1" t="s">
        <v>8</v>
      </c>
      <c r="E629" s="1" t="s">
        <v>7</v>
      </c>
      <c r="F629">
        <v>132.94</v>
      </c>
    </row>
    <row r="630" spans="1:6">
      <c r="A630" s="1">
        <v>3</v>
      </c>
      <c r="B630" s="1" t="s">
        <v>6</v>
      </c>
      <c r="C630" s="1" t="s">
        <v>5</v>
      </c>
      <c r="D630" s="1" t="s">
        <v>7</v>
      </c>
      <c r="E630" s="1" t="s">
        <v>7</v>
      </c>
      <c r="F630">
        <v>104.11</v>
      </c>
    </row>
    <row r="631" spans="1:6">
      <c r="A631" s="1">
        <v>3</v>
      </c>
      <c r="B631" s="1" t="s">
        <v>6</v>
      </c>
      <c r="C631" s="1" t="s">
        <v>5</v>
      </c>
      <c r="D631" s="1" t="s">
        <v>7</v>
      </c>
      <c r="E631" s="1" t="s">
        <v>7</v>
      </c>
      <c r="F631">
        <v>127.83</v>
      </c>
    </row>
    <row r="632" spans="1:6">
      <c r="A632" s="1">
        <v>3</v>
      </c>
      <c r="B632" s="1" t="s">
        <v>6</v>
      </c>
      <c r="C632" s="1" t="s">
        <v>5</v>
      </c>
      <c r="D632" s="1" t="s">
        <v>8</v>
      </c>
      <c r="E632" s="1" t="s">
        <v>7</v>
      </c>
      <c r="F632">
        <v>145.53</v>
      </c>
    </row>
    <row r="633" spans="1:6">
      <c r="A633" s="1">
        <v>3</v>
      </c>
      <c r="B633" s="1" t="s">
        <v>6</v>
      </c>
      <c r="C633" s="1" t="s">
        <v>5</v>
      </c>
      <c r="D633" s="1" t="s">
        <v>7</v>
      </c>
      <c r="E633" s="1" t="s">
        <v>7</v>
      </c>
      <c r="F633">
        <v>145.53</v>
      </c>
    </row>
    <row r="634" spans="1:6">
      <c r="A634" s="1">
        <v>3</v>
      </c>
      <c r="B634" s="1" t="s">
        <v>6</v>
      </c>
      <c r="C634" s="1" t="s">
        <v>5</v>
      </c>
      <c r="D634" s="1" t="s">
        <v>7</v>
      </c>
      <c r="E634" s="1" t="s">
        <v>7</v>
      </c>
      <c r="F634">
        <v>130.15</v>
      </c>
    </row>
    <row r="635" spans="1:6">
      <c r="A635" s="1">
        <v>3</v>
      </c>
      <c r="B635" s="1" t="s">
        <v>6</v>
      </c>
      <c r="C635" s="1" t="s">
        <v>5</v>
      </c>
      <c r="D635" s="1" t="s">
        <v>8</v>
      </c>
      <c r="E635" s="1" t="s">
        <v>7</v>
      </c>
      <c r="F635">
        <v>129.63</v>
      </c>
    </row>
    <row r="636" spans="1:6">
      <c r="A636" s="1">
        <v>3</v>
      </c>
      <c r="B636" s="1" t="s">
        <v>6</v>
      </c>
      <c r="C636" s="1" t="s">
        <v>5</v>
      </c>
      <c r="D636" s="1" t="s">
        <v>8</v>
      </c>
      <c r="E636" s="1" t="s">
        <v>7</v>
      </c>
      <c r="F636">
        <v>129.63</v>
      </c>
    </row>
    <row r="637" spans="1:6">
      <c r="A637" s="1">
        <v>3</v>
      </c>
      <c r="B637" s="1" t="s">
        <v>6</v>
      </c>
      <c r="C637" s="1" t="s">
        <v>5</v>
      </c>
      <c r="D637" s="1" t="s">
        <v>7</v>
      </c>
      <c r="E637" s="1" t="s">
        <v>7</v>
      </c>
      <c r="F637">
        <v>124.87</v>
      </c>
    </row>
    <row r="638" spans="1:6">
      <c r="A638" s="1">
        <v>3</v>
      </c>
      <c r="B638" s="1" t="s">
        <v>6</v>
      </c>
      <c r="C638" s="1" t="s">
        <v>5</v>
      </c>
      <c r="D638" s="1" t="s">
        <v>7</v>
      </c>
      <c r="E638" s="1" t="s">
        <v>7</v>
      </c>
      <c r="F638">
        <v>129.62</v>
      </c>
    </row>
    <row r="639" spans="1:6">
      <c r="A639" s="1">
        <v>3</v>
      </c>
      <c r="B639" s="1" t="s">
        <v>6</v>
      </c>
      <c r="C639" s="1" t="s">
        <v>5</v>
      </c>
      <c r="D639" s="1" t="s">
        <v>8</v>
      </c>
      <c r="E639" s="1" t="s">
        <v>7</v>
      </c>
      <c r="F639">
        <v>129.62</v>
      </c>
    </row>
  </sheetData>
  <sortState xmlns:xlrd2="http://schemas.microsoft.com/office/spreadsheetml/2017/richdata2" ref="A2:F639">
    <sortCondition ref="A1"/>
  </sortState>
  <mergeCells count="3">
    <mergeCell ref="K2:Q2"/>
    <mergeCell ref="K3:Q3"/>
    <mergeCell ref="K4:Q4"/>
  </mergeCells>
  <phoneticPr fontId="18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</vt:lpstr>
      <vt:lpstr>Sheet4</vt:lpstr>
      <vt:lpstr>Sheet6</vt:lpstr>
      <vt:lpstr>Airfares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Chang</dc:creator>
  <cp:lastModifiedBy>Jeffrey Chang</cp:lastModifiedBy>
  <dcterms:created xsi:type="dcterms:W3CDTF">2019-09-27T20:45:53Z</dcterms:created>
  <dcterms:modified xsi:type="dcterms:W3CDTF">2019-10-02T01:20:41Z</dcterms:modified>
</cp:coreProperties>
</file>