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Jennifer/Code/SavvyCoders/homework/"/>
    </mc:Choice>
  </mc:AlternateContent>
  <xr:revisionPtr revIDLastSave="0" documentId="13_ncr:1_{4EEDF23C-B12E-9F46-A56B-9AC33543EF7D}" xr6:coauthVersionLast="47" xr6:coauthVersionMax="47" xr10:uidLastSave="{00000000-0000-0000-0000-000000000000}"/>
  <bookViews>
    <workbookView xWindow="180" yWindow="500" windowWidth="19400" windowHeight="18740" activeTab="3" xr2:uid="{00000000-000D-0000-FFFF-FFFF00000000}"/>
  </bookViews>
  <sheets>
    <sheet name="Payments" sheetId="6" r:id="rId1"/>
    <sheet name="Expenses" sheetId="1" r:id="rId2"/>
    <sheet name="Roster" sheetId="2" r:id="rId3"/>
    <sheet name="Credit Card Debt" sheetId="3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C19" i="2"/>
  <c r="C18" i="2"/>
  <c r="D16" i="2"/>
  <c r="G5" i="3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B21" i="2"/>
  <c r="D18" i="2"/>
  <c r="D19" i="2"/>
  <c r="D20" i="2"/>
  <c r="D21" i="2"/>
  <c r="C21" i="2"/>
  <c r="C20" i="2"/>
  <c r="C17" i="2"/>
  <c r="C16" i="2"/>
</calcChain>
</file>

<file path=xl/sharedStrings.xml><?xml version="1.0" encoding="utf-8"?>
<sst xmlns="http://schemas.openxmlformats.org/spreadsheetml/2006/main" count="1313" uniqueCount="170">
  <si>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</si>
  <si>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</si>
  <si>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</si>
  <si>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</si>
  <si>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</si>
  <si>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</si>
  <si>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</si>
  <si>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</si>
  <si>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</si>
  <si>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</si>
  <si>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</si>
  <si>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</si>
  <si>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</si>
  <si>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</si>
  <si>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</si>
  <si>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</si>
  <si>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</si>
  <si>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</si>
  <si>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</si>
  <si>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</si>
  <si>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</si>
  <si>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</si>
  <si>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</si>
  <si>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</si>
  <si>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</si>
  <si>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</si>
  <si>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</si>
  <si>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</si>
  <si>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</si>
  <si>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</si>
  <si>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</si>
  <si>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</si>
  <si>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</si>
  <si>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</si>
  <si>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</si>
  <si>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</si>
  <si>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</si>
  <si>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</si>
  <si>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</si>
  <si>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</si>
  <si>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</si>
  <si>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</si>
  <si>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</si>
  <si>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</si>
  <si>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</si>
  <si>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</si>
  <si>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</si>
  <si>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</si>
  <si>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</si>
  <si>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</si>
  <si>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</si>
  <si>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</si>
  <si>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</si>
  <si>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</si>
  <si>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</si>
  <si>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</si>
  <si>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</si>
  <si>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</si>
  <si>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</si>
  <si>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</si>
  <si>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</si>
  <si>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</si>
  <si>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</si>
  <si>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</si>
  <si>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</si>
  <si>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</si>
  <si>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</si>
  <si>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</si>
  <si>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</si>
  <si>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</si>
  <si>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</si>
  <si>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</si>
  <si>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</si>
  <si>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</si>
  <si>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</si>
  <si>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</si>
  <si>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</si>
  <si>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</si>
  <si>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</si>
  <si>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</si>
  <si>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</si>
  <si>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</si>
  <si>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</si>
  <si>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</si>
  <si>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</si>
  <si>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</si>
  <si>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</si>
  <si>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</si>
  <si>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</si>
  <si>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</si>
  <si>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</si>
  <si>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</si>
  <si>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</si>
  <si>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</si>
  <si>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</si>
  <si>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</si>
  <si>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</si>
  <si>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</si>
  <si>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</si>
  <si>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</si>
  <si>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</si>
  <si>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</si>
  <si>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</si>
  <si>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</si>
  <si>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</si>
  <si>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</si>
  <si>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</si>
  <si>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</si>
  <si>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</si>
  <si>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</si>
  <si>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</si>
  <si>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</si>
  <si>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</si>
  <si>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</si>
  <si>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</si>
  <si>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</si>
  <si>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</si>
  <si>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</si>
  <si>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</si>
  <si>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</si>
  <si>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</si>
  <si>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</si>
  <si>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</si>
  <si>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</si>
  <si>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</si>
  <si>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</si>
  <si>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</si>
  <si>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</si>
  <si>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</si>
  <si>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</si>
  <si>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</si>
  <si>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Class</t>
  </si>
  <si>
    <t>Grade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</si>
  <si>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</si>
  <si>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</si>
  <si>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</si>
  <si>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</si>
  <si>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</si>
  <si>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</si>
  <si>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</si>
  <si>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</si>
  <si>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</si>
  <si>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</si>
  <si>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</si>
  <si>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</si>
  <si>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</si>
  <si>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</si>
  <si>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</si>
  <si>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</si>
  <si>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</si>
  <si>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</si>
  <si>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</si>
  <si>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</si>
  <si>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</si>
  <si>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</si>
  <si>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</si>
  <si>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</si>
  <si>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</si>
  <si>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</si>
  <si>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</si>
  <si>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</si>
  <si>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</si>
  <si>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</si>
  <si>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</si>
  <si>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</si>
  <si>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Grand Total</t>
  </si>
  <si>
    <t>Column1</t>
  </si>
  <si>
    <t>Sum of Tax Inclusive Amount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</si>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</sst>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rgb="FF1F2328"/>
      <name val="Helvetica"/>
      <family val="2"/>
    </font>
    <font>
      <sz val="12"/>
      <color rgb="FF1F2328"/>
      <name val="Helvetica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F232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1" applyNumberFormat="1" applyFont="1"/>
    <xf numFmtId="0" fontId="4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43" fontId="6" fillId="0" borderId="0" xfId="1" applyFont="1" applyFill="1" applyBorder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horizontal="left"/>
    </xf>
    <xf numFmtId="43" fontId="4" fillId="0" borderId="0" xfId="1" applyFont="1"/>
    <xf numFmtId="14" fontId="4" fillId="0" borderId="0" xfId="0" applyNumberFormat="1" applyFont="1" applyAlignment="1">
      <alignment horizont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2" fontId="0" fillId="0" borderId="0" xfId="0" applyNumberFormat="1"/>
    <xf numFmtId="9" fontId="1" fillId="0" borderId="0" xfId="2" applyFont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64" fontId="0" fillId="0" borderId="0" xfId="0" applyNumberFormat="1"/>
    <xf numFmtId="0" fontId="9" fillId="0" borderId="0" xfId="0" pivotButton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14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2" fontId="1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38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[James_Caballero_Week2HW_FINAL.xlsx]Payments!PivotTable1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Payments!$B$5:$B$21</c:f>
              <c:numCache>
                <c:formatCode>"$"#,##0.00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4-294D-B5E2-455A8C832810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Payments!$C$5:$C$21</c:f>
              <c:numCache>
                <c:formatCode>"$"#,##0.00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4-294D-B5E2-455A8C832810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Payments!$D$5:$D$21</c:f>
              <c:numCache>
                <c:formatCode>"$"#,##0.00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44-294D-B5E2-455A8C832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194544"/>
        <c:axId val="426196544"/>
      </c:barChart>
      <c:catAx>
        <c:axId val="4261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96544"/>
        <c:crosses val="autoZero"/>
        <c:auto val="1"/>
        <c:lblAlgn val="ctr"/>
        <c:lblOffset val="100"/>
        <c:noMultiLvlLbl val="0"/>
      </c:catAx>
      <c:valAx>
        <c:axId val="4261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General</c:formatCode>
                <c:ptCount val="5"/>
                <c:pt idx="0" formatCode="0.0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AD-EA47-9B12-6E3C1E52F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2222992"/>
        <c:axId val="2032416256"/>
      </c:barChart>
      <c:catAx>
        <c:axId val="2032222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16256"/>
        <c:crosses val="autoZero"/>
        <c:auto val="1"/>
        <c:lblAlgn val="ctr"/>
        <c:lblOffset val="100"/>
        <c:noMultiLvlLbl val="0"/>
      </c:catAx>
      <c:valAx>
        <c:axId val="203241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Card Balance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2-F843-B2E2-43E6BBA34FC5}"/>
            </c:ext>
          </c:extLst>
        </c:ser>
        <c:ser>
          <c:idx val="5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General</c:formatCode>
                <c:ptCount val="5"/>
                <c:pt idx="0" formatCode="0.0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02-F843-B2E2-43E6BBA34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43904"/>
        <c:axId val="142308000"/>
      </c:barChart>
      <c:catAx>
        <c:axId val="14234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08000"/>
        <c:crosses val="autoZero"/>
        <c:auto val="1"/>
        <c:lblAlgn val="ctr"/>
        <c:lblOffset val="100"/>
        <c:noMultiLvlLbl val="0"/>
      </c:catAx>
      <c:valAx>
        <c:axId val="1423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22</xdr:row>
      <xdr:rowOff>12700</xdr:rowOff>
    </xdr:from>
    <xdr:to>
      <xdr:col>7</xdr:col>
      <xdr:colOff>266700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EFA7D-36F3-EB73-D18D-A2B4C30F3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10</xdr:row>
      <xdr:rowOff>38100</xdr:rowOff>
    </xdr:from>
    <xdr:to>
      <xdr:col>6</xdr:col>
      <xdr:colOff>685800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6A609-B356-C700-F656-4439F3208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25</xdr:row>
      <xdr:rowOff>177800</xdr:rowOff>
    </xdr:from>
    <xdr:to>
      <xdr:col>6</xdr:col>
      <xdr:colOff>685800</xdr:colOff>
      <xdr:row>40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76F6C8-099E-BFAA-E403-D3375AEA6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aballero" refreshedDate="45308.726854398148" createdVersion="8" refreshedVersion="8" minRefreshableVersion="3" recordCount="209" xr:uid="{1CF174F8-B2DB-0049-9793-9C23E01D8EEF}">
  <cacheSource type="worksheet">
    <worksheetSource ref="A2:I1048576" sheet="Expenses"/>
  </cacheSource>
  <cacheFields count="9">
    <cacheField name="Document Date" numFmtId="14">
      <sharedItems containsNonDate="0" containsDate="1" containsString="0" containsBlank="1" minDate="2011-02-14T00:00:00" maxDate="2012-03-01T00:00:00"/>
    </cacheField>
    <cacheField name="Supplier" numFmtId="0">
      <sharedItems containsBlank="1"/>
    </cacheField>
    <cacheField name="Reference" numFmtId="0">
      <sharedItems containsBlank="1"/>
    </cacheField>
    <cacheField name="Description" numFmtId="0">
      <sharedItems containsBlank="1"/>
    </cacheField>
    <cacheField name="Tax Inclusive Amount" numFmtId="43">
      <sharedItems containsString="0" containsBlank="1" containsNumber="1" minValue="-20000" maxValue="20000"/>
    </cacheField>
    <cacheField name="Column1" numFmtId="0">
      <sharedItems containsBlank="1"/>
    </cacheField>
    <cacheField name="Bank Code" numFmtId="0">
      <sharedItems containsBlank="1" count="4">
        <s v="B1"/>
        <s v="B2"/>
        <s v="PC"/>
        <m/>
      </sharedItems>
    </cacheField>
    <cacheField name="Account Code" numFmtId="0">
      <sharedItems containsBlank="1"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  <r>
    <m/>
    <m/>
    <m/>
    <m/>
    <m/>
    <m/>
    <x v="3"/>
    <m/>
    <x v="1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C44BE-5293-874D-8FC2-FE18D3C2AAA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21" firstHeaderRow="1" firstDataRow="2" firstDataCol="1"/>
  <pivotFields count="9">
    <pivotField showAll="0"/>
    <pivotField showAll="0"/>
    <pivotField showAll="0"/>
    <pivotField showAll="0"/>
    <pivotField dataField="1"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11">
        <item h="1" x="0"/>
        <item h="1" x="3"/>
        <item h="1" x="4"/>
        <item h="1" x="6"/>
        <item h="1" x="7"/>
        <item h="1" x="8"/>
        <item h="1" x="1"/>
        <item h="1" x="2"/>
        <item h="1" x="5"/>
        <item h="1" x="10"/>
        <item h="1" x="11"/>
        <item h="1" x="12"/>
        <item h="1" x="14"/>
        <item h="1" x="15"/>
        <item h="1" x="16"/>
        <item h="1" x="19"/>
        <item h="1" x="9"/>
        <item h="1" x="13"/>
        <item h="1" x="21"/>
        <item h="1" x="22"/>
        <item h="1" x="24"/>
        <item h="1" x="26"/>
        <item h="1" x="17"/>
        <item h="1" x="18"/>
        <item h="1" x="20"/>
        <item h="1" x="25"/>
        <item h="1" x="28"/>
        <item h="1" x="23"/>
        <item h="1" x="29"/>
        <item h="1" x="31"/>
        <item h="1" x="32"/>
        <item h="1" x="33"/>
        <item h="1" x="34"/>
        <item h="1" x="35"/>
        <item h="1" x="27"/>
        <item h="1" x="30"/>
        <item h="1" x="38"/>
        <item h="1" x="39"/>
        <item h="1" x="41"/>
        <item h="1" x="43"/>
        <item h="1" x="45"/>
        <item h="1" x="36"/>
        <item h="1" x="37"/>
        <item h="1" x="40"/>
        <item h="1" x="47"/>
        <item h="1" x="48"/>
        <item h="1" x="50"/>
        <item h="1" x="42"/>
        <item h="1" x="52"/>
        <item h="1" x="53"/>
        <item h="1" x="44"/>
        <item h="1" x="54"/>
        <item h="1" x="55"/>
        <item h="1" x="46"/>
        <item h="1" x="51"/>
        <item h="1" x="58"/>
        <item h="1" x="49"/>
        <item h="1" x="60"/>
        <item h="1" x="62"/>
        <item h="1" x="63"/>
        <item h="1" x="64"/>
        <item h="1" x="56"/>
        <item h="1" x="66"/>
        <item h="1" x="57"/>
        <item h="1" x="61"/>
        <item h="1" x="69"/>
        <item h="1" x="70"/>
        <item h="1" x="59"/>
        <item h="1" x="71"/>
        <item h="1" x="73"/>
        <item h="1" x="65"/>
        <item h="1" x="75"/>
        <item h="1" x="76"/>
        <item h="1" x="77"/>
        <item h="1" x="67"/>
        <item h="1" x="72"/>
        <item h="1" x="68"/>
        <item h="1" x="79"/>
        <item h="1" x="81"/>
        <item h="1" x="83"/>
        <item h="1" x="84"/>
        <item h="1" x="74"/>
        <item h="1" x="85"/>
        <item h="1" x="86"/>
        <item h="1" x="78"/>
        <item h="1" x="82"/>
        <item h="1" x="80"/>
        <item h="1" x="88"/>
        <item h="1" x="89"/>
        <item h="1" x="92"/>
        <item h="1" x="94"/>
        <item h="1" x="95"/>
        <item h="1"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h="1" x="10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64"/>
  </dataFields>
  <formats count="18"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8" type="button" dataOnly="0" labelOnly="1" outline="0" axis="axisRow" fieldPosition="0"/>
    </format>
    <format dxfId="33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  <format dxfId="32">
      <pivotArea dataOnly="0" labelOnly="1" grandCol="1" outline="0" fieldPosition="0"/>
    </format>
    <format dxfId="31">
      <pivotArea type="origin" dataOnly="0" labelOnly="1" outline="0" fieldPosition="0"/>
    </format>
    <format dxfId="30">
      <pivotArea field="6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8" type="button" dataOnly="0" labelOnly="1" outline="0" axis="axisRow" fieldPosition="0"/>
    </format>
    <format dxfId="27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  <format dxfId="26">
      <pivotArea dataOnly="0" labelOnly="1" grandCol="1" outline="0" fieldPosition="0"/>
    </format>
    <format dxfId="25">
      <pivotArea type="origin" dataOnly="0" labelOnly="1" outline="0" fieldPosition="0"/>
    </format>
    <format dxfId="24">
      <pivotArea field="6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8" type="button" dataOnly="0" labelOnly="1" outline="0" axis="axisRow" fieldPosition="0"/>
    </format>
    <format dxfId="21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  <format dxfId="2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659CC-4656-1849-AC79-80AE2E98C8DE}" name="Table1" displayName="Table1" ref="A2:I210" totalsRowShown="0" headerRowDxfId="19" dataDxfId="17" headerRowBorderDxfId="18" tableBorderDxfId="16">
  <autoFilter ref="A2:I210" xr:uid="{4DF659CC-4656-1849-AC79-80AE2E98C8DE}"/>
  <tableColumns count="9">
    <tableColumn id="1" xr3:uid="{FFE230B6-3FBD-1C43-BE09-D9E31DE31F2E}" name="Document Date" dataDxfId="15"/>
    <tableColumn id="2" xr3:uid="{9A57CD02-E970-0040-8910-8D771AA79C3E}" name="Supplier" dataDxfId="14"/>
    <tableColumn id="3" xr3:uid="{411D5167-6FA6-E847-99CB-7C9988C9D198}" name="Reference" dataDxfId="13"/>
    <tableColumn id="4" xr3:uid="{2D5BC9D5-E7EA-5344-8721-D4423D9BA21E}" name="Description" dataDxfId="12"/>
    <tableColumn id="5" xr3:uid="{FC3A4114-E460-3949-B0D1-52EC52A03A25}" name="Tax Inclusive Amount" dataDxfId="11" dataCellStyle="Comma"/>
    <tableColumn id="6" xr3:uid="{57D9819A-9814-F240-847C-068F19F79A78}" name="Column1" dataDxfId="10"/>
    <tableColumn id="7" xr3:uid="{1C1500A8-5458-9D41-92A3-BECD0FCA4ECF}" name="Bank Code" dataDxfId="9"/>
    <tableColumn id="8" xr3:uid="{B88EA393-7184-0D48-9020-D1BBE339F67F}" name="Account Code" dataDxfId="8"/>
    <tableColumn id="9" xr3:uid="{1F8F88D9-82B9-8342-966C-E66FEBE9E6EA}" name="Payment Dat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141A20-1295-3C4D-A5B4-021BD067EAD2}" name="Table3" displayName="Table3" ref="A3:E21" totalsRowShown="0" headerRowDxfId="1" dataDxfId="0">
  <autoFilter ref="A3:E21" xr:uid="{E6141A20-1295-3C4D-A5B4-021BD067EAD2}"/>
  <tableColumns count="5">
    <tableColumn id="1" xr3:uid="{85E02CB5-4FDE-4B4B-8B6D-15F3AFE4B971}" name="Column1" dataDxfId="6"/>
    <tableColumn id="2" xr3:uid="{5FC68589-5974-E646-BF21-FB5D6EBCFE84}" name="Student Name" dataDxfId="5"/>
    <tableColumn id="3" xr3:uid="{CC07726C-601D-F148-80A5-AC0C3ACA5B35}" name="Age" dataDxfId="4"/>
    <tableColumn id="4" xr3:uid="{0D36937E-53A6-C548-9055-BE7E2F9642C3}" name="Grade" dataDxfId="3"/>
    <tableColumn id="5" xr3:uid="{A3CC586B-018C-514E-825D-1CF81B886A77}" name="Clas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5747-990A-7341-91C0-AE4965553330}">
  <dimension ref="A3:E21"/>
  <sheetViews>
    <sheetView workbookViewId="0">
      <selection activeCell="L18" sqref="L18"/>
    </sheetView>
  </sheetViews>
  <sheetFormatPr baseColWidth="10" defaultRowHeight="15" x14ac:dyDescent="0.2"/>
  <cols>
    <col min="1" max="1" width="21.1640625" bestFit="1" customWidth="1"/>
    <col min="2" max="2" width="14.5" bestFit="1" customWidth="1"/>
    <col min="3" max="3" width="10.6640625" bestFit="1" customWidth="1"/>
    <col min="4" max="4" width="8.1640625" bestFit="1" customWidth="1"/>
    <col min="5" max="6" width="10.1640625" bestFit="1" customWidth="1"/>
  </cols>
  <sheetData>
    <row r="3" spans="1:5" ht="44" x14ac:dyDescent="0.25">
      <c r="A3" s="25" t="s">
        <v>167</v>
      </c>
      <c r="B3" s="25" t="s">
        <v>168</v>
      </c>
      <c r="C3" s="26"/>
      <c r="D3" s="26"/>
      <c r="E3" s="26"/>
    </row>
    <row r="4" spans="1:5" ht="44" x14ac:dyDescent="0.25">
      <c r="A4" s="25" t="s">
        <v>169</v>
      </c>
      <c r="B4" s="26" t="s">
        <v>13</v>
      </c>
      <c r="C4" s="26" t="s">
        <v>31</v>
      </c>
      <c r="D4" s="26" t="s">
        <v>39</v>
      </c>
      <c r="E4" s="26" t="s">
        <v>165</v>
      </c>
    </row>
    <row r="5" spans="1:5" x14ac:dyDescent="0.2">
      <c r="A5" s="27">
        <v>40910</v>
      </c>
      <c r="B5" s="24">
        <v>1000</v>
      </c>
      <c r="C5" s="24"/>
      <c r="D5" s="24"/>
      <c r="E5" s="24">
        <v>1000</v>
      </c>
    </row>
    <row r="6" spans="1:5" x14ac:dyDescent="0.2">
      <c r="A6" s="27">
        <v>40913</v>
      </c>
      <c r="B6" s="24">
        <v>340</v>
      </c>
      <c r="C6" s="24"/>
      <c r="D6" s="24"/>
      <c r="E6" s="24">
        <v>340</v>
      </c>
    </row>
    <row r="7" spans="1:5" x14ac:dyDescent="0.2">
      <c r="A7" s="27">
        <v>40923</v>
      </c>
      <c r="B7" s="24">
        <v>80</v>
      </c>
      <c r="C7" s="24">
        <v>35</v>
      </c>
      <c r="D7" s="24"/>
      <c r="E7" s="24">
        <v>115</v>
      </c>
    </row>
    <row r="8" spans="1:5" x14ac:dyDescent="0.2">
      <c r="A8" s="27">
        <v>40924</v>
      </c>
      <c r="B8" s="24">
        <v>1392</v>
      </c>
      <c r="C8" s="24"/>
      <c r="D8" s="24">
        <v>105</v>
      </c>
      <c r="E8" s="24">
        <v>1497</v>
      </c>
    </row>
    <row r="9" spans="1:5" x14ac:dyDescent="0.2">
      <c r="A9" s="27">
        <v>40928</v>
      </c>
      <c r="B9" s="24">
        <v>20000</v>
      </c>
      <c r="C9" s="24">
        <v>-20000</v>
      </c>
      <c r="D9" s="24"/>
      <c r="E9" s="24">
        <v>0</v>
      </c>
    </row>
    <row r="10" spans="1:5" x14ac:dyDescent="0.2">
      <c r="A10" s="27">
        <v>40929</v>
      </c>
      <c r="B10" s="24"/>
      <c r="C10" s="24"/>
      <c r="D10" s="24">
        <v>61</v>
      </c>
      <c r="E10" s="24">
        <v>61</v>
      </c>
    </row>
    <row r="11" spans="1:5" x14ac:dyDescent="0.2">
      <c r="A11" s="27">
        <v>40934</v>
      </c>
      <c r="B11" s="24">
        <v>6720</v>
      </c>
      <c r="C11" s="24">
        <v>20000</v>
      </c>
      <c r="D11" s="24"/>
      <c r="E11" s="24">
        <v>26720</v>
      </c>
    </row>
    <row r="12" spans="1:5" x14ac:dyDescent="0.2">
      <c r="A12" s="27">
        <v>40939</v>
      </c>
      <c r="B12" s="24">
        <v>738.25</v>
      </c>
      <c r="C12" s="24"/>
      <c r="D12" s="24">
        <v>-170</v>
      </c>
      <c r="E12" s="24">
        <v>568.25</v>
      </c>
    </row>
    <row r="13" spans="1:5" x14ac:dyDescent="0.2">
      <c r="A13" s="27">
        <v>40941</v>
      </c>
      <c r="B13" s="24">
        <v>1000</v>
      </c>
      <c r="C13" s="24"/>
      <c r="D13" s="24"/>
      <c r="E13" s="24">
        <v>1000</v>
      </c>
    </row>
    <row r="14" spans="1:5" x14ac:dyDescent="0.2">
      <c r="A14" s="27">
        <v>40944</v>
      </c>
      <c r="B14" s="24">
        <v>340</v>
      </c>
      <c r="C14" s="24"/>
      <c r="D14" s="24"/>
      <c r="E14" s="24">
        <v>340</v>
      </c>
    </row>
    <row r="15" spans="1:5" x14ac:dyDescent="0.2">
      <c r="A15" s="27">
        <v>40954</v>
      </c>
      <c r="B15" s="24">
        <v>80</v>
      </c>
      <c r="C15" s="24">
        <v>35</v>
      </c>
      <c r="D15" s="24"/>
      <c r="E15" s="24">
        <v>115</v>
      </c>
    </row>
    <row r="16" spans="1:5" x14ac:dyDescent="0.2">
      <c r="A16" s="27">
        <v>40959</v>
      </c>
      <c r="B16" s="24">
        <v>20000</v>
      </c>
      <c r="C16" s="24">
        <v>-20000</v>
      </c>
      <c r="D16" s="24"/>
      <c r="E16" s="24">
        <v>0</v>
      </c>
    </row>
    <row r="17" spans="1:5" x14ac:dyDescent="0.2">
      <c r="A17" s="27">
        <v>40964</v>
      </c>
      <c r="B17" s="24">
        <v>2200</v>
      </c>
      <c r="C17" s="24"/>
      <c r="D17" s="24">
        <v>75</v>
      </c>
      <c r="E17" s="24">
        <v>2275</v>
      </c>
    </row>
    <row r="18" spans="1:5" x14ac:dyDescent="0.2">
      <c r="A18" s="27">
        <v>40965</v>
      </c>
      <c r="B18" s="24">
        <v>6720</v>
      </c>
      <c r="C18" s="24">
        <v>20000</v>
      </c>
      <c r="D18" s="24"/>
      <c r="E18" s="24">
        <v>26720</v>
      </c>
    </row>
    <row r="19" spans="1:5" x14ac:dyDescent="0.2">
      <c r="A19" s="27">
        <v>40966</v>
      </c>
      <c r="B19" s="24">
        <v>514</v>
      </c>
      <c r="C19" s="24"/>
      <c r="D19" s="24"/>
      <c r="E19" s="24">
        <v>514</v>
      </c>
    </row>
    <row r="20" spans="1:5" x14ac:dyDescent="0.2">
      <c r="A20" s="27">
        <v>40968</v>
      </c>
      <c r="B20" s="24">
        <v>3770</v>
      </c>
      <c r="C20" s="24"/>
      <c r="D20" s="24">
        <v>-70</v>
      </c>
      <c r="E20" s="24">
        <v>3700</v>
      </c>
    </row>
    <row r="21" spans="1:5" x14ac:dyDescent="0.2">
      <c r="A21" s="19" t="s">
        <v>165</v>
      </c>
      <c r="B21" s="24">
        <v>64894.25</v>
      </c>
      <c r="C21" s="24">
        <v>70</v>
      </c>
      <c r="D21" s="24">
        <v>1</v>
      </c>
      <c r="E21" s="24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2" workbookViewId="0">
      <selection sqref="A1:XFD1048576"/>
    </sheetView>
  </sheetViews>
  <sheetFormatPr baseColWidth="10" defaultColWidth="9.1640625" defaultRowHeight="16" x14ac:dyDescent="0.2"/>
  <cols>
    <col min="1" max="1" width="18.33203125" style="1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24" style="12" customWidth="1"/>
    <col min="6" max="6" width="12" style="4" customWidth="1"/>
    <col min="7" max="7" width="14" style="4" customWidth="1"/>
    <col min="8" max="8" width="17" style="4" customWidth="1"/>
    <col min="9" max="9" width="17" style="13" customWidth="1"/>
    <col min="10" max="16384" width="9.16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7" x14ac:dyDescent="0.2">
      <c r="A2" s="20" t="s">
        <v>1</v>
      </c>
      <c r="B2" s="21" t="s">
        <v>2</v>
      </c>
      <c r="C2" s="21" t="s">
        <v>3</v>
      </c>
      <c r="D2" s="21" t="s">
        <v>4</v>
      </c>
      <c r="E2" s="22" t="s">
        <v>5</v>
      </c>
      <c r="F2" s="23" t="s">
        <v>166</v>
      </c>
      <c r="G2" s="23" t="s">
        <v>6</v>
      </c>
      <c r="H2" s="23" t="s">
        <v>7</v>
      </c>
      <c r="I2" s="23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11E6-8911-DB43-A628-C40D16F95360}">
  <dimension ref="A1:E21"/>
  <sheetViews>
    <sheetView workbookViewId="0">
      <selection activeCell="F25" sqref="F25"/>
    </sheetView>
  </sheetViews>
  <sheetFormatPr baseColWidth="10" defaultRowHeight="19" x14ac:dyDescent="0.25"/>
  <cols>
    <col min="1" max="1" width="15.33203125" style="28" bestFit="1" customWidth="1"/>
    <col min="2" max="2" width="27.83203125" style="28" bestFit="1" customWidth="1"/>
    <col min="3" max="3" width="11.6640625" style="28" bestFit="1" customWidth="1"/>
    <col min="4" max="4" width="10.83203125" style="28"/>
    <col min="5" max="5" width="16" style="28" bestFit="1" customWidth="1"/>
    <col min="6" max="16384" width="10.83203125" style="28"/>
  </cols>
  <sheetData>
    <row r="1" spans="1:5" x14ac:dyDescent="0.25">
      <c r="A1" s="28" t="s">
        <v>144</v>
      </c>
    </row>
    <row r="3" spans="1:5" x14ac:dyDescent="0.25">
      <c r="A3" s="28" t="s">
        <v>166</v>
      </c>
      <c r="B3" s="28" t="s">
        <v>129</v>
      </c>
      <c r="C3" s="28" t="s">
        <v>130</v>
      </c>
      <c r="D3" s="28" t="s">
        <v>132</v>
      </c>
      <c r="E3" s="28" t="s">
        <v>131</v>
      </c>
    </row>
    <row r="4" spans="1:5" x14ac:dyDescent="0.25">
      <c r="A4" s="29"/>
      <c r="B4" s="29" t="s">
        <v>133</v>
      </c>
      <c r="C4" s="29">
        <v>12</v>
      </c>
      <c r="D4" s="28">
        <v>85</v>
      </c>
      <c r="E4" s="29" t="s">
        <v>145</v>
      </c>
    </row>
    <row r="5" spans="1:5" x14ac:dyDescent="0.25">
      <c r="A5" s="29"/>
      <c r="B5" s="29" t="s">
        <v>134</v>
      </c>
      <c r="C5" s="29">
        <v>11</v>
      </c>
      <c r="D5" s="28">
        <v>72</v>
      </c>
      <c r="E5" s="29" t="s">
        <v>145</v>
      </c>
    </row>
    <row r="6" spans="1:5" x14ac:dyDescent="0.25">
      <c r="A6" s="29"/>
      <c r="B6" s="29" t="s">
        <v>135</v>
      </c>
      <c r="C6" s="29">
        <v>13</v>
      </c>
      <c r="D6" s="28">
        <v>60</v>
      </c>
      <c r="E6" s="29" t="s">
        <v>145</v>
      </c>
    </row>
    <row r="7" spans="1:5" x14ac:dyDescent="0.25">
      <c r="A7" s="29"/>
      <c r="B7" s="29" t="s">
        <v>136</v>
      </c>
      <c r="C7" s="29">
        <v>12</v>
      </c>
      <c r="D7" s="28">
        <v>95</v>
      </c>
      <c r="E7" s="29" t="s">
        <v>145</v>
      </c>
    </row>
    <row r="8" spans="1:5" x14ac:dyDescent="0.25">
      <c r="A8" s="29"/>
      <c r="B8" s="29" t="s">
        <v>137</v>
      </c>
      <c r="C8" s="29">
        <v>14</v>
      </c>
      <c r="D8" s="28">
        <v>88</v>
      </c>
      <c r="E8" s="29" t="s">
        <v>145</v>
      </c>
    </row>
    <row r="9" spans="1:5" x14ac:dyDescent="0.25">
      <c r="A9" s="29"/>
      <c r="B9" s="29" t="s">
        <v>138</v>
      </c>
      <c r="C9" s="29">
        <v>12</v>
      </c>
      <c r="D9" s="28">
        <v>99</v>
      </c>
      <c r="E9" s="29" t="s">
        <v>145</v>
      </c>
    </row>
    <row r="10" spans="1:5" x14ac:dyDescent="0.25">
      <c r="A10" s="29"/>
      <c r="B10" s="29" t="s">
        <v>139</v>
      </c>
      <c r="C10" s="29">
        <v>11</v>
      </c>
      <c r="D10" s="28">
        <v>75</v>
      </c>
      <c r="E10" s="29" t="s">
        <v>145</v>
      </c>
    </row>
    <row r="11" spans="1:5" x14ac:dyDescent="0.25">
      <c r="A11" s="29"/>
      <c r="B11" s="29" t="s">
        <v>140</v>
      </c>
      <c r="C11" s="29">
        <v>13</v>
      </c>
      <c r="D11" s="28">
        <v>100</v>
      </c>
      <c r="E11" s="29" t="s">
        <v>145</v>
      </c>
    </row>
    <row r="12" spans="1:5" x14ac:dyDescent="0.25">
      <c r="A12" s="29"/>
      <c r="B12" s="29" t="s">
        <v>141</v>
      </c>
      <c r="C12" s="29">
        <v>13</v>
      </c>
      <c r="D12" s="28">
        <v>75</v>
      </c>
      <c r="E12" s="29" t="s">
        <v>145</v>
      </c>
    </row>
    <row r="13" spans="1:5" x14ac:dyDescent="0.25">
      <c r="A13" s="29"/>
      <c r="B13" s="29" t="s">
        <v>142</v>
      </c>
      <c r="C13" s="29">
        <v>15</v>
      </c>
      <c r="D13" s="28">
        <v>85</v>
      </c>
      <c r="E13" s="29" t="s">
        <v>145</v>
      </c>
    </row>
    <row r="14" spans="1:5" x14ac:dyDescent="0.25">
      <c r="A14" s="29"/>
      <c r="B14" s="29" t="s">
        <v>143</v>
      </c>
      <c r="C14" s="29">
        <v>11</v>
      </c>
      <c r="D14" s="28">
        <v>85</v>
      </c>
      <c r="E14" s="29" t="s">
        <v>145</v>
      </c>
    </row>
    <row r="16" spans="1:5" x14ac:dyDescent="0.25">
      <c r="A16" s="28" t="s">
        <v>146</v>
      </c>
      <c r="C16" s="28">
        <f>MIN(C4:C14)</f>
        <v>11</v>
      </c>
      <c r="D16" s="28">
        <f>MIN(D4:D14)</f>
        <v>60</v>
      </c>
    </row>
    <row r="17" spans="1:4" x14ac:dyDescent="0.25">
      <c r="A17" s="28" t="s">
        <v>147</v>
      </c>
      <c r="C17" s="28">
        <f>MAX(C4:C14)</f>
        <v>15</v>
      </c>
      <c r="D17" s="28">
        <f>MAX(D4:D14)</f>
        <v>100</v>
      </c>
    </row>
    <row r="18" spans="1:4" x14ac:dyDescent="0.25">
      <c r="A18" s="28" t="s">
        <v>148</v>
      </c>
      <c r="C18" s="30">
        <f>AVERAGE(C4:C14)</f>
        <v>12.454545454545455</v>
      </c>
      <c r="D18" s="30">
        <f>AVERAGE(D4:D14)</f>
        <v>83.545454545454547</v>
      </c>
    </row>
    <row r="19" spans="1:4" x14ac:dyDescent="0.25">
      <c r="A19" s="28" t="s">
        <v>149</v>
      </c>
      <c r="C19" s="28">
        <f>MODE(C4:C14)</f>
        <v>12</v>
      </c>
      <c r="D19" s="28">
        <f>MODE(D4:D14)</f>
        <v>85</v>
      </c>
    </row>
    <row r="20" spans="1:4" x14ac:dyDescent="0.25">
      <c r="A20" s="28" t="s">
        <v>150</v>
      </c>
      <c r="C20" s="28">
        <f>MEDIAN(C4:C14)</f>
        <v>12</v>
      </c>
      <c r="D20" s="28">
        <f>MEDIAN(D4:D14)</f>
        <v>85</v>
      </c>
    </row>
    <row r="21" spans="1:4" x14ac:dyDescent="0.25">
      <c r="A21" s="28" t="s">
        <v>151</v>
      </c>
      <c r="B21" s="28">
        <f>COUNT(B4:B14)</f>
        <v>0</v>
      </c>
      <c r="C21" s="28">
        <f>COUNT(C4:C14)</f>
        <v>11</v>
      </c>
      <c r="D21" s="28">
        <f>COUNT(D4:D14)</f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2D53-F41A-8F45-B5CB-E47BFB6D7F04}">
  <dimension ref="A1:G9"/>
  <sheetViews>
    <sheetView tabSelected="1" zoomScaleNormal="100" workbookViewId="0">
      <selection activeCell="I30" sqref="I30"/>
    </sheetView>
  </sheetViews>
  <sheetFormatPr baseColWidth="10" defaultRowHeight="15" x14ac:dyDescent="0.2"/>
  <cols>
    <col min="1" max="1" width="14.5" bestFit="1" customWidth="1"/>
    <col min="2" max="2" width="8.6640625" bestFit="1" customWidth="1"/>
    <col min="3" max="3" width="12.6640625" bestFit="1" customWidth="1"/>
    <col min="4" max="4" width="7.83203125" bestFit="1" customWidth="1"/>
    <col min="5" max="5" width="12.5" bestFit="1" customWidth="1"/>
    <col min="6" max="6" width="18.5" bestFit="1" customWidth="1"/>
    <col min="7" max="7" width="17" bestFit="1" customWidth="1"/>
  </cols>
  <sheetData>
    <row r="1" spans="1:7" ht="16" x14ac:dyDescent="0.2">
      <c r="A1" s="14" t="s">
        <v>152</v>
      </c>
    </row>
    <row r="3" spans="1:7" ht="16" x14ac:dyDescent="0.2">
      <c r="A3" s="16" t="s">
        <v>153</v>
      </c>
      <c r="B3" s="16" t="s">
        <v>154</v>
      </c>
      <c r="C3" s="16" t="s">
        <v>155</v>
      </c>
      <c r="D3" s="16" t="s">
        <v>156</v>
      </c>
      <c r="E3" s="16" t="s">
        <v>157</v>
      </c>
      <c r="F3" s="16" t="s">
        <v>158</v>
      </c>
      <c r="G3" s="16" t="s">
        <v>159</v>
      </c>
    </row>
    <row r="4" spans="1:7" ht="16" x14ac:dyDescent="0.2">
      <c r="A4" s="16" t="s">
        <v>160</v>
      </c>
      <c r="B4" s="14">
        <v>2000</v>
      </c>
      <c r="C4" s="18">
        <v>0.21</v>
      </c>
      <c r="D4">
        <v>3</v>
      </c>
      <c r="E4">
        <f>B4*C4</f>
        <v>420</v>
      </c>
      <c r="F4">
        <f>B4+E4</f>
        <v>2420</v>
      </c>
      <c r="G4" s="17">
        <f>F4/D4</f>
        <v>806.66666666666663</v>
      </c>
    </row>
    <row r="5" spans="1:7" ht="16" x14ac:dyDescent="0.2">
      <c r="A5" s="16" t="s">
        <v>161</v>
      </c>
      <c r="B5" s="14">
        <v>450</v>
      </c>
      <c r="C5" s="18">
        <v>0.25</v>
      </c>
      <c r="D5">
        <v>3</v>
      </c>
      <c r="E5">
        <f t="shared" ref="E5:E8" si="0">B5*C5</f>
        <v>112.5</v>
      </c>
      <c r="F5">
        <f t="shared" ref="F5:F8" si="1">B5+E5</f>
        <v>562.5</v>
      </c>
      <c r="G5">
        <f t="shared" ref="G5:G8" si="2">F5/D5</f>
        <v>187.5</v>
      </c>
    </row>
    <row r="6" spans="1:7" ht="16" x14ac:dyDescent="0.2">
      <c r="A6" s="16" t="s">
        <v>162</v>
      </c>
      <c r="B6" s="14">
        <v>975</v>
      </c>
      <c r="C6" s="18">
        <v>0.27</v>
      </c>
      <c r="D6">
        <v>3</v>
      </c>
      <c r="E6">
        <f t="shared" si="0"/>
        <v>263.25</v>
      </c>
      <c r="F6">
        <f t="shared" si="1"/>
        <v>1238.25</v>
      </c>
      <c r="G6">
        <f t="shared" si="2"/>
        <v>412.75</v>
      </c>
    </row>
    <row r="7" spans="1:7" ht="16" x14ac:dyDescent="0.2">
      <c r="A7" s="16" t="s">
        <v>163</v>
      </c>
      <c r="B7" s="14">
        <v>1500</v>
      </c>
      <c r="C7" s="18">
        <v>0.15</v>
      </c>
      <c r="D7">
        <v>3</v>
      </c>
      <c r="E7">
        <f t="shared" si="0"/>
        <v>225</v>
      </c>
      <c r="F7">
        <f t="shared" si="1"/>
        <v>1725</v>
      </c>
      <c r="G7">
        <f t="shared" si="2"/>
        <v>575</v>
      </c>
    </row>
    <row r="8" spans="1:7" ht="16" x14ac:dyDescent="0.2">
      <c r="A8" s="16" t="s">
        <v>164</v>
      </c>
      <c r="B8" s="14">
        <v>780</v>
      </c>
      <c r="C8" s="18">
        <v>0.25</v>
      </c>
      <c r="D8">
        <v>3</v>
      </c>
      <c r="E8">
        <f t="shared" si="0"/>
        <v>195</v>
      </c>
      <c r="F8">
        <f t="shared" si="1"/>
        <v>975</v>
      </c>
      <c r="G8">
        <f t="shared" si="2"/>
        <v>325</v>
      </c>
    </row>
    <row r="9" spans="1:7" ht="21" x14ac:dyDescent="0.25">
      <c r="A9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Caballero</cp:lastModifiedBy>
  <cp:revision/>
  <dcterms:created xsi:type="dcterms:W3CDTF">2023-04-22T13:58:31Z</dcterms:created>
  <dcterms:modified xsi:type="dcterms:W3CDTF">2024-01-22T17:55:51Z</dcterms:modified>
  <cp:category/>
  <cp:contentStatus/>
</cp:coreProperties>
</file>