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ingweichen/Desktop/"/>
    </mc:Choice>
  </mc:AlternateContent>
  <xr:revisionPtr revIDLastSave="0" documentId="13_ncr:1_{2DB4562C-C19D-3748-865C-6751EBC1DF6D}" xr6:coauthVersionLast="47" xr6:coauthVersionMax="47" xr10:uidLastSave="{00000000-0000-0000-0000-000000000000}"/>
  <bookViews>
    <workbookView xWindow="4820" yWindow="500" windowWidth="32000" windowHeight="17500" xr2:uid="{00000000-000D-0000-FFFF-FFFF00000000}"/>
  </bookViews>
  <sheets>
    <sheet name="Sheet 1" sheetId="1" r:id="rId1"/>
    <sheet name="Calculation Sheet" sheetId="2" r:id="rId2"/>
  </sheets>
  <definedNames>
    <definedName name="_xlnm._FilterDatabase" localSheetId="1" hidden="1">'Calculation Sheet'!$A$2:$D$79</definedName>
    <definedName name="table" localSheetId="1">'Calculation Sheet'!$A$2:$D$79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1" l="1"/>
  <c r="D11" i="1"/>
  <c r="E11" i="1"/>
  <c r="F11" i="1"/>
  <c r="G11" i="1"/>
  <c r="H11" i="1"/>
  <c r="I11" i="1"/>
  <c r="J11" i="1"/>
  <c r="K11" i="1"/>
  <c r="L11" i="1"/>
  <c r="B11" i="1"/>
  <c r="M11" i="1"/>
  <c r="G74" i="2"/>
  <c r="G75" i="2"/>
  <c r="G76" i="2"/>
  <c r="G77" i="2"/>
  <c r="G78" i="2"/>
  <c r="G79" i="2"/>
  <c r="G73" i="2"/>
  <c r="G67" i="2"/>
  <c r="G68" i="2"/>
  <c r="G69" i="2"/>
  <c r="G70" i="2"/>
  <c r="G71" i="2"/>
  <c r="G72" i="2"/>
  <c r="G66" i="2"/>
  <c r="G60" i="2"/>
  <c r="G61" i="2"/>
  <c r="G62" i="2"/>
  <c r="G63" i="2"/>
  <c r="G64" i="2"/>
  <c r="G65" i="2"/>
  <c r="G59" i="2"/>
  <c r="G53" i="2"/>
  <c r="G54" i="2"/>
  <c r="G55" i="2"/>
  <c r="G56" i="2"/>
  <c r="G57" i="2"/>
  <c r="G58" i="2"/>
  <c r="G52" i="2"/>
  <c r="G46" i="2"/>
  <c r="G47" i="2"/>
  <c r="G48" i="2"/>
  <c r="G49" i="2"/>
  <c r="G50" i="2"/>
  <c r="G51" i="2"/>
  <c r="G45" i="2"/>
  <c r="G39" i="2"/>
  <c r="G40" i="2"/>
  <c r="G41" i="2"/>
  <c r="G42" i="2"/>
  <c r="G43" i="2"/>
  <c r="G44" i="2"/>
  <c r="G38" i="2"/>
  <c r="G32" i="2"/>
  <c r="G33" i="2"/>
  <c r="G34" i="2"/>
  <c r="G35" i="2"/>
  <c r="G36" i="2"/>
  <c r="G37" i="2"/>
  <c r="G31" i="2"/>
  <c r="G25" i="2"/>
  <c r="G26" i="2"/>
  <c r="G27" i="2"/>
  <c r="G28" i="2"/>
  <c r="G29" i="2"/>
  <c r="G30" i="2"/>
  <c r="G24" i="2"/>
  <c r="G18" i="2"/>
  <c r="G19" i="2"/>
  <c r="G20" i="2"/>
  <c r="G21" i="2"/>
  <c r="G22" i="2"/>
  <c r="G23" i="2"/>
  <c r="G17" i="2"/>
  <c r="G11" i="2"/>
  <c r="G12" i="2"/>
  <c r="G13" i="2"/>
  <c r="G14" i="2"/>
  <c r="G15" i="2"/>
  <c r="G16" i="2"/>
  <c r="G10" i="2"/>
  <c r="G4" i="2"/>
  <c r="G5" i="2"/>
  <c r="G6" i="2"/>
  <c r="G7" i="2"/>
  <c r="G8" i="2"/>
  <c r="G9" i="2"/>
  <c r="G3" i="2"/>
  <c r="E73" i="2"/>
  <c r="E66" i="2"/>
  <c r="E59" i="2"/>
  <c r="E52" i="2"/>
  <c r="E45" i="2"/>
  <c r="E38" i="2"/>
  <c r="E31" i="2"/>
  <c r="E24" i="2"/>
  <c r="E17" i="2"/>
  <c r="E10" i="2"/>
  <c r="E3" i="2"/>
  <c r="M5" i="1"/>
  <c r="M6" i="1"/>
  <c r="M7" i="1"/>
  <c r="M8" i="1"/>
  <c r="M9" i="1"/>
  <c r="M10" i="1"/>
  <c r="M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8AAAD03-F8FA-874B-925C-FD1C8B8F2A64}" name="table1" type="6" refreshedVersion="8" background="1" saveData="1">
    <textPr sourceFile="/Users/jingweichen/Downloads/table.csv" comma="1">
      <textFields count="4">
        <textField/>
        <textField/>
        <textField/>
        <textField/>
      </textFields>
    </textPr>
  </connection>
</connections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<sst xmlns="http://schemas.openxmlformats.org/spreadsheetml/2006/main" count="312" uniqueCount="35">
  <si>
    <t>Woodyard</t>
  </si>
  <si>
    <t>Pulping</t>
  </si>
  <si>
    <t>ClO2 Generation</t>
  </si>
  <si>
    <t>Bleaching</t>
  </si>
  <si>
    <t>Recausticizing</t>
  </si>
  <si>
    <t>Recovery</t>
  </si>
  <si>
    <t>Paper Making</t>
  </si>
  <si>
    <t>Electricity</t>
  </si>
  <si>
    <t>Steam</t>
  </si>
  <si>
    <t>Gas</t>
  </si>
  <si>
    <t>Oil</t>
  </si>
  <si>
    <t>Other Fuel</t>
  </si>
  <si>
    <t>Purchased</t>
  </si>
  <si>
    <t>Internal Methanol</t>
  </si>
  <si>
    <t>Internal Electricity</t>
  </si>
  <si>
    <t>Internal Steam</t>
  </si>
  <si>
    <t>Pulping Liquor</t>
  </si>
  <si>
    <t>Tall Oil</t>
  </si>
  <si>
    <t>Turpentine</t>
  </si>
  <si>
    <t>Self-Sourced</t>
  </si>
  <si>
    <t>Process</t>
  </si>
  <si>
    <t>Drying is the most energy-intensive process within the papermaking process accounting for 50% of the total energy consumption during manufacturing. For this analysis, all steam used in papermaking was assumed to be for drying.</t>
  </si>
  <si>
    <t>Relevant Assumption</t>
  </si>
  <si>
    <t>Energy/Fuel Consumption (MWh/FST)</t>
  </si>
  <si>
    <t>sum</t>
  </si>
  <si>
    <t>Category 1</t>
  </si>
  <si>
    <t>Category 2</t>
  </si>
  <si>
    <t>N/A</t>
  </si>
  <si>
    <t>Self-sourced</t>
  </si>
  <si>
    <t>Total</t>
  </si>
  <si>
    <t>Reduce in Process</t>
  </si>
  <si>
    <t>Reduce in Total (%)</t>
  </si>
  <si>
    <t>Calculation</t>
  </si>
  <si>
    <t>Consumption (MWh)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</si>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</sst>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#,##0.000"/>
  </numFmts>
  <fonts count="9" x14ac:knownFonts="1">
    <font>
      <sz val="11"/>
      <name val="Calibri"/>
    </font>
    <font>
      <sz val="11"/>
      <color rgb="FF00000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000000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rgb="FFFF0000"/>
      <name val="Arial"/>
      <family val="2"/>
    </font>
    <font>
      <b/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left" vertical="top"/>
    </xf>
    <xf numFmtId="0" fontId="3" fillId="0" borderId="0" xfId="0" applyFont="1"/>
    <xf numFmtId="0" fontId="4" fillId="0" borderId="4" xfId="0" applyFont="1" applyBorder="1" applyAlignment="1">
      <alignment horizontal="left"/>
    </xf>
    <xf numFmtId="0" fontId="2" fillId="0" borderId="0" xfId="0" applyFont="1" applyAlignment="1">
      <alignment vertical="top" wrapText="1"/>
    </xf>
    <xf numFmtId="0" fontId="4" fillId="0" borderId="2" xfId="0" applyFont="1" applyBorder="1" applyAlignment="1">
      <alignment horizontal="center"/>
    </xf>
    <xf numFmtId="164" fontId="1" fillId="0" borderId="6" xfId="0" applyNumberFormat="1" applyFont="1" applyBorder="1" applyAlignment="1">
      <alignment vertical="center"/>
    </xf>
    <xf numFmtId="0" fontId="2" fillId="0" borderId="0" xfId="0" applyFont="1"/>
    <xf numFmtId="0" fontId="7" fillId="0" borderId="2" xfId="0" applyFont="1" applyBorder="1" applyAlignment="1">
      <alignment horizontal="center"/>
    </xf>
    <xf numFmtId="164" fontId="0" fillId="0" borderId="0" xfId="0" applyNumberFormat="1"/>
    <xf numFmtId="164" fontId="5" fillId="0" borderId="0" xfId="0" applyNumberFormat="1" applyFont="1"/>
    <xf numFmtId="9" fontId="0" fillId="0" borderId="0" xfId="2" applyFont="1"/>
    <xf numFmtId="0" fontId="0" fillId="2" borderId="0" xfId="0" applyFill="1"/>
    <xf numFmtId="0" fontId="8" fillId="0" borderId="0" xfId="0" applyFont="1"/>
    <xf numFmtId="0" fontId="8" fillId="2" borderId="0" xfId="1" applyNumberFormat="1" applyFont="1" applyFill="1"/>
    <xf numFmtId="9" fontId="8" fillId="2" borderId="0" xfId="2" applyFont="1" applyFill="1"/>
    <xf numFmtId="0" fontId="8" fillId="2" borderId="0" xfId="0" applyFont="1" applyFill="1"/>
    <xf numFmtId="9" fontId="3" fillId="0" borderId="0" xfId="2" applyFont="1"/>
    <xf numFmtId="10" fontId="0" fillId="0" borderId="0" xfId="2" applyNumberFormat="1" applyFont="1"/>
    <xf numFmtId="0" fontId="5" fillId="0" borderId="0" xfId="0" applyFont="1"/>
    <xf numFmtId="0" fontId="4" fillId="0" borderId="3" xfId="0" applyFont="1" applyBorder="1" applyAlignment="1">
      <alignment horizontal="center"/>
    </xf>
    <xf numFmtId="0" fontId="4" fillId="0" borderId="5" xfId="0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9" fontId="8" fillId="0" borderId="0" xfId="2" applyFont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" Target="richData/rdrichvalue.xml"/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alcChain" Target="calcChain.xml"/><Relationship Id="rId5" Type="http://schemas.openxmlformats.org/officeDocument/2006/relationships/styles" Target="styles.xml"/><Relationship Id="rId10" Type="http://schemas.microsoft.com/office/2017/06/relationships/rdRichValueTypes" Target="richData/rdRichValueTypes.xml"/><Relationship Id="rId4" Type="http://schemas.openxmlformats.org/officeDocument/2006/relationships/connections" Target="connections.xml"/><Relationship Id="rId9" Type="http://schemas.microsoft.com/office/2017/06/relationships/rdRichValueStructure" Target="richData/rdrichvaluestructure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able" connectionId="1" xr16:uid="{702045CC-EA55-D444-A473-E13ED19F5FCD}" autoFormatId="16" applyNumberFormats="0" applyBorderFormats="0" applyFontFormats="1" applyPatternFormats="1" applyAlignmentFormats="0" applyWidthHeightFormats="0"/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N/A</v>
    <v>2</v>
    <v>5</v>
    <v>5</v>
  </rv>
</rvData>
</file>

<file path=xl/richData/rdrichvaluestructure.xml><?xml version="1.0" encoding="utf-8"?>
<rvStructures xmlns="http://schemas.microsoft.com/office/spreadsheetml/2017/richdata" count="1">
  <s t="_error">
    <k n="argument" t="s"/>
    <k n="errorType" t="i"/>
    <k n="ptg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4"/>
  <sheetViews>
    <sheetView tabSelected="1" zoomScale="150" workbookViewId="0">
      <selection activeCell="G18" sqref="G18"/>
    </sheetView>
  </sheetViews>
  <sheetFormatPr baseColWidth="10" defaultColWidth="8.83203125" defaultRowHeight="15" x14ac:dyDescent="0.2"/>
  <cols>
    <col min="1" max="1" width="14.83203125" bestFit="1" customWidth="1"/>
    <col min="2" max="2" width="9.83203125" bestFit="1" customWidth="1"/>
    <col min="3" max="3" width="6.6640625" bestFit="1" customWidth="1"/>
    <col min="4" max="5" width="5.6640625" bestFit="1" customWidth="1"/>
    <col min="6" max="6" width="10.5" bestFit="1" customWidth="1"/>
    <col min="7" max="7" width="16.6640625" bestFit="1" customWidth="1"/>
    <col min="8" max="8" width="17.1640625" bestFit="1" customWidth="1"/>
    <col min="9" max="9" width="13.83203125" bestFit="1" customWidth="1"/>
    <col min="10" max="10" width="14.33203125" bestFit="1" customWidth="1"/>
    <col min="11" max="11" width="7.33203125" bestFit="1" customWidth="1"/>
    <col min="12" max="12" width="10.83203125" bestFit="1" customWidth="1"/>
  </cols>
  <sheetData>
    <row r="1" spans="1:14" s="2" customFormat="1" x14ac:dyDescent="0.2">
      <c r="B1" s="21" t="s">
        <v>23</v>
      </c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1:14" s="2" customFormat="1" x14ac:dyDescent="0.2">
      <c r="B2" s="20" t="s">
        <v>12</v>
      </c>
      <c r="C2" s="20"/>
      <c r="D2" s="20"/>
      <c r="E2" s="20"/>
      <c r="F2" s="20"/>
      <c r="G2" s="20" t="s">
        <v>19</v>
      </c>
      <c r="H2" s="20"/>
      <c r="I2" s="20"/>
      <c r="J2" s="20"/>
      <c r="K2" s="20"/>
      <c r="L2" s="20"/>
    </row>
    <row r="3" spans="1:14" s="2" customFormat="1" x14ac:dyDescent="0.2">
      <c r="A3" s="3" t="s">
        <v>20</v>
      </c>
      <c r="B3" s="5" t="s">
        <v>7</v>
      </c>
      <c r="C3" s="5" t="s">
        <v>8</v>
      </c>
      <c r="D3" s="5" t="s">
        <v>9</v>
      </c>
      <c r="E3" s="5" t="s">
        <v>10</v>
      </c>
      <c r="F3" s="5" t="s">
        <v>11</v>
      </c>
      <c r="G3" s="5" t="s">
        <v>13</v>
      </c>
      <c r="H3" s="5" t="s">
        <v>14</v>
      </c>
      <c r="I3" s="5" t="s">
        <v>15</v>
      </c>
      <c r="J3" s="5" t="s">
        <v>16</v>
      </c>
      <c r="K3" s="5" t="s">
        <v>17</v>
      </c>
      <c r="L3" s="5" t="s">
        <v>18</v>
      </c>
      <c r="M3" s="8" t="s">
        <v>24</v>
      </c>
      <c r="N3" s="8"/>
    </row>
    <row r="4" spans="1:14" x14ac:dyDescent="0.2">
      <c r="A4" s="1" t="s">
        <v>0</v>
      </c>
      <c r="B4" s="6">
        <v>3.4854152922011349E-2</v>
      </c>
      <c r="C4" s="7"/>
      <c r="D4" s="7"/>
      <c r="E4" s="7"/>
      <c r="F4" s="7"/>
      <c r="G4" s="7"/>
      <c r="H4" s="6">
        <v>5.5611132040841962E-2</v>
      </c>
      <c r="I4" s="7"/>
      <c r="J4" s="7"/>
      <c r="K4" s="7"/>
      <c r="L4" s="7"/>
      <c r="M4" s="10">
        <f>SUM(B4:L4)</f>
        <v>9.0465284962853304E-2</v>
      </c>
    </row>
    <row r="5" spans="1:14" x14ac:dyDescent="0.2">
      <c r="A5" s="1" t="s">
        <v>1</v>
      </c>
      <c r="B5" s="6">
        <v>0.20218456692534181</v>
      </c>
      <c r="C5" s="6">
        <v>0.22919838802828285</v>
      </c>
      <c r="D5" s="7"/>
      <c r="E5" s="7"/>
      <c r="F5" s="7"/>
      <c r="G5" s="7"/>
      <c r="H5" s="6">
        <v>0.19815390405032204</v>
      </c>
      <c r="I5" s="6">
        <v>0.7215752416648431</v>
      </c>
      <c r="J5" s="6">
        <v>-0.62447195210366968</v>
      </c>
      <c r="K5" s="6">
        <v>-6.4686587144390031E-2</v>
      </c>
      <c r="L5" s="6">
        <v>-8.9136529438341456E-3</v>
      </c>
      <c r="M5" s="10">
        <f t="shared" ref="M5:M10" si="0">SUM(B5:L5)</f>
        <v>0.65303990847689597</v>
      </c>
    </row>
    <row r="6" spans="1:14" x14ac:dyDescent="0.2">
      <c r="A6" s="1" t="s">
        <v>2</v>
      </c>
      <c r="B6" s="6">
        <v>3.5750599687326902E-3</v>
      </c>
      <c r="C6" s="7"/>
      <c r="D6" s="7"/>
      <c r="E6" s="7"/>
      <c r="F6" s="7"/>
      <c r="G6" s="7"/>
      <c r="H6" s="6">
        <v>6.0568576662848672E-3</v>
      </c>
      <c r="I6" s="7"/>
      <c r="J6" s="7"/>
      <c r="K6" s="7"/>
      <c r="L6" s="7"/>
      <c r="M6" s="10">
        <f t="shared" si="0"/>
        <v>9.6319176350175579E-3</v>
      </c>
    </row>
    <row r="7" spans="1:14" x14ac:dyDescent="0.2">
      <c r="A7" s="1" t="s">
        <v>3</v>
      </c>
      <c r="B7" s="6">
        <v>3.2838991520928021E-2</v>
      </c>
      <c r="C7" s="6">
        <v>9.5941303050472979E-2</v>
      </c>
      <c r="D7" s="7"/>
      <c r="E7" s="7"/>
      <c r="F7" s="7"/>
      <c r="G7" s="7"/>
      <c r="H7" s="6">
        <v>5.1945426626814326E-2</v>
      </c>
      <c r="I7" s="6">
        <v>0.2095040711614006</v>
      </c>
      <c r="J7" s="7"/>
      <c r="K7" s="7"/>
      <c r="L7" s="7"/>
      <c r="M7" s="10">
        <f t="shared" si="0"/>
        <v>0.39022979235961597</v>
      </c>
    </row>
    <row r="8" spans="1:14" x14ac:dyDescent="0.2">
      <c r="A8" s="1" t="s">
        <v>4</v>
      </c>
      <c r="B8" s="6">
        <v>1.3845943295531864E-3</v>
      </c>
      <c r="C8" s="7"/>
      <c r="D8" s="6">
        <v>0.49843854693892875</v>
      </c>
      <c r="E8" s="6">
        <v>4.9165085986423558E-2</v>
      </c>
      <c r="F8" s="6">
        <v>3.5698569860518087E-2</v>
      </c>
      <c r="G8" s="6">
        <v>8.8342940678447762E-3</v>
      </c>
      <c r="H8" s="6">
        <v>2.2852883995849262E-3</v>
      </c>
      <c r="I8" s="7"/>
      <c r="J8" s="7"/>
      <c r="K8" s="7"/>
      <c r="L8" s="7"/>
      <c r="M8" s="10">
        <f t="shared" si="0"/>
        <v>0.59580637958285332</v>
      </c>
    </row>
    <row r="9" spans="1:14" x14ac:dyDescent="0.2">
      <c r="A9" s="1" t="s">
        <v>5</v>
      </c>
      <c r="B9" s="6">
        <v>3.2026605571884299E-3</v>
      </c>
      <c r="C9" s="7"/>
      <c r="D9" s="7"/>
      <c r="E9" s="7"/>
      <c r="F9" s="7"/>
      <c r="G9" s="7"/>
      <c r="H9" s="6">
        <v>5.3220296238334873E-3</v>
      </c>
      <c r="I9" s="6">
        <v>-1.941655157644582</v>
      </c>
      <c r="J9" s="7"/>
      <c r="K9" s="7"/>
      <c r="L9" s="7"/>
      <c r="M9" s="10">
        <f t="shared" si="0"/>
        <v>-1.9331304674635601</v>
      </c>
    </row>
    <row r="10" spans="1:14" x14ac:dyDescent="0.2">
      <c r="A10" s="1" t="s">
        <v>6</v>
      </c>
      <c r="B10" s="6">
        <v>0.47816315231574347</v>
      </c>
      <c r="C10" s="6">
        <v>1.818620220674136</v>
      </c>
      <c r="D10" s="6">
        <v>0.40100313378596997</v>
      </c>
      <c r="E10" s="6">
        <v>0.78758425491357587</v>
      </c>
      <c r="F10" s="7"/>
      <c r="G10" s="7"/>
      <c r="H10" s="6">
        <v>0.42405559850679558</v>
      </c>
      <c r="I10" s="6">
        <v>1.9076422245046687</v>
      </c>
      <c r="J10" s="7"/>
      <c r="K10" s="7"/>
      <c r="L10" s="7"/>
      <c r="M10" s="10">
        <f t="shared" si="0"/>
        <v>5.8170685847008894</v>
      </c>
    </row>
    <row r="11" spans="1:14" x14ac:dyDescent="0.2">
      <c r="A11" s="19" t="s">
        <v>34</v>
      </c>
      <c r="B11" s="10">
        <f t="shared" ref="B11:M11" si="1">SUM(B4:B10)</f>
        <v>0.75620317853949892</v>
      </c>
      <c r="C11" s="10">
        <f t="shared" si="1"/>
        <v>2.143759911752892</v>
      </c>
      <c r="D11" s="10">
        <f t="shared" si="1"/>
        <v>0.89944168072489872</v>
      </c>
      <c r="E11" s="10">
        <f t="shared" si="1"/>
        <v>0.83674934089999942</v>
      </c>
      <c r="F11" s="10">
        <f t="shared" si="1"/>
        <v>3.5698569860518087E-2</v>
      </c>
      <c r="G11" s="10">
        <f t="shared" si="1"/>
        <v>8.8342940678447762E-3</v>
      </c>
      <c r="H11" s="10">
        <f t="shared" si="1"/>
        <v>0.74343023691447718</v>
      </c>
      <c r="I11" s="10">
        <f t="shared" si="1"/>
        <v>0.89706637968633052</v>
      </c>
      <c r="J11" s="10">
        <f t="shared" si="1"/>
        <v>-0.62447195210366968</v>
      </c>
      <c r="K11" s="10">
        <f t="shared" si="1"/>
        <v>-6.4686587144390031E-2</v>
      </c>
      <c r="L11" s="10">
        <f t="shared" si="1"/>
        <v>-8.9136529438341456E-3</v>
      </c>
      <c r="M11" s="10">
        <f t="shared" si="1"/>
        <v>5.6231114002545652</v>
      </c>
    </row>
    <row r="12" spans="1:14" x14ac:dyDescent="0.2">
      <c r="L12" s="9"/>
      <c r="M12" s="10"/>
    </row>
    <row r="16" spans="1:14" x14ac:dyDescent="0.2">
      <c r="A16" s="22" t="s">
        <v>22</v>
      </c>
      <c r="B16" s="22"/>
    </row>
    <row r="17" spans="1:7" ht="15" customHeight="1" x14ac:dyDescent="0.2">
      <c r="A17" s="23" t="s">
        <v>21</v>
      </c>
      <c r="B17" s="23"/>
      <c r="C17" s="23"/>
      <c r="D17" s="23"/>
      <c r="E17" s="23"/>
    </row>
    <row r="18" spans="1:7" x14ac:dyDescent="0.2">
      <c r="A18" s="23"/>
      <c r="B18" s="23"/>
      <c r="C18" s="23"/>
      <c r="D18" s="23"/>
      <c r="E18" s="23"/>
    </row>
    <row r="19" spans="1:7" x14ac:dyDescent="0.2">
      <c r="A19" s="23"/>
      <c r="B19" s="23"/>
      <c r="C19" s="23"/>
      <c r="D19" s="23"/>
      <c r="E19" s="23"/>
      <c r="G19" s="7"/>
    </row>
    <row r="20" spans="1:7" x14ac:dyDescent="0.2">
      <c r="A20" s="23"/>
      <c r="B20" s="23"/>
      <c r="C20" s="23"/>
      <c r="D20" s="23"/>
      <c r="E20" s="23"/>
    </row>
    <row r="21" spans="1:7" x14ac:dyDescent="0.2">
      <c r="A21" s="23"/>
      <c r="B21" s="23"/>
      <c r="C21" s="23"/>
      <c r="D21" s="23"/>
      <c r="E21" s="23"/>
    </row>
    <row r="22" spans="1:7" x14ac:dyDescent="0.2">
      <c r="A22" s="4"/>
      <c r="B22" s="4"/>
      <c r="C22" s="4"/>
      <c r="D22" s="4"/>
    </row>
    <row r="23" spans="1:7" x14ac:dyDescent="0.2">
      <c r="A23" s="4"/>
      <c r="B23" s="4"/>
      <c r="C23" s="4"/>
      <c r="D23" s="4"/>
    </row>
    <row r="24" spans="1:7" x14ac:dyDescent="0.2">
      <c r="A24" s="4"/>
      <c r="B24" s="4"/>
      <c r="C24" s="4"/>
      <c r="D24" s="4"/>
    </row>
  </sheetData>
  <mergeCells count="5">
    <mergeCell ref="B2:F2"/>
    <mergeCell ref="G2:L2"/>
    <mergeCell ref="B1:L1"/>
    <mergeCell ref="A16:B16"/>
    <mergeCell ref="A17:E2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40815-DD21-C64A-92AF-201EB770E86F}">
  <dimension ref="A1:G79"/>
  <sheetViews>
    <sheetView zoomScale="193" workbookViewId="0">
      <selection activeCell="H7" sqref="H7"/>
    </sheetView>
  </sheetViews>
  <sheetFormatPr baseColWidth="10" defaultRowHeight="15" x14ac:dyDescent="0.2"/>
  <cols>
    <col min="1" max="1" width="10.33203125" bestFit="1" customWidth="1"/>
    <col min="2" max="2" width="15.1640625" bestFit="1" customWidth="1"/>
    <col min="3" max="3" width="13.6640625" bestFit="1" customWidth="1"/>
    <col min="4" max="4" width="18.1640625" customWidth="1"/>
    <col min="5" max="5" width="10.83203125" style="13"/>
    <col min="6" max="6" width="16" style="11" customWidth="1"/>
    <col min="7" max="7" width="15.6640625" bestFit="1" customWidth="1"/>
  </cols>
  <sheetData>
    <row r="1" spans="1:7" x14ac:dyDescent="0.2">
      <c r="F1" s="24" t="s">
        <v>32</v>
      </c>
      <c r="G1" s="24"/>
    </row>
    <row r="2" spans="1:7" x14ac:dyDescent="0.2">
      <c r="A2" s="2" t="s">
        <v>25</v>
      </c>
      <c r="B2" s="2" t="s">
        <v>26</v>
      </c>
      <c r="C2" s="2" t="s">
        <v>20</v>
      </c>
      <c r="D2" s="2" t="s">
        <v>33</v>
      </c>
      <c r="E2" s="13" t="s">
        <v>29</v>
      </c>
      <c r="F2" s="17" t="s">
        <v>30</v>
      </c>
      <c r="G2" s="2" t="s">
        <v>31</v>
      </c>
    </row>
    <row r="3" spans="1:7" ht="15" customHeight="1" x14ac:dyDescent="0.2">
      <c r="A3" s="12" t="s">
        <v>12</v>
      </c>
      <c r="B3" s="12" t="s">
        <v>7</v>
      </c>
      <c r="C3" s="12" t="s">
        <v>0</v>
      </c>
      <c r="D3" s="12">
        <v>3.5000000000000003E-2</v>
      </c>
      <c r="E3" s="14">
        <f>SUM(D3:D9)</f>
        <v>0.75600000000000001</v>
      </c>
      <c r="F3" s="11">
        <v>0</v>
      </c>
      <c r="G3" s="18">
        <f>F3*D3/0.756</f>
        <v>0</v>
      </c>
    </row>
    <row r="4" spans="1:7" ht="15" customHeight="1" x14ac:dyDescent="0.2">
      <c r="A4" s="12" t="s">
        <v>12</v>
      </c>
      <c r="B4" s="12" t="s">
        <v>7</v>
      </c>
      <c r="C4" s="12" t="s">
        <v>1</v>
      </c>
      <c r="D4" s="12">
        <v>0.20200000000000001</v>
      </c>
      <c r="E4" s="15"/>
      <c r="F4" s="11">
        <v>0.09</v>
      </c>
      <c r="G4" s="18">
        <f t="shared" ref="G4:G9" si="0">F4*D4/0.756</f>
        <v>2.404761904761905E-2</v>
      </c>
    </row>
    <row r="5" spans="1:7" ht="15" customHeight="1" x14ac:dyDescent="0.2">
      <c r="A5" s="12" t="s">
        <v>12</v>
      </c>
      <c r="B5" s="12" t="s">
        <v>7</v>
      </c>
      <c r="C5" s="12" t="s">
        <v>2</v>
      </c>
      <c r="D5" s="12">
        <v>4.0000000000000001E-3</v>
      </c>
      <c r="E5" s="15"/>
      <c r="F5" s="11">
        <v>0</v>
      </c>
      <c r="G5" s="18">
        <f t="shared" si="0"/>
        <v>0</v>
      </c>
    </row>
    <row r="6" spans="1:7" ht="15" customHeight="1" x14ac:dyDescent="0.2">
      <c r="A6" s="12" t="s">
        <v>12</v>
      </c>
      <c r="B6" s="12" t="s">
        <v>7</v>
      </c>
      <c r="C6" s="12" t="s">
        <v>3</v>
      </c>
      <c r="D6" s="12">
        <v>3.3000000000000002E-2</v>
      </c>
      <c r="E6" s="15"/>
      <c r="F6" s="11">
        <v>0</v>
      </c>
      <c r="G6" s="18">
        <f t="shared" si="0"/>
        <v>0</v>
      </c>
    </row>
    <row r="7" spans="1:7" ht="15" customHeight="1" x14ac:dyDescent="0.2">
      <c r="A7" s="12" t="s">
        <v>12</v>
      </c>
      <c r="B7" s="12" t="s">
        <v>7</v>
      </c>
      <c r="C7" s="12" t="s">
        <v>4</v>
      </c>
      <c r="D7" s="12">
        <v>1E-3</v>
      </c>
      <c r="E7" s="15"/>
      <c r="F7" s="11">
        <v>0</v>
      </c>
      <c r="G7" s="18">
        <f t="shared" si="0"/>
        <v>0</v>
      </c>
    </row>
    <row r="8" spans="1:7" ht="15" customHeight="1" x14ac:dyDescent="0.2">
      <c r="A8" s="12" t="s">
        <v>12</v>
      </c>
      <c r="B8" s="12" t="s">
        <v>7</v>
      </c>
      <c r="C8" s="12" t="s">
        <v>5</v>
      </c>
      <c r="D8" s="12">
        <v>3.0000000000000001E-3</v>
      </c>
      <c r="E8" s="15"/>
      <c r="F8" s="11">
        <v>0</v>
      </c>
      <c r="G8" s="18">
        <f t="shared" si="0"/>
        <v>0</v>
      </c>
    </row>
    <row r="9" spans="1:7" x14ac:dyDescent="0.2">
      <c r="A9" s="12" t="s">
        <v>12</v>
      </c>
      <c r="B9" s="12" t="s">
        <v>7</v>
      </c>
      <c r="C9" s="12" t="s">
        <v>6</v>
      </c>
      <c r="D9" s="12">
        <v>0.47799999999999998</v>
      </c>
      <c r="E9" s="15"/>
      <c r="F9" s="11">
        <v>3.6799999999999999E-2</v>
      </c>
      <c r="G9" s="18">
        <f t="shared" si="0"/>
        <v>2.3267724867724868E-2</v>
      </c>
    </row>
    <row r="10" spans="1:7" ht="15" customHeight="1" x14ac:dyDescent="0.2">
      <c r="A10" t="s">
        <v>12</v>
      </c>
      <c r="B10" t="s">
        <v>9</v>
      </c>
      <c r="C10" t="s">
        <v>0</v>
      </c>
      <c r="D10" t="s">
        <v>27</v>
      </c>
      <c r="E10" s="13">
        <f>SUM(D10:D16)</f>
        <v>0.89900000000000002</v>
      </c>
      <c r="F10" s="11">
        <v>0</v>
      </c>
      <c r="G10" s="18" t="e" vm="1">
        <f>F10*D10/0.899</f>
        <v>#VALUE!</v>
      </c>
    </row>
    <row r="11" spans="1:7" ht="15" customHeight="1" x14ac:dyDescent="0.2">
      <c r="A11" t="s">
        <v>12</v>
      </c>
      <c r="B11" t="s">
        <v>9</v>
      </c>
      <c r="C11" t="s">
        <v>1</v>
      </c>
      <c r="D11" t="s">
        <v>27</v>
      </c>
      <c r="F11" s="11">
        <v>0.09</v>
      </c>
      <c r="G11" s="18" t="e" vm="1">
        <f t="shared" ref="G11:G16" si="1">F11*D11/0.899</f>
        <v>#VALUE!</v>
      </c>
    </row>
    <row r="12" spans="1:7" ht="15" customHeight="1" x14ac:dyDescent="0.2">
      <c r="A12" t="s">
        <v>12</v>
      </c>
      <c r="B12" t="s">
        <v>9</v>
      </c>
      <c r="C12" t="s">
        <v>2</v>
      </c>
      <c r="D12" t="s">
        <v>27</v>
      </c>
      <c r="F12" s="11">
        <v>0</v>
      </c>
      <c r="G12" s="18" t="e" vm="1">
        <f t="shared" si="1"/>
        <v>#VALUE!</v>
      </c>
    </row>
    <row r="13" spans="1:7" ht="15" customHeight="1" x14ac:dyDescent="0.2">
      <c r="A13" t="s">
        <v>12</v>
      </c>
      <c r="B13" t="s">
        <v>9</v>
      </c>
      <c r="C13" t="s">
        <v>3</v>
      </c>
      <c r="D13" t="s">
        <v>27</v>
      </c>
      <c r="F13" s="11">
        <v>0</v>
      </c>
      <c r="G13" s="18" t="e" vm="1">
        <f t="shared" si="1"/>
        <v>#VALUE!</v>
      </c>
    </row>
    <row r="14" spans="1:7" ht="15" customHeight="1" x14ac:dyDescent="0.2">
      <c r="A14" t="s">
        <v>12</v>
      </c>
      <c r="B14" t="s">
        <v>9</v>
      </c>
      <c r="C14" t="s">
        <v>4</v>
      </c>
      <c r="D14">
        <v>0.498</v>
      </c>
      <c r="F14" s="11">
        <v>0</v>
      </c>
      <c r="G14" s="18">
        <f t="shared" si="1"/>
        <v>0</v>
      </c>
    </row>
    <row r="15" spans="1:7" ht="15" customHeight="1" x14ac:dyDescent="0.2">
      <c r="A15" t="s">
        <v>12</v>
      </c>
      <c r="B15" t="s">
        <v>9</v>
      </c>
      <c r="C15" t="s">
        <v>5</v>
      </c>
      <c r="D15" t="s">
        <v>27</v>
      </c>
      <c r="F15" s="11">
        <v>0</v>
      </c>
      <c r="G15" s="18" t="e" vm="1">
        <f t="shared" si="1"/>
        <v>#VALUE!</v>
      </c>
    </row>
    <row r="16" spans="1:7" x14ac:dyDescent="0.2">
      <c r="A16" t="s">
        <v>12</v>
      </c>
      <c r="B16" t="s">
        <v>9</v>
      </c>
      <c r="C16" t="s">
        <v>6</v>
      </c>
      <c r="D16">
        <v>0.40100000000000002</v>
      </c>
      <c r="F16" s="11">
        <v>3.6799999999999999E-2</v>
      </c>
      <c r="G16" s="18">
        <f t="shared" si="1"/>
        <v>1.6414682981090101E-2</v>
      </c>
    </row>
    <row r="17" spans="1:7" ht="15" customHeight="1" x14ac:dyDescent="0.2">
      <c r="A17" s="12" t="s">
        <v>12</v>
      </c>
      <c r="B17" s="12" t="s">
        <v>10</v>
      </c>
      <c r="C17" s="12" t="s">
        <v>0</v>
      </c>
      <c r="D17" s="12" t="s">
        <v>27</v>
      </c>
      <c r="E17" s="16">
        <f>SUM(D17:D23)</f>
        <v>0.83700000000000008</v>
      </c>
      <c r="F17" s="11">
        <v>0</v>
      </c>
      <c r="G17" s="18" t="e" vm="1">
        <f>F17*D17/0.837</f>
        <v>#VALUE!</v>
      </c>
    </row>
    <row r="18" spans="1:7" ht="15" customHeight="1" x14ac:dyDescent="0.2">
      <c r="A18" s="12" t="s">
        <v>12</v>
      </c>
      <c r="B18" s="12" t="s">
        <v>10</v>
      </c>
      <c r="C18" s="12" t="s">
        <v>1</v>
      </c>
      <c r="D18" s="12" t="s">
        <v>27</v>
      </c>
      <c r="E18" s="16"/>
      <c r="F18" s="11">
        <v>0.09</v>
      </c>
      <c r="G18" s="18" t="e" vm="1">
        <f t="shared" ref="G18:G23" si="2">F18*D18/0.837</f>
        <v>#VALUE!</v>
      </c>
    </row>
    <row r="19" spans="1:7" ht="15" customHeight="1" x14ac:dyDescent="0.2">
      <c r="A19" s="12" t="s">
        <v>12</v>
      </c>
      <c r="B19" s="12" t="s">
        <v>10</v>
      </c>
      <c r="C19" s="12" t="s">
        <v>2</v>
      </c>
      <c r="D19" s="12" t="s">
        <v>27</v>
      </c>
      <c r="E19" s="16"/>
      <c r="F19" s="11">
        <v>0</v>
      </c>
      <c r="G19" s="18" t="e" vm="1">
        <f t="shared" si="2"/>
        <v>#VALUE!</v>
      </c>
    </row>
    <row r="20" spans="1:7" ht="15" customHeight="1" x14ac:dyDescent="0.2">
      <c r="A20" s="12" t="s">
        <v>12</v>
      </c>
      <c r="B20" s="12" t="s">
        <v>10</v>
      </c>
      <c r="C20" s="12" t="s">
        <v>3</v>
      </c>
      <c r="D20" s="12" t="s">
        <v>27</v>
      </c>
      <c r="E20" s="16"/>
      <c r="F20" s="11">
        <v>0</v>
      </c>
      <c r="G20" s="18" t="e" vm="1">
        <f t="shared" si="2"/>
        <v>#VALUE!</v>
      </c>
    </row>
    <row r="21" spans="1:7" ht="15" customHeight="1" x14ac:dyDescent="0.2">
      <c r="A21" s="12" t="s">
        <v>12</v>
      </c>
      <c r="B21" s="12" t="s">
        <v>10</v>
      </c>
      <c r="C21" s="12" t="s">
        <v>4</v>
      </c>
      <c r="D21" s="12">
        <v>4.9000000000000002E-2</v>
      </c>
      <c r="E21" s="16"/>
      <c r="F21" s="11">
        <v>0</v>
      </c>
      <c r="G21" s="18">
        <f t="shared" si="2"/>
        <v>0</v>
      </c>
    </row>
    <row r="22" spans="1:7" ht="15" customHeight="1" x14ac:dyDescent="0.2">
      <c r="A22" s="12" t="s">
        <v>12</v>
      </c>
      <c r="B22" s="12" t="s">
        <v>10</v>
      </c>
      <c r="C22" s="12" t="s">
        <v>5</v>
      </c>
      <c r="D22" s="12" t="s">
        <v>27</v>
      </c>
      <c r="E22" s="16"/>
      <c r="F22" s="11">
        <v>0</v>
      </c>
      <c r="G22" s="18" t="e" vm="1">
        <f t="shared" si="2"/>
        <v>#VALUE!</v>
      </c>
    </row>
    <row r="23" spans="1:7" x14ac:dyDescent="0.2">
      <c r="A23" s="12" t="s">
        <v>12</v>
      </c>
      <c r="B23" s="12" t="s">
        <v>10</v>
      </c>
      <c r="C23" s="12" t="s">
        <v>6</v>
      </c>
      <c r="D23" s="12">
        <v>0.78800000000000003</v>
      </c>
      <c r="E23" s="16"/>
      <c r="F23" s="11">
        <v>3.6799999999999999E-2</v>
      </c>
      <c r="G23" s="18">
        <f t="shared" si="2"/>
        <v>3.4645639187574677E-2</v>
      </c>
    </row>
    <row r="24" spans="1:7" ht="15" customHeight="1" x14ac:dyDescent="0.2">
      <c r="A24" t="s">
        <v>12</v>
      </c>
      <c r="B24" t="s">
        <v>11</v>
      </c>
      <c r="C24" t="s">
        <v>0</v>
      </c>
      <c r="D24" t="s">
        <v>27</v>
      </c>
      <c r="E24" s="13">
        <f>SUM(D24:D30)</f>
        <v>3.5999999999999997E-2</v>
      </c>
      <c r="F24" s="11">
        <v>0</v>
      </c>
      <c r="G24" s="18" t="e" vm="1">
        <f>F24*D24/0.036</f>
        <v>#VALUE!</v>
      </c>
    </row>
    <row r="25" spans="1:7" ht="15" customHeight="1" x14ac:dyDescent="0.2">
      <c r="A25" t="s">
        <v>12</v>
      </c>
      <c r="B25" t="s">
        <v>11</v>
      </c>
      <c r="C25" t="s">
        <v>1</v>
      </c>
      <c r="D25" t="s">
        <v>27</v>
      </c>
      <c r="F25" s="11">
        <v>0.09</v>
      </c>
      <c r="G25" s="18" t="e" vm="1">
        <f t="shared" ref="G25:G30" si="3">F25*D25/0.036</f>
        <v>#VALUE!</v>
      </c>
    </row>
    <row r="26" spans="1:7" ht="15" customHeight="1" x14ac:dyDescent="0.2">
      <c r="A26" t="s">
        <v>12</v>
      </c>
      <c r="B26" t="s">
        <v>11</v>
      </c>
      <c r="C26" t="s">
        <v>2</v>
      </c>
      <c r="D26" t="s">
        <v>27</v>
      </c>
      <c r="F26" s="11">
        <v>0</v>
      </c>
      <c r="G26" s="18" t="e" vm="1">
        <f t="shared" si="3"/>
        <v>#VALUE!</v>
      </c>
    </row>
    <row r="27" spans="1:7" ht="15" customHeight="1" x14ac:dyDescent="0.2">
      <c r="A27" t="s">
        <v>12</v>
      </c>
      <c r="B27" t="s">
        <v>11</v>
      </c>
      <c r="C27" t="s">
        <v>3</v>
      </c>
      <c r="D27" t="s">
        <v>27</v>
      </c>
      <c r="F27" s="11">
        <v>0</v>
      </c>
      <c r="G27" s="18" t="e" vm="1">
        <f t="shared" si="3"/>
        <v>#VALUE!</v>
      </c>
    </row>
    <row r="28" spans="1:7" ht="15" customHeight="1" x14ac:dyDescent="0.2">
      <c r="A28" t="s">
        <v>12</v>
      </c>
      <c r="B28" t="s">
        <v>11</v>
      </c>
      <c r="C28" t="s">
        <v>4</v>
      </c>
      <c r="D28">
        <v>3.5999999999999997E-2</v>
      </c>
      <c r="F28" s="11">
        <v>0</v>
      </c>
      <c r="G28" s="18">
        <f t="shared" si="3"/>
        <v>0</v>
      </c>
    </row>
    <row r="29" spans="1:7" ht="15" customHeight="1" x14ac:dyDescent="0.2">
      <c r="A29" t="s">
        <v>12</v>
      </c>
      <c r="B29" t="s">
        <v>11</v>
      </c>
      <c r="C29" t="s">
        <v>5</v>
      </c>
      <c r="D29" t="s">
        <v>27</v>
      </c>
      <c r="F29" s="11">
        <v>0</v>
      </c>
      <c r="G29" s="18" t="e" vm="1">
        <f t="shared" si="3"/>
        <v>#VALUE!</v>
      </c>
    </row>
    <row r="30" spans="1:7" x14ac:dyDescent="0.2">
      <c r="A30" t="s">
        <v>12</v>
      </c>
      <c r="B30" t="s">
        <v>11</v>
      </c>
      <c r="C30" t="s">
        <v>6</v>
      </c>
      <c r="D30" t="s">
        <v>27</v>
      </c>
      <c r="F30" s="11">
        <v>3.6799999999999999E-2</v>
      </c>
      <c r="G30" s="18" t="e" vm="1">
        <f t="shared" si="3"/>
        <v>#VALUE!</v>
      </c>
    </row>
    <row r="31" spans="1:7" ht="15" customHeight="1" x14ac:dyDescent="0.2">
      <c r="A31" s="12" t="s">
        <v>12</v>
      </c>
      <c r="B31" s="12" t="s">
        <v>8</v>
      </c>
      <c r="C31" s="12" t="s">
        <v>0</v>
      </c>
      <c r="D31" s="12" t="s">
        <v>27</v>
      </c>
      <c r="E31" s="16">
        <f>SUM(D31:D37)</f>
        <v>2.1440000000000001</v>
      </c>
      <c r="F31" s="11">
        <v>0</v>
      </c>
      <c r="G31" s="18" t="e" vm="1">
        <f>F31*D31/2.144</f>
        <v>#VALUE!</v>
      </c>
    </row>
    <row r="32" spans="1:7" ht="15" customHeight="1" x14ac:dyDescent="0.2">
      <c r="A32" s="12" t="s">
        <v>12</v>
      </c>
      <c r="B32" s="12" t="s">
        <v>8</v>
      </c>
      <c r="C32" s="12" t="s">
        <v>1</v>
      </c>
      <c r="D32" s="12">
        <v>0.22900000000000001</v>
      </c>
      <c r="E32" s="16"/>
      <c r="F32" s="11">
        <v>0.09</v>
      </c>
      <c r="G32" s="18">
        <f t="shared" ref="G32:G37" si="4">F32*D32/2.144</f>
        <v>9.6128731343283584E-3</v>
      </c>
    </row>
    <row r="33" spans="1:7" ht="15" customHeight="1" x14ac:dyDescent="0.2">
      <c r="A33" s="12" t="s">
        <v>12</v>
      </c>
      <c r="B33" s="12" t="s">
        <v>8</v>
      </c>
      <c r="C33" s="12" t="s">
        <v>2</v>
      </c>
      <c r="D33" s="12" t="s">
        <v>27</v>
      </c>
      <c r="E33" s="16"/>
      <c r="F33" s="11">
        <v>0</v>
      </c>
      <c r="G33" s="18" t="e" vm="1">
        <f t="shared" si="4"/>
        <v>#VALUE!</v>
      </c>
    </row>
    <row r="34" spans="1:7" ht="15" customHeight="1" x14ac:dyDescent="0.2">
      <c r="A34" s="12" t="s">
        <v>12</v>
      </c>
      <c r="B34" s="12" t="s">
        <v>8</v>
      </c>
      <c r="C34" s="12" t="s">
        <v>3</v>
      </c>
      <c r="D34" s="12">
        <v>9.6000000000000002E-2</v>
      </c>
      <c r="E34" s="16"/>
      <c r="F34" s="11">
        <v>0</v>
      </c>
      <c r="G34" s="18">
        <f t="shared" si="4"/>
        <v>0</v>
      </c>
    </row>
    <row r="35" spans="1:7" ht="15" customHeight="1" x14ac:dyDescent="0.2">
      <c r="A35" s="12" t="s">
        <v>12</v>
      </c>
      <c r="B35" s="12" t="s">
        <v>8</v>
      </c>
      <c r="C35" s="12" t="s">
        <v>4</v>
      </c>
      <c r="D35" s="12" t="s">
        <v>27</v>
      </c>
      <c r="E35" s="16"/>
      <c r="F35" s="11">
        <v>0</v>
      </c>
      <c r="G35" s="18" t="e" vm="1">
        <f t="shared" si="4"/>
        <v>#VALUE!</v>
      </c>
    </row>
    <row r="36" spans="1:7" ht="15" customHeight="1" x14ac:dyDescent="0.2">
      <c r="A36" s="12" t="s">
        <v>12</v>
      </c>
      <c r="B36" s="12" t="s">
        <v>8</v>
      </c>
      <c r="C36" s="12" t="s">
        <v>5</v>
      </c>
      <c r="D36" s="12" t="s">
        <v>27</v>
      </c>
      <c r="E36" s="16"/>
      <c r="F36" s="11">
        <v>0</v>
      </c>
      <c r="G36" s="18" t="e" vm="1">
        <f t="shared" si="4"/>
        <v>#VALUE!</v>
      </c>
    </row>
    <row r="37" spans="1:7" x14ac:dyDescent="0.2">
      <c r="A37" s="12" t="s">
        <v>12</v>
      </c>
      <c r="B37" s="12" t="s">
        <v>8</v>
      </c>
      <c r="C37" s="12" t="s">
        <v>6</v>
      </c>
      <c r="D37" s="12">
        <v>1.819</v>
      </c>
      <c r="E37" s="16"/>
      <c r="F37" s="11">
        <v>3.6799999999999999E-2</v>
      </c>
      <c r="G37" s="18">
        <f t="shared" si="4"/>
        <v>3.1221641791044769E-2</v>
      </c>
    </row>
    <row r="38" spans="1:7" ht="15" customHeight="1" x14ac:dyDescent="0.2">
      <c r="A38" t="s">
        <v>28</v>
      </c>
      <c r="B38" t="s">
        <v>14</v>
      </c>
      <c r="C38" t="s">
        <v>0</v>
      </c>
      <c r="D38">
        <v>5.6000000000000001E-2</v>
      </c>
      <c r="E38" s="13">
        <f>SUM(D38:D44)</f>
        <v>0.74299999999999999</v>
      </c>
      <c r="F38" s="11">
        <v>0</v>
      </c>
      <c r="G38" s="18">
        <f>F38*D38/0.743</f>
        <v>0</v>
      </c>
    </row>
    <row r="39" spans="1:7" ht="15" customHeight="1" x14ac:dyDescent="0.2">
      <c r="A39" t="s">
        <v>28</v>
      </c>
      <c r="B39" t="s">
        <v>14</v>
      </c>
      <c r="C39" t="s">
        <v>1</v>
      </c>
      <c r="D39">
        <v>0.19800000000000001</v>
      </c>
      <c r="F39" s="11">
        <v>0.09</v>
      </c>
      <c r="G39" s="18">
        <f t="shared" ref="G39:G44" si="5">F39*D39/0.743</f>
        <v>2.3983849259757738E-2</v>
      </c>
    </row>
    <row r="40" spans="1:7" ht="15" customHeight="1" x14ac:dyDescent="0.2">
      <c r="A40" t="s">
        <v>28</v>
      </c>
      <c r="B40" t="s">
        <v>14</v>
      </c>
      <c r="C40" t="s">
        <v>2</v>
      </c>
      <c r="D40">
        <v>6.0000000000000001E-3</v>
      </c>
      <c r="F40" s="11">
        <v>0</v>
      </c>
      <c r="G40" s="18">
        <f t="shared" si="5"/>
        <v>0</v>
      </c>
    </row>
    <row r="41" spans="1:7" ht="15" customHeight="1" x14ac:dyDescent="0.2">
      <c r="A41" t="s">
        <v>28</v>
      </c>
      <c r="B41" t="s">
        <v>14</v>
      </c>
      <c r="C41" t="s">
        <v>3</v>
      </c>
      <c r="D41">
        <v>5.1999999999999998E-2</v>
      </c>
      <c r="F41" s="11">
        <v>0</v>
      </c>
      <c r="G41" s="18">
        <f t="shared" si="5"/>
        <v>0</v>
      </c>
    </row>
    <row r="42" spans="1:7" ht="15" customHeight="1" x14ac:dyDescent="0.2">
      <c r="A42" t="s">
        <v>28</v>
      </c>
      <c r="B42" t="s">
        <v>14</v>
      </c>
      <c r="C42" t="s">
        <v>4</v>
      </c>
      <c r="D42">
        <v>2E-3</v>
      </c>
      <c r="F42" s="11">
        <v>0</v>
      </c>
      <c r="G42" s="18">
        <f t="shared" si="5"/>
        <v>0</v>
      </c>
    </row>
    <row r="43" spans="1:7" ht="15" customHeight="1" x14ac:dyDescent="0.2">
      <c r="A43" t="s">
        <v>28</v>
      </c>
      <c r="B43" t="s">
        <v>14</v>
      </c>
      <c r="C43" t="s">
        <v>5</v>
      </c>
      <c r="D43">
        <v>5.0000000000000001E-3</v>
      </c>
      <c r="F43" s="11">
        <v>0</v>
      </c>
      <c r="G43" s="18">
        <f t="shared" si="5"/>
        <v>0</v>
      </c>
    </row>
    <row r="44" spans="1:7" x14ac:dyDescent="0.2">
      <c r="A44" t="s">
        <v>28</v>
      </c>
      <c r="B44" t="s">
        <v>14</v>
      </c>
      <c r="C44" t="s">
        <v>6</v>
      </c>
      <c r="D44">
        <v>0.42399999999999999</v>
      </c>
      <c r="F44" s="11">
        <v>3.6799999999999999E-2</v>
      </c>
      <c r="G44" s="18">
        <f t="shared" si="5"/>
        <v>2.1000269179004036E-2</v>
      </c>
    </row>
    <row r="45" spans="1:7" ht="15" customHeight="1" x14ac:dyDescent="0.2">
      <c r="A45" s="12" t="s">
        <v>28</v>
      </c>
      <c r="B45" s="12" t="s">
        <v>13</v>
      </c>
      <c r="C45" s="12" t="s">
        <v>0</v>
      </c>
      <c r="D45" s="12" t="s">
        <v>27</v>
      </c>
      <c r="E45" s="16">
        <f>SUM(D45:D51)</f>
        <v>8.9999999999999993E-3</v>
      </c>
      <c r="F45" s="11">
        <v>0</v>
      </c>
      <c r="G45" s="18" t="e" vm="1">
        <f>F45*D45/0.009</f>
        <v>#VALUE!</v>
      </c>
    </row>
    <row r="46" spans="1:7" ht="15" customHeight="1" x14ac:dyDescent="0.2">
      <c r="A46" s="12" t="s">
        <v>28</v>
      </c>
      <c r="B46" s="12" t="s">
        <v>13</v>
      </c>
      <c r="C46" s="12" t="s">
        <v>1</v>
      </c>
      <c r="D46" s="12" t="s">
        <v>27</v>
      </c>
      <c r="E46" s="16"/>
      <c r="F46" s="11">
        <v>0.09</v>
      </c>
      <c r="G46" s="18" t="e" vm="1">
        <f t="shared" ref="G46:G51" si="6">F46*D46/0.009</f>
        <v>#VALUE!</v>
      </c>
    </row>
    <row r="47" spans="1:7" ht="15" customHeight="1" x14ac:dyDescent="0.2">
      <c r="A47" s="12" t="s">
        <v>28</v>
      </c>
      <c r="B47" s="12" t="s">
        <v>13</v>
      </c>
      <c r="C47" s="12" t="s">
        <v>2</v>
      </c>
      <c r="D47" s="12" t="s">
        <v>27</v>
      </c>
      <c r="E47" s="16"/>
      <c r="F47" s="11">
        <v>0</v>
      </c>
      <c r="G47" s="18" t="e" vm="1">
        <f t="shared" si="6"/>
        <v>#VALUE!</v>
      </c>
    </row>
    <row r="48" spans="1:7" ht="15" customHeight="1" x14ac:dyDescent="0.2">
      <c r="A48" s="12" t="s">
        <v>28</v>
      </c>
      <c r="B48" s="12" t="s">
        <v>13</v>
      </c>
      <c r="C48" s="12" t="s">
        <v>3</v>
      </c>
      <c r="D48" s="12" t="s">
        <v>27</v>
      </c>
      <c r="E48" s="16"/>
      <c r="F48" s="11">
        <v>0</v>
      </c>
      <c r="G48" s="18" t="e" vm="1">
        <f t="shared" si="6"/>
        <v>#VALUE!</v>
      </c>
    </row>
    <row r="49" spans="1:7" ht="15" customHeight="1" x14ac:dyDescent="0.2">
      <c r="A49" s="12" t="s">
        <v>28</v>
      </c>
      <c r="B49" s="12" t="s">
        <v>13</v>
      </c>
      <c r="C49" s="12" t="s">
        <v>4</v>
      </c>
      <c r="D49" s="12">
        <v>8.9999999999999993E-3</v>
      </c>
      <c r="E49" s="16"/>
      <c r="F49" s="11">
        <v>0</v>
      </c>
      <c r="G49" s="18">
        <f t="shared" si="6"/>
        <v>0</v>
      </c>
    </row>
    <row r="50" spans="1:7" ht="15" customHeight="1" x14ac:dyDescent="0.2">
      <c r="A50" s="12" t="s">
        <v>28</v>
      </c>
      <c r="B50" s="12" t="s">
        <v>13</v>
      </c>
      <c r="C50" s="12" t="s">
        <v>5</v>
      </c>
      <c r="D50" s="12" t="s">
        <v>27</v>
      </c>
      <c r="E50" s="16"/>
      <c r="F50" s="11">
        <v>0</v>
      </c>
      <c r="G50" s="18" t="e" vm="1">
        <f t="shared" si="6"/>
        <v>#VALUE!</v>
      </c>
    </row>
    <row r="51" spans="1:7" x14ac:dyDescent="0.2">
      <c r="A51" s="12" t="s">
        <v>28</v>
      </c>
      <c r="B51" s="12" t="s">
        <v>13</v>
      </c>
      <c r="C51" s="12" t="s">
        <v>6</v>
      </c>
      <c r="D51" s="12" t="s">
        <v>27</v>
      </c>
      <c r="E51" s="16"/>
      <c r="F51" s="11">
        <v>3.6799999999999999E-2</v>
      </c>
      <c r="G51" s="18" t="e" vm="1">
        <f t="shared" si="6"/>
        <v>#VALUE!</v>
      </c>
    </row>
    <row r="52" spans="1:7" ht="15" customHeight="1" x14ac:dyDescent="0.2">
      <c r="A52" t="s">
        <v>28</v>
      </c>
      <c r="B52" t="s">
        <v>15</v>
      </c>
      <c r="C52" t="s">
        <v>0</v>
      </c>
      <c r="D52" t="s">
        <v>27</v>
      </c>
      <c r="E52" s="13">
        <f>SUM(D52:D58)</f>
        <v>0.89799999999999991</v>
      </c>
      <c r="F52" s="11">
        <v>0</v>
      </c>
      <c r="G52" s="18" t="e" vm="1">
        <f>F52*D52/0.898</f>
        <v>#VALUE!</v>
      </c>
    </row>
    <row r="53" spans="1:7" ht="15" customHeight="1" x14ac:dyDescent="0.2">
      <c r="A53" t="s">
        <v>28</v>
      </c>
      <c r="B53" t="s">
        <v>15</v>
      </c>
      <c r="C53" t="s">
        <v>1</v>
      </c>
      <c r="D53">
        <v>0.72199999999999998</v>
      </c>
      <c r="F53" s="11">
        <v>0.09</v>
      </c>
      <c r="G53" s="18">
        <f t="shared" ref="G53:G58" si="7">F53*D53/0.898</f>
        <v>7.2360801781737191E-2</v>
      </c>
    </row>
    <row r="54" spans="1:7" ht="15" customHeight="1" x14ac:dyDescent="0.2">
      <c r="A54" t="s">
        <v>28</v>
      </c>
      <c r="B54" t="s">
        <v>15</v>
      </c>
      <c r="C54" t="s">
        <v>2</v>
      </c>
      <c r="D54" t="s">
        <v>27</v>
      </c>
      <c r="F54" s="11">
        <v>0</v>
      </c>
      <c r="G54" s="18" t="e" vm="1">
        <f t="shared" si="7"/>
        <v>#VALUE!</v>
      </c>
    </row>
    <row r="55" spans="1:7" ht="15" customHeight="1" x14ac:dyDescent="0.2">
      <c r="A55" t="s">
        <v>28</v>
      </c>
      <c r="B55" t="s">
        <v>15</v>
      </c>
      <c r="C55" t="s">
        <v>3</v>
      </c>
      <c r="D55">
        <v>0.21</v>
      </c>
      <c r="F55" s="11">
        <v>0</v>
      </c>
      <c r="G55" s="18">
        <f t="shared" si="7"/>
        <v>0</v>
      </c>
    </row>
    <row r="56" spans="1:7" ht="15" customHeight="1" x14ac:dyDescent="0.2">
      <c r="A56" t="s">
        <v>28</v>
      </c>
      <c r="B56" t="s">
        <v>15</v>
      </c>
      <c r="C56" t="s">
        <v>4</v>
      </c>
      <c r="D56" t="s">
        <v>27</v>
      </c>
      <c r="F56" s="11">
        <v>0</v>
      </c>
      <c r="G56" s="18" t="e" vm="1">
        <f t="shared" si="7"/>
        <v>#VALUE!</v>
      </c>
    </row>
    <row r="57" spans="1:7" ht="15" customHeight="1" x14ac:dyDescent="0.2">
      <c r="A57" t="s">
        <v>28</v>
      </c>
      <c r="B57" t="s">
        <v>15</v>
      </c>
      <c r="C57" t="s">
        <v>5</v>
      </c>
      <c r="D57">
        <v>-1.9419999999999999</v>
      </c>
      <c r="F57" s="11">
        <v>0</v>
      </c>
      <c r="G57" s="18">
        <f t="shared" si="7"/>
        <v>0</v>
      </c>
    </row>
    <row r="58" spans="1:7" x14ac:dyDescent="0.2">
      <c r="A58" t="s">
        <v>28</v>
      </c>
      <c r="B58" t="s">
        <v>15</v>
      </c>
      <c r="C58" t="s">
        <v>6</v>
      </c>
      <c r="D58">
        <v>1.9079999999999999</v>
      </c>
      <c r="F58" s="11">
        <v>3.6799999999999999E-2</v>
      </c>
      <c r="G58" s="18">
        <f t="shared" si="7"/>
        <v>7.8189755011135856E-2</v>
      </c>
    </row>
    <row r="59" spans="1:7" ht="15" customHeight="1" x14ac:dyDescent="0.2">
      <c r="A59" s="12" t="s">
        <v>28</v>
      </c>
      <c r="B59" s="12" t="s">
        <v>16</v>
      </c>
      <c r="C59" s="12" t="s">
        <v>0</v>
      </c>
      <c r="D59" s="12" t="s">
        <v>27</v>
      </c>
      <c r="E59" s="16">
        <f>SUM(D59:D65)</f>
        <v>-0.624</v>
      </c>
      <c r="F59" s="11">
        <v>0</v>
      </c>
      <c r="G59" s="18" t="e" vm="1">
        <f>F59*D59/-0.624</f>
        <v>#VALUE!</v>
      </c>
    </row>
    <row r="60" spans="1:7" ht="15" customHeight="1" x14ac:dyDescent="0.2">
      <c r="A60" s="12" t="s">
        <v>28</v>
      </c>
      <c r="B60" s="12" t="s">
        <v>16</v>
      </c>
      <c r="C60" s="12" t="s">
        <v>1</v>
      </c>
      <c r="D60" s="12">
        <v>-0.624</v>
      </c>
      <c r="E60" s="16"/>
      <c r="F60" s="11">
        <v>0.09</v>
      </c>
      <c r="G60" s="18">
        <f t="shared" ref="G60:G65" si="8">F60*D60/-0.624</f>
        <v>0.09</v>
      </c>
    </row>
    <row r="61" spans="1:7" ht="15" customHeight="1" x14ac:dyDescent="0.2">
      <c r="A61" s="12" t="s">
        <v>28</v>
      </c>
      <c r="B61" s="12" t="s">
        <v>16</v>
      </c>
      <c r="C61" s="12" t="s">
        <v>2</v>
      </c>
      <c r="D61" s="12" t="s">
        <v>27</v>
      </c>
      <c r="E61" s="16"/>
      <c r="F61" s="11">
        <v>0</v>
      </c>
      <c r="G61" s="18" t="e" vm="1">
        <f t="shared" si="8"/>
        <v>#VALUE!</v>
      </c>
    </row>
    <row r="62" spans="1:7" ht="15" customHeight="1" x14ac:dyDescent="0.2">
      <c r="A62" s="12" t="s">
        <v>28</v>
      </c>
      <c r="B62" s="12" t="s">
        <v>16</v>
      </c>
      <c r="C62" s="12" t="s">
        <v>3</v>
      </c>
      <c r="D62" s="12" t="s">
        <v>27</v>
      </c>
      <c r="E62" s="16"/>
      <c r="F62" s="11">
        <v>0</v>
      </c>
      <c r="G62" s="18" t="e" vm="1">
        <f t="shared" si="8"/>
        <v>#VALUE!</v>
      </c>
    </row>
    <row r="63" spans="1:7" ht="15" customHeight="1" x14ac:dyDescent="0.2">
      <c r="A63" s="12" t="s">
        <v>28</v>
      </c>
      <c r="B63" s="12" t="s">
        <v>16</v>
      </c>
      <c r="C63" s="12" t="s">
        <v>4</v>
      </c>
      <c r="D63" s="12" t="s">
        <v>27</v>
      </c>
      <c r="E63" s="16"/>
      <c r="F63" s="11">
        <v>0</v>
      </c>
      <c r="G63" s="18" t="e" vm="1">
        <f t="shared" si="8"/>
        <v>#VALUE!</v>
      </c>
    </row>
    <row r="64" spans="1:7" ht="15" customHeight="1" x14ac:dyDescent="0.2">
      <c r="A64" s="12" t="s">
        <v>28</v>
      </c>
      <c r="B64" s="12" t="s">
        <v>16</v>
      </c>
      <c r="C64" s="12" t="s">
        <v>5</v>
      </c>
      <c r="D64" s="12" t="s">
        <v>27</v>
      </c>
      <c r="E64" s="16"/>
      <c r="F64" s="11">
        <v>0</v>
      </c>
      <c r="G64" s="18" t="e" vm="1">
        <f t="shared" si="8"/>
        <v>#VALUE!</v>
      </c>
    </row>
    <row r="65" spans="1:7" x14ac:dyDescent="0.2">
      <c r="A65" s="12" t="s">
        <v>28</v>
      </c>
      <c r="B65" s="12" t="s">
        <v>16</v>
      </c>
      <c r="C65" s="12" t="s">
        <v>6</v>
      </c>
      <c r="D65" s="12" t="s">
        <v>27</v>
      </c>
      <c r="E65" s="16"/>
      <c r="F65" s="11">
        <v>3.6799999999999999E-2</v>
      </c>
      <c r="G65" s="18" t="e" vm="1">
        <f t="shared" si="8"/>
        <v>#VALUE!</v>
      </c>
    </row>
    <row r="66" spans="1:7" ht="15" customHeight="1" x14ac:dyDescent="0.2">
      <c r="A66" t="s">
        <v>28</v>
      </c>
      <c r="B66" t="s">
        <v>17</v>
      </c>
      <c r="C66" t="s">
        <v>0</v>
      </c>
      <c r="D66" t="s">
        <v>27</v>
      </c>
      <c r="E66" s="13">
        <f>SUM(D66:D72)</f>
        <v>-6.5000000000000002E-2</v>
      </c>
      <c r="F66" s="11">
        <v>0</v>
      </c>
      <c r="G66" s="18" t="e" vm="1">
        <f>F66*D66/-0.065</f>
        <v>#VALUE!</v>
      </c>
    </row>
    <row r="67" spans="1:7" ht="15" customHeight="1" x14ac:dyDescent="0.2">
      <c r="A67" t="s">
        <v>28</v>
      </c>
      <c r="B67" t="s">
        <v>17</v>
      </c>
      <c r="C67" t="s">
        <v>1</v>
      </c>
      <c r="D67">
        <v>-6.5000000000000002E-2</v>
      </c>
      <c r="F67" s="11">
        <v>0.09</v>
      </c>
      <c r="G67" s="18">
        <f t="shared" ref="G67:G72" si="9">F67*D67/-0.065</f>
        <v>0.09</v>
      </c>
    </row>
    <row r="68" spans="1:7" ht="15" customHeight="1" x14ac:dyDescent="0.2">
      <c r="A68" t="s">
        <v>28</v>
      </c>
      <c r="B68" t="s">
        <v>17</v>
      </c>
      <c r="C68" t="s">
        <v>2</v>
      </c>
      <c r="D68" t="s">
        <v>27</v>
      </c>
      <c r="F68" s="11">
        <v>0</v>
      </c>
      <c r="G68" s="18" t="e" vm="1">
        <f t="shared" si="9"/>
        <v>#VALUE!</v>
      </c>
    </row>
    <row r="69" spans="1:7" ht="15" customHeight="1" x14ac:dyDescent="0.2">
      <c r="A69" t="s">
        <v>28</v>
      </c>
      <c r="B69" t="s">
        <v>17</v>
      </c>
      <c r="C69" t="s">
        <v>3</v>
      </c>
      <c r="D69" t="s">
        <v>27</v>
      </c>
      <c r="F69" s="11">
        <v>0</v>
      </c>
      <c r="G69" s="18" t="e" vm="1">
        <f t="shared" si="9"/>
        <v>#VALUE!</v>
      </c>
    </row>
    <row r="70" spans="1:7" ht="15" customHeight="1" x14ac:dyDescent="0.2">
      <c r="A70" t="s">
        <v>28</v>
      </c>
      <c r="B70" t="s">
        <v>17</v>
      </c>
      <c r="C70" t="s">
        <v>4</v>
      </c>
      <c r="D70" t="s">
        <v>27</v>
      </c>
      <c r="F70" s="11">
        <v>0</v>
      </c>
      <c r="G70" s="18" t="e" vm="1">
        <f t="shared" si="9"/>
        <v>#VALUE!</v>
      </c>
    </row>
    <row r="71" spans="1:7" ht="15" customHeight="1" x14ac:dyDescent="0.2">
      <c r="A71" t="s">
        <v>28</v>
      </c>
      <c r="B71" t="s">
        <v>17</v>
      </c>
      <c r="C71" t="s">
        <v>5</v>
      </c>
      <c r="D71" t="s">
        <v>27</v>
      </c>
      <c r="F71" s="11">
        <v>0</v>
      </c>
      <c r="G71" s="18" t="e" vm="1">
        <f t="shared" si="9"/>
        <v>#VALUE!</v>
      </c>
    </row>
    <row r="72" spans="1:7" x14ac:dyDescent="0.2">
      <c r="A72" t="s">
        <v>28</v>
      </c>
      <c r="B72" t="s">
        <v>17</v>
      </c>
      <c r="C72" t="s">
        <v>6</v>
      </c>
      <c r="D72" t="s">
        <v>27</v>
      </c>
      <c r="F72" s="11">
        <v>3.6799999999999999E-2</v>
      </c>
      <c r="G72" s="18" t="e" vm="1">
        <f t="shared" si="9"/>
        <v>#VALUE!</v>
      </c>
    </row>
    <row r="73" spans="1:7" ht="15" customHeight="1" x14ac:dyDescent="0.2">
      <c r="A73" s="12" t="s">
        <v>28</v>
      </c>
      <c r="B73" s="12" t="s">
        <v>18</v>
      </c>
      <c r="C73" s="12" t="s">
        <v>0</v>
      </c>
      <c r="D73" s="12" t="s">
        <v>27</v>
      </c>
      <c r="E73" s="16">
        <f>SUM(D73:D79)</f>
        <v>-8.9999999999999993E-3</v>
      </c>
      <c r="F73" s="11">
        <v>0</v>
      </c>
      <c r="G73" s="18" t="e" vm="1">
        <f>F73*D73/-0.009</f>
        <v>#VALUE!</v>
      </c>
    </row>
    <row r="74" spans="1:7" ht="15" customHeight="1" x14ac:dyDescent="0.2">
      <c r="A74" s="12" t="s">
        <v>28</v>
      </c>
      <c r="B74" s="12" t="s">
        <v>18</v>
      </c>
      <c r="C74" s="12" t="s">
        <v>1</v>
      </c>
      <c r="D74" s="12">
        <v>-8.9999999999999993E-3</v>
      </c>
      <c r="E74" s="16"/>
      <c r="F74" s="11">
        <v>0.09</v>
      </c>
      <c r="G74" s="18">
        <f t="shared" ref="G74:G79" si="10">F74*D74/-0.009</f>
        <v>0.09</v>
      </c>
    </row>
    <row r="75" spans="1:7" ht="15" customHeight="1" x14ac:dyDescent="0.2">
      <c r="A75" s="12" t="s">
        <v>28</v>
      </c>
      <c r="B75" s="12" t="s">
        <v>18</v>
      </c>
      <c r="C75" s="12" t="s">
        <v>2</v>
      </c>
      <c r="D75" s="12" t="s">
        <v>27</v>
      </c>
      <c r="E75" s="16"/>
      <c r="F75" s="11">
        <v>0</v>
      </c>
      <c r="G75" s="18" t="e" vm="1">
        <f t="shared" si="10"/>
        <v>#VALUE!</v>
      </c>
    </row>
    <row r="76" spans="1:7" ht="15" customHeight="1" x14ac:dyDescent="0.2">
      <c r="A76" s="12" t="s">
        <v>28</v>
      </c>
      <c r="B76" s="12" t="s">
        <v>18</v>
      </c>
      <c r="C76" s="12" t="s">
        <v>3</v>
      </c>
      <c r="D76" s="12" t="s">
        <v>27</v>
      </c>
      <c r="E76" s="16"/>
      <c r="F76" s="11">
        <v>0</v>
      </c>
      <c r="G76" s="18" t="e" vm="1">
        <f t="shared" si="10"/>
        <v>#VALUE!</v>
      </c>
    </row>
    <row r="77" spans="1:7" ht="15" customHeight="1" x14ac:dyDescent="0.2">
      <c r="A77" s="12" t="s">
        <v>28</v>
      </c>
      <c r="B77" s="12" t="s">
        <v>18</v>
      </c>
      <c r="C77" s="12" t="s">
        <v>4</v>
      </c>
      <c r="D77" s="12" t="s">
        <v>27</v>
      </c>
      <c r="E77" s="16"/>
      <c r="F77" s="11">
        <v>0</v>
      </c>
      <c r="G77" s="18" t="e" vm="1">
        <f t="shared" si="10"/>
        <v>#VALUE!</v>
      </c>
    </row>
    <row r="78" spans="1:7" ht="15" customHeight="1" x14ac:dyDescent="0.2">
      <c r="A78" s="12" t="s">
        <v>28</v>
      </c>
      <c r="B78" s="12" t="s">
        <v>18</v>
      </c>
      <c r="C78" s="12" t="s">
        <v>5</v>
      </c>
      <c r="D78" s="12" t="s">
        <v>27</v>
      </c>
      <c r="E78" s="16"/>
      <c r="F78" s="11">
        <v>0</v>
      </c>
      <c r="G78" s="18" t="e" vm="1">
        <f t="shared" si="10"/>
        <v>#VALUE!</v>
      </c>
    </row>
    <row r="79" spans="1:7" x14ac:dyDescent="0.2">
      <c r="A79" s="12" t="s">
        <v>28</v>
      </c>
      <c r="B79" s="12" t="s">
        <v>18</v>
      </c>
      <c r="C79" s="12" t="s">
        <v>6</v>
      </c>
      <c r="D79" s="12" t="s">
        <v>27</v>
      </c>
      <c r="E79" s="16"/>
      <c r="F79" s="11">
        <v>3.6799999999999999E-2</v>
      </c>
      <c r="G79" s="18" t="e" vm="1">
        <f t="shared" si="10"/>
        <v>#VALUE!</v>
      </c>
    </row>
  </sheetData>
  <mergeCells count="1"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 1</vt:lpstr>
      <vt:lpstr>Calculation Sheet</vt:lpstr>
      <vt:lpstr>'Calculation Sheet'!table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Chen, Jingwei</cp:lastModifiedBy>
  <dcterms:modified xsi:type="dcterms:W3CDTF">2025-08-04T23:44:03Z</dcterms:modified>
</cp:coreProperties>
</file>