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\Desktop\UC Berkeley\Module 1\"/>
    </mc:Choice>
  </mc:AlternateContent>
  <xr:revisionPtr revIDLastSave="0" documentId="13_ncr:1_{C92177AA-151C-4D2B-A999-7CBD1D513423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Box and Whisker chart" sheetId="14" r:id="rId2"/>
    <sheet name="Successful U.S. Kickstarters" sheetId="12" r:id="rId3"/>
    <sheet name="Failed U.S. Kickstarters" sheetId="13" r:id="rId4"/>
    <sheet name="Descriptive Statistics" sheetId="9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7" i="9"/>
  <c r="C6" i="9"/>
  <c r="C5" i="9"/>
  <c r="B7" i="9"/>
  <c r="B6" i="9"/>
  <c r="B5" i="9"/>
  <c r="C4" i="9"/>
  <c r="B4" i="9"/>
  <c r="C10" i="9"/>
  <c r="B10" i="9"/>
  <c r="C3" i="9"/>
  <c r="C2" i="9"/>
  <c r="B9" i="9"/>
  <c r="C9" i="9"/>
  <c r="B3" i="9"/>
  <c r="B2" i="9"/>
  <c r="C14" i="9" l="1"/>
  <c r="B14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 l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2644" i="1"/>
  <c r="O1232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50" i="1"/>
  <c r="O142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639" i="1"/>
  <c r="O2563" i="1"/>
  <c r="O3129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3116" i="1"/>
  <c r="O4100" i="1"/>
  <c r="O625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1236" i="1"/>
  <c r="O2352" i="1"/>
  <c r="O2402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133" i="1"/>
  <c r="O1434" i="1"/>
  <c r="O1060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2688" i="1"/>
  <c r="O2890" i="1"/>
  <c r="O3950" i="1"/>
  <c r="O1571" i="1"/>
  <c r="O2381" i="1"/>
  <c r="O2388" i="1"/>
  <c r="O2574" i="1"/>
  <c r="O3877" i="1"/>
  <c r="O3884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3147" i="1"/>
  <c r="O211" i="1"/>
  <c r="O567" i="1"/>
  <c r="O1122" i="1"/>
  <c r="O1149" i="1"/>
  <c r="O1153" i="1"/>
  <c r="O3058" i="1"/>
  <c r="O3645" i="1"/>
  <c r="O3956" i="1"/>
  <c r="O627" i="1"/>
  <c r="O1239" i="1"/>
  <c r="O1455" i="1"/>
  <c r="O2371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131" i="1"/>
  <c r="O634" i="1"/>
  <c r="O2565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2579" i="1"/>
  <c r="O2956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3117" i="1"/>
  <c r="O2345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946" i="1"/>
  <c r="O2567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614" i="1"/>
  <c r="O616" i="1"/>
  <c r="O1058" i="1"/>
  <c r="O1059" i="1"/>
  <c r="O2358" i="1"/>
  <c r="O2377" i="1"/>
  <c r="O2576" i="1"/>
  <c r="O2578" i="1"/>
  <c r="O2961" i="1"/>
  <c r="O3886" i="1"/>
  <c r="O3888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683" i="1"/>
  <c r="O2357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2575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439" i="1"/>
  <c r="O497" i="1"/>
  <c r="O928" i="1"/>
  <c r="O1710" i="1"/>
  <c r="O2507" i="1"/>
  <c r="O4025" i="1"/>
  <c r="O149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684" i="1"/>
  <c r="O176" i="1"/>
  <c r="O204" i="1"/>
  <c r="O471" i="1"/>
  <c r="O1179" i="1"/>
  <c r="O1555" i="1"/>
  <c r="O3865" i="1"/>
  <c r="O1459" i="1"/>
  <c r="O2580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922" i="1"/>
  <c r="O1708" i="1"/>
  <c r="O2883" i="1"/>
  <c r="O3958" i="1"/>
  <c r="O145" i="1"/>
  <c r="O2344" i="1"/>
  <c r="O3875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524" i="1"/>
  <c r="O3765" i="1"/>
  <c r="O3830" i="1"/>
  <c r="O296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2768" i="1"/>
  <c r="O3744" i="1"/>
  <c r="O602" i="1"/>
  <c r="O2854" i="1"/>
  <c r="O3921" i="1"/>
  <c r="O880" i="1"/>
  <c r="O999" i="1"/>
  <c r="O3866" i="1"/>
  <c r="O2750" i="1"/>
  <c r="O472" i="1"/>
  <c r="O1705" i="1"/>
  <c r="O1991" i="1"/>
  <c r="O3796" i="1"/>
  <c r="O1062" i="1"/>
  <c r="O2868" i="1"/>
  <c r="O2695" i="1"/>
  <c r="O1234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2442" i="1"/>
  <c r="O608" i="1"/>
  <c r="O2398" i="1"/>
  <c r="O3870" i="1"/>
  <c r="O1881" i="1"/>
  <c r="O442" i="1"/>
  <c r="O1484" i="1"/>
  <c r="O3941" i="1"/>
  <c r="O2396" i="1"/>
  <c r="O2362" i="1"/>
  <c r="O568" i="1"/>
  <c r="O2148" i="1"/>
  <c r="O3858" i="1"/>
  <c r="O4047" i="1"/>
  <c r="O636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36" i="1"/>
  <c r="O160" i="1"/>
  <c r="O618" i="1"/>
  <c r="O626" i="1"/>
  <c r="O630" i="1"/>
  <c r="O1233" i="1"/>
  <c r="O1460" i="1"/>
  <c r="O234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126" i="1"/>
  <c r="O1063" i="1"/>
  <c r="O1564" i="1"/>
  <c r="O2400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1057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4007" i="1"/>
  <c r="O1795" i="1"/>
  <c r="O2415" i="1"/>
  <c r="O3903" i="1"/>
  <c r="O1738" i="1"/>
  <c r="O779" i="1"/>
  <c r="O2432" i="1"/>
  <c r="O1135" i="1"/>
  <c r="O1409" i="1"/>
  <c r="O2779" i="1"/>
  <c r="O4086" i="1"/>
  <c r="O144" i="1"/>
  <c r="O1413" i="1"/>
  <c r="O1420" i="1"/>
  <c r="O2588" i="1"/>
  <c r="O2889" i="1"/>
  <c r="O4081" i="1"/>
  <c r="O582" i="1"/>
  <c r="O1547" i="1"/>
  <c r="O1729" i="1"/>
  <c r="O3632" i="1"/>
  <c r="O123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38" i="1"/>
  <c r="O1048" i="1"/>
  <c r="O2347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618" i="1"/>
  <c r="O3224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3443" i="1"/>
  <c r="O3599" i="1"/>
  <c r="O2317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3557" i="1"/>
  <c r="O1691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2829" i="1"/>
  <c r="O2840" i="1"/>
  <c r="O1247" i="1"/>
  <c r="O3349" i="1"/>
  <c r="O68" i="1"/>
  <c r="O25" i="1"/>
  <c r="O837" i="1"/>
  <c r="O1629" i="1"/>
  <c r="O1248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858" i="1"/>
  <c r="O3811" i="1"/>
  <c r="O3841" i="1"/>
  <c r="O1263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988" i="1"/>
  <c r="O1049" i="1"/>
  <c r="O477" i="1"/>
  <c r="O1486" i="1"/>
  <c r="O1497" i="1"/>
  <c r="O1707" i="1"/>
  <c r="O1995" i="1"/>
  <c r="O2151" i="1"/>
  <c r="O2849" i="1"/>
  <c r="O3918" i="1"/>
  <c r="O1229" i="1"/>
  <c r="O2354" i="1"/>
  <c r="O2373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3139" i="1"/>
  <c r="O516" i="1"/>
  <c r="O774" i="1"/>
  <c r="O156" i="1"/>
  <c r="O3873" i="1"/>
  <c r="O3990" i="1"/>
  <c r="O2593" i="1"/>
  <c r="O2643" i="1"/>
  <c r="O1055" i="1"/>
  <c r="O2759" i="1"/>
  <c r="O3738" i="1"/>
  <c r="O3123" i="1"/>
  <c r="O3917" i="1"/>
  <c r="O4115" i="1"/>
  <c r="O1994" i="1"/>
  <c r="O4052" i="1"/>
  <c r="O178" i="1"/>
  <c r="O190" i="1"/>
  <c r="O479" i="1"/>
  <c r="O916" i="1"/>
  <c r="O1444" i="1"/>
  <c r="O1498" i="1"/>
  <c r="O1588" i="1"/>
  <c r="O2844" i="1"/>
  <c r="O3735" i="1"/>
  <c r="O3793" i="1"/>
  <c r="O3905" i="1"/>
  <c r="O606" i="1"/>
  <c r="O2360" i="1"/>
  <c r="O1768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133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89" i="1"/>
  <c r="O1061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506" i="1"/>
  <c r="O3514" i="1"/>
  <c r="O3810" i="1"/>
  <c r="O3187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3119" i="1"/>
  <c r="O3647" i="1"/>
  <c r="O2346" i="1"/>
  <c r="O184" i="1"/>
  <c r="O195" i="1"/>
  <c r="O438" i="1"/>
  <c r="O492" i="1"/>
  <c r="O889" i="1"/>
  <c r="O1428" i="1"/>
  <c r="O1546" i="1"/>
  <c r="O1733" i="1"/>
  <c r="O2419" i="1"/>
  <c r="O2860" i="1"/>
  <c r="O3894" i="1"/>
  <c r="O1065" i="1"/>
  <c r="O2355" i="1"/>
  <c r="O2367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4103" i="1"/>
  <c r="O132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135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141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4018" i="1"/>
  <c r="O127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053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4080" i="1"/>
  <c r="O609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3140" i="1"/>
  <c r="O227" i="1"/>
  <c r="O2363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<sst xmlns="http://schemas.openxmlformats.org/spreadsheetml/2006/main" count="38340" uniqueCount="8395">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</sst>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0" fillId="0" borderId="0" xfId="0" applyFont="1" applyAlignment="1">
      <alignment horizontal="left"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</a:t>
            </a:r>
          </a:p>
        </c:rich>
      </c:tx>
      <c:layout>
        <c:manualLayout>
          <c:xMode val="edge"/>
          <c:yMode val="edge"/>
          <c:x val="0.44094690605833659"/>
          <c:y val="3.59061336100176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9-483A-8330-AFB3B7C469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59-483A-8330-AFB3B7C469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59-483A-8330-AFB3B7C469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59-483A-8330-AFB3B7C46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2331568"/>
        <c:axId val="1837655280"/>
      </c:barChart>
      <c:catAx>
        <c:axId val="1752331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655280"/>
        <c:crosses val="autoZero"/>
        <c:auto val="1"/>
        <c:lblAlgn val="ctr"/>
        <c:lblOffset val="100"/>
        <c:noMultiLvlLbl val="0"/>
      </c:catAx>
      <c:valAx>
        <c:axId val="183765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33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A-4A10-B76F-0F626674DE1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7A-4A10-B76F-0F626674DE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7A-4A10-B76F-0F626674D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2355968"/>
        <c:axId val="1547377328"/>
      </c:barChart>
      <c:catAx>
        <c:axId val="17523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377328"/>
        <c:crosses val="autoZero"/>
        <c:auto val="1"/>
        <c:lblAlgn val="ctr"/>
        <c:lblOffset val="100"/>
        <c:noMultiLvlLbl val="0"/>
      </c:catAx>
      <c:valAx>
        <c:axId val="154737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35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A-4E25-9133-121E0425013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A-4E25-9133-121E0425013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5A-4E25-9133-121E0425013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5A-4E25-9133-121E0425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473024"/>
        <c:axId val="1547376496"/>
      </c:lineChart>
      <c:catAx>
        <c:axId val="19644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376496"/>
        <c:crosses val="autoZero"/>
        <c:auto val="1"/>
        <c:lblAlgn val="ctr"/>
        <c:lblOffset val="100"/>
        <c:noMultiLvlLbl val="0"/>
      </c:catAx>
      <c:valAx>
        <c:axId val="15473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4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316B3E7-FB2D-48B7-83B3-B5F1EEAC61A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510BDC-2643-4C71-9EEA-FF7B28AC458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C02E79-13BB-47FA-9790-268FD9274918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08E7606-C60F-4B50-AEDF-077FB44105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720E436-B2D1-4841-A2DE-7D630261C6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7</xdr:row>
      <xdr:rowOff>14287</xdr:rowOff>
    </xdr:from>
    <xdr:to>
      <xdr:col>18</xdr:col>
      <xdr:colOff>257175</xdr:colOff>
      <xdr:row>32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2B3E6-B2CE-414D-873E-399057A03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5</xdr:row>
      <xdr:rowOff>80961</xdr:rowOff>
    </xdr:from>
    <xdr:to>
      <xdr:col>19</xdr:col>
      <xdr:colOff>200024</xdr:colOff>
      <xdr:row>33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C6A2F-1CB9-46F6-8B09-E224E6CD0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4</xdr:row>
      <xdr:rowOff>142875</xdr:rowOff>
    </xdr:from>
    <xdr:to>
      <xdr:col>18</xdr:col>
      <xdr:colOff>228600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16E88-2BDE-4AE3-8D14-81843FEFD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843.710445949073" createdVersion="6" refreshedVersion="6" minRefreshableVersion="3" recordCount="4114" xr:uid="{F5D32097-665B-40D3-89D7-15AE9070C9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42">
        <s v="television"/>
        <m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843.746497106484" createdVersion="6" refreshedVersion="6" minRefreshableVersion="3" recordCount="4114" xr:uid="{88CC1B00-10F0-498C-A886-E4F4286EB2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9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16D6C-0856-4665-81D5-D5E59ACD4B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0"/>
        <item x="23"/>
        <item x="18"/>
        <item x="9"/>
        <item x="8"/>
        <item x="2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0B1B4-A30D-48A0-823D-BE0EAD0641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h="1" x="6"/>
        <item h="1" x="26"/>
        <item h="1" x="17"/>
        <item h="1" x="40"/>
        <item h="1" x="36"/>
        <item h="1" x="5"/>
        <item h="1" x="4"/>
        <item h="1" x="16"/>
        <item h="1" x="29"/>
        <item h="1" x="11"/>
        <item h="1" x="20"/>
        <item h="1" x="30"/>
        <item h="1" x="31"/>
        <item h="1" x="15"/>
        <item h="1" x="14"/>
        <item h="1" x="38"/>
        <item h="1" x="13"/>
        <item h="1" x="19"/>
        <item h="1" x="41"/>
        <item h="1" x="25"/>
        <item h="1" x="10"/>
        <item h="1" x="32"/>
        <item h="1" x="21"/>
        <item h="1" x="27"/>
        <item x="7"/>
        <item h="1" x="28"/>
        <item h="1" x="24"/>
        <item h="1" x="35"/>
        <item h="1" x="12"/>
        <item h="1" x="3"/>
        <item h="1" x="2"/>
        <item h="1" x="34"/>
        <item h="1" x="37"/>
        <item h="1" x="39"/>
        <item h="1" x="33"/>
        <item h="1" x="0"/>
        <item h="1" x="23"/>
        <item h="1" x="18"/>
        <item h="1" x="9"/>
        <item h="1" x="8"/>
        <item h="1" x="22"/>
        <item h="1" x="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DE007-ED34-455C-97B7-0B0A60BD5E4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5.8554687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1" t="s">
        <v>8358</v>
      </c>
      <c r="S1" s="15" t="s">
        <v>8365</v>
      </c>
      <c r="T1" s="1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9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9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9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9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9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9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9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9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9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9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9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9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9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9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9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9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9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9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9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9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9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9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9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9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9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9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9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9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9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9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9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9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9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9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9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9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9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9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9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9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9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9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9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9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9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9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9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9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9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9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9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9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9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9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9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9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9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9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9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9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9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9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9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9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41D01D96-9EBA-4E6A-940D-FE4F440DA1E8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2:O90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7DDA-41AC-404B-9B6D-CF69BDEA36CE}">
  <dimension ref="A1:T413"/>
  <sheetViews>
    <sheetView workbookViewId="0">
      <selection activeCell="K2" sqref="A1:T41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1" t="s">
        <v>8358</v>
      </c>
      <c r="S1" s="15" t="s">
        <v>8365</v>
      </c>
      <c r="T1" s="1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724C3-F862-4C89-A498-8981ABE09816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1" t="s">
        <v>8358</v>
      </c>
      <c r="S1" s="15" t="s">
        <v>8365</v>
      </c>
      <c r="T1" s="1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5F671-5EA1-4974-8210-0BA322988167}">
  <dimension ref="A1:C14"/>
  <sheetViews>
    <sheetView workbookViewId="0">
      <selection activeCell="A38" sqref="A38"/>
    </sheetView>
  </sheetViews>
  <sheetFormatPr defaultRowHeight="15" x14ac:dyDescent="0.25"/>
  <cols>
    <col min="1" max="1" width="28.42578125" bestFit="1" customWidth="1"/>
    <col min="2" max="3" width="16.8554687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21">
        <f>AVERAGE('Successful U.S. Kickstarters'!D:D)</f>
        <v>5048.8786407766993</v>
      </c>
      <c r="C2" s="21">
        <f>AVERAGE('Failed U.S. Kickstarters'!D:D)</f>
        <v>10554.212</v>
      </c>
    </row>
    <row r="3" spans="1:3" x14ac:dyDescent="0.25">
      <c r="A3" t="s">
        <v>8384</v>
      </c>
      <c r="B3" s="21">
        <f>MEDIAN('Successful U.S. Kickstarters'!D:D)</f>
        <v>3000</v>
      </c>
      <c r="C3" s="21">
        <f>MEDIAN('Failed U.S. Kickstarters'!D:D)</f>
        <v>5000</v>
      </c>
    </row>
    <row r="4" spans="1:3" x14ac:dyDescent="0.25">
      <c r="A4" t="s">
        <v>8387</v>
      </c>
      <c r="B4" s="21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25">
      <c r="A5" t="s">
        <v>8388</v>
      </c>
      <c r="B5" s="21">
        <f>_xlfn.QUARTILE.EXC('Successful U.S. Kickstarters'!D:D, 3)</f>
        <v>5000</v>
      </c>
      <c r="C5" s="21">
        <f>_xlfn.QUARTILE.EXC('Failed U.S. Kickstarters'!D:D, 3)</f>
        <v>10000</v>
      </c>
    </row>
    <row r="6" spans="1:3" x14ac:dyDescent="0.25">
      <c r="A6" t="s">
        <v>8389</v>
      </c>
      <c r="B6" s="21">
        <f>_xlfn.QUARTILE.EXC('Successful U.S. Kickstarters'!D:D, 1)</f>
        <v>1500</v>
      </c>
      <c r="C6" s="21">
        <f>_xlfn.QUARTILE.EXC('Failed U.S. Kickstarters'!D:D, 1)</f>
        <v>2000</v>
      </c>
    </row>
    <row r="7" spans="1:3" x14ac:dyDescent="0.25">
      <c r="A7" t="s">
        <v>8390</v>
      </c>
      <c r="B7" s="21">
        <f>B5-B6</f>
        <v>3500</v>
      </c>
      <c r="C7" s="21">
        <f>C5-C6</f>
        <v>8000</v>
      </c>
    </row>
    <row r="8" spans="1:3" x14ac:dyDescent="0.25">
      <c r="B8" s="21"/>
      <c r="C8" s="21"/>
    </row>
    <row r="9" spans="1:3" x14ac:dyDescent="0.25">
      <c r="A9" t="s">
        <v>8385</v>
      </c>
      <c r="B9" s="21">
        <f>AVERAGE('Successful U.S. Kickstarters'!E:E)</f>
        <v>5601.5458009708727</v>
      </c>
      <c r="C9" s="21">
        <f>AVERAGE('Failed U.S. Kickstarters'!E:E)</f>
        <v>558.65484000000004</v>
      </c>
    </row>
    <row r="10" spans="1:3" x14ac:dyDescent="0.25">
      <c r="A10" t="s">
        <v>8386</v>
      </c>
      <c r="B10" s="21">
        <f>MEDIAN('Successful U.S. Kickstarters'!E:E)</f>
        <v>3167.5</v>
      </c>
      <c r="C10" s="21">
        <f>MEDIAN('Failed U.S. Kickstarters'!E:E)</f>
        <v>103</v>
      </c>
    </row>
    <row r="11" spans="1:3" x14ac:dyDescent="0.25">
      <c r="A11" t="s">
        <v>8391</v>
      </c>
      <c r="B11" s="21">
        <f>_xlfn.STDEV.P('Successful U.S. Kickstarters'!E:E)</f>
        <v>8334.5731699164608</v>
      </c>
      <c r="C11" s="21">
        <f>_xlfn.STDEV.P('Failed U.S. Kickstarters'!E:E)</f>
        <v>1330.5230280400915</v>
      </c>
    </row>
    <row r="12" spans="1:3" x14ac:dyDescent="0.25">
      <c r="A12" t="s">
        <v>8392</v>
      </c>
      <c r="B12" s="21">
        <f>_xlfn.QUARTILE.EXC('Successful U.S. Kickstarters'!E:E, 3)</f>
        <v>5699</v>
      </c>
      <c r="C12" s="21">
        <f>_xlfn.QUARTILE.EXC('Failed U.S. Kickstarters'!E:E, 3)</f>
        <v>501</v>
      </c>
    </row>
    <row r="13" spans="1:3" x14ac:dyDescent="0.25">
      <c r="A13" t="s">
        <v>8393</v>
      </c>
      <c r="B13" s="21">
        <f>_xlfn.QUARTILE.EXC('Successful U.S. Kickstarters'!E:E, 1)</f>
        <v>1716.5074999999999</v>
      </c>
      <c r="C13" s="21">
        <f>_xlfn.QUARTILE.EXC('Failed U.S. Kickstarters'!E:E, 1)</f>
        <v>9.25</v>
      </c>
    </row>
    <row r="14" spans="1:3" x14ac:dyDescent="0.25">
      <c r="A14" t="s">
        <v>8394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775F-32A3-4EEC-91AD-95ED23BA6D17}">
  <dimension ref="A1:F6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B657-6A70-4663-8485-AECB23D0D0F2}">
  <dimension ref="A1:E7"/>
  <sheetViews>
    <sheetView workbookViewId="0">
      <selection activeCell="G19" sqref="G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8359</v>
      </c>
      <c r="B2" t="s">
        <v>8363</v>
      </c>
    </row>
    <row r="4" spans="1:5" x14ac:dyDescent="0.25">
      <c r="A4" s="12" t="s">
        <v>8364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858DE-593E-448C-99CB-D09738C42248}">
  <dimension ref="A1:F18"/>
  <sheetViews>
    <sheetView workbookViewId="0">
      <selection activeCell="E15" sqref="E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FED82-2430-473B-AB24-408316E95CA3}">
  <dimension ref="A1:F6"/>
  <sheetViews>
    <sheetView workbookViewId="0">
      <selection activeCell="B31" sqref="B31"/>
    </sheetView>
  </sheetViews>
  <sheetFormatPr defaultRowHeight="15" x14ac:dyDescent="0.25"/>
  <cols>
    <col min="1" max="1" width="29.28515625" bestFit="1" customWidth="1"/>
    <col min="2" max="2" width="176.7109375" bestFit="1" customWidth="1"/>
    <col min="3" max="3" width="6.42578125" bestFit="1" customWidth="1"/>
    <col min="5" max="5" width="16.5703125" bestFit="1" customWidth="1"/>
    <col min="6" max="6" width="17.7109375" bestFit="1" customWidth="1"/>
  </cols>
  <sheetData>
    <row r="1" spans="1:6" x14ac:dyDescent="0.25">
      <c r="A1" s="1" t="s">
        <v>1</v>
      </c>
      <c r="B1" s="1" t="s">
        <v>4110</v>
      </c>
      <c r="C1" s="1" t="s">
        <v>8216</v>
      </c>
      <c r="D1" s="1" t="s">
        <v>8217</v>
      </c>
      <c r="E1" s="1" t="s">
        <v>8307</v>
      </c>
      <c r="F1" s="1" t="s">
        <v>8380</v>
      </c>
    </row>
    <row r="2" spans="1:6" ht="15.75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Kickstarter!B:T, 15, FALSE)</f>
        <v>51.79</v>
      </c>
      <c r="F2" s="19">
        <f>VLOOKUP(A2, Kickstarter!B:T, 11, FALSE)</f>
        <v>39</v>
      </c>
    </row>
    <row r="3" spans="1:6" ht="15.75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Kickstarter!B:T, 15, FALSE)</f>
        <v>36.07</v>
      </c>
      <c r="F3" s="19">
        <f>VLOOKUP(A3, Kickstarter!B:T, 11, FALSE)</f>
        <v>56</v>
      </c>
    </row>
    <row r="4" spans="1:6" ht="15.75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Kickstarter!B:T, 15, FALSE)</f>
        <v>33.03</v>
      </c>
      <c r="F4" s="19">
        <f>VLOOKUP(A4, Kickstarter!B:T, 11, FALSE)</f>
        <v>78</v>
      </c>
    </row>
    <row r="5" spans="1:6" ht="15.75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Kickstarter!B:T, 15, FALSE)</f>
        <v>44.92</v>
      </c>
      <c r="F5" s="19">
        <f>VLOOKUP(A5, Kickstarter!B:T, 11, FALSE)</f>
        <v>26</v>
      </c>
    </row>
    <row r="6" spans="1:6" ht="30" x14ac:dyDescent="0.25">
      <c r="A6" s="20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Kickstarter!B:T, 15, FALSE)</f>
        <v>36.61</v>
      </c>
      <c r="F6" s="19">
        <f>VLOOKUP(A6, Kickstarter!B:T,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Kickstarters</vt:lpstr>
      <vt:lpstr>Failed U.S.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2020-01-18T01:35:32Z</dcterms:modified>
</cp:coreProperties>
</file>