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28B39D06-B726-4DA6-B85D-4E70BBA773BA}" xr6:coauthVersionLast="47" xr6:coauthVersionMax="47" xr10:uidLastSave="{00000000-0000-0000-0000-000000000000}"/>
  <bookViews>
    <workbookView xWindow="-108" yWindow="-108" windowWidth="23256" windowHeight="12576" tabRatio="846" firstSheet="1" activeTab="2" xr2:uid="{00000000-000D-0000-FFFF-FFFF00000000}"/>
  </bookViews>
  <sheets>
    <sheet name="内部供方所属关系表" sheetId="9" state="hidden" r:id="rId1"/>
    <sheet name="数据关系" sheetId="20" r:id="rId2"/>
    <sheet name="案例" sheetId="2" r:id="rId3"/>
    <sheet name="表1-出票公司收入" sheetId="4" state="hidden" r:id="rId4"/>
    <sheet name="表2-出票公司成本" sheetId="5" state="hidden" r:id="rId5"/>
    <sheet name="表3-作业公司收入" sheetId="11" state="hidden" r:id="rId6"/>
    <sheet name="表4-作业公司成本" sheetId="12" state="hidden" r:id="rId7"/>
    <sheet name="表5-内供公司收入" sheetId="13" state="hidden" r:id="rId8"/>
  </sheets>
  <externalReferences>
    <externalReference r:id="rId9"/>
  </externalReferences>
  <definedNames>
    <definedName name="_xlnm._FilterDatabase" localSheetId="2" hidden="1">案例!$A$2:$XFC$9</definedName>
  </definedNames>
  <calcPr calcId="191029"/>
  <pivotCaches>
    <pivotCache cacheId="142" r:id="rId10"/>
    <pivotCache cacheId="23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2" l="1"/>
  <c r="AT8" i="2"/>
  <c r="AT7" i="2"/>
  <c r="AT6" i="2"/>
  <c r="AT5" i="2"/>
  <c r="AT4" i="2"/>
  <c r="AJ4" i="2"/>
  <c r="AK4" i="2" s="1"/>
  <c r="AL4" i="2"/>
  <c r="AM4" i="2" s="1"/>
  <c r="AJ5" i="2"/>
  <c r="AK5" i="2" s="1"/>
  <c r="AL5" i="2"/>
  <c r="AM5" i="2" s="1"/>
  <c r="AJ6" i="2"/>
  <c r="AK6" i="2" s="1"/>
  <c r="AL6" i="2"/>
  <c r="AM6" i="2" s="1"/>
  <c r="AJ7" i="2"/>
  <c r="AK7" i="2" s="1"/>
  <c r="AL7" i="2"/>
  <c r="AM7" i="2" s="1"/>
  <c r="AJ8" i="2"/>
  <c r="AK8" i="2" s="1"/>
  <c r="AL8" i="2"/>
  <c r="AM8" i="2" s="1"/>
  <c r="AJ9" i="2"/>
  <c r="AK9" i="2" s="1"/>
  <c r="AL9" i="2"/>
  <c r="AM9" i="2" s="1"/>
  <c r="Y4" i="2"/>
  <c r="AA4" i="2" s="1"/>
  <c r="Y5" i="2"/>
  <c r="AA5" i="2" s="1"/>
  <c r="Y6" i="2"/>
  <c r="AA6" i="2" s="1"/>
  <c r="Y7" i="2"/>
  <c r="Y8" i="2"/>
  <c r="AA8" i="2" s="1"/>
  <c r="Y9" i="2"/>
  <c r="AA9" i="2" s="1"/>
  <c r="U4" i="2"/>
  <c r="V4" i="2"/>
  <c r="X4" i="2" s="1"/>
  <c r="U5" i="2"/>
  <c r="V5" i="2"/>
  <c r="X5" i="2" s="1"/>
  <c r="U6" i="2"/>
  <c r="V6" i="2"/>
  <c r="U7" i="2"/>
  <c r="V7" i="2"/>
  <c r="X7" i="2" s="1"/>
  <c r="U8" i="2"/>
  <c r="V8" i="2"/>
  <c r="X8" i="2" s="1"/>
  <c r="U9" i="2"/>
  <c r="V9" i="2"/>
  <c r="X9" i="2" s="1"/>
  <c r="AO9" i="2"/>
  <c r="AP9" i="2" s="1"/>
  <c r="AN9" i="2"/>
  <c r="AO8" i="2"/>
  <c r="AP8" i="2" s="1"/>
  <c r="AN8" i="2"/>
  <c r="AB6" i="2" l="1"/>
  <c r="AB9" i="2"/>
  <c r="AB5" i="2"/>
  <c r="AB7" i="2"/>
  <c r="AA7" i="2"/>
  <c r="AB8" i="2"/>
  <c r="AB4" i="2"/>
  <c r="X6" i="2"/>
  <c r="AT3" i="2" l="1"/>
  <c r="AO3" i="2"/>
  <c r="AP3" i="2" s="1"/>
  <c r="AN3" i="2"/>
  <c r="AL3" i="2"/>
  <c r="AM3" i="2" s="1"/>
  <c r="AJ3" i="2"/>
  <c r="AK3" i="2" s="1"/>
  <c r="Y3" i="2"/>
  <c r="V3" i="2"/>
  <c r="X3" i="2" s="1"/>
  <c r="U3" i="2"/>
  <c r="AB3" i="2" l="1"/>
  <c r="AA3" i="2"/>
</calcChain>
</file>

<file path=xl/sharedStrings.xml><?xml version="1.0" encoding="utf-8"?>
<sst xmlns="http://schemas.openxmlformats.org/spreadsheetml/2006/main" count="905" uniqueCount="245">
  <si>
    <t>出票公司</t>
  </si>
  <si>
    <t>江苏佳利达国际物流股份有限公司</t>
  </si>
  <si>
    <t>客户名称</t>
  </si>
  <si>
    <t>作业公司</t>
  </si>
  <si>
    <t>佳利达国际物流南京有限公司</t>
  </si>
  <si>
    <t>供方名称</t>
  </si>
  <si>
    <t>(HY)佳利达宿迁车队</t>
  </si>
  <si>
    <t>(HY)常州佳达公司</t>
  </si>
  <si>
    <t>销售部门</t>
  </si>
  <si>
    <t>业务类型</t>
  </si>
  <si>
    <t>类型</t>
  </si>
  <si>
    <t>放行日期</t>
  </si>
  <si>
    <t>流程单号</t>
  </si>
  <si>
    <t>成本金额</t>
  </si>
  <si>
    <t>营业额</t>
  </si>
  <si>
    <t>合计</t>
  </si>
  <si>
    <t>收入税额</t>
  </si>
  <si>
    <t>帐套名称</t>
  </si>
  <si>
    <t>作业=出票</t>
  </si>
  <si>
    <t>内供=作业</t>
  </si>
  <si>
    <t>供方属性</t>
  </si>
  <si>
    <t>江苏佳利达国际物流股份有限公司宿迁分公司</t>
  </si>
  <si>
    <t>收入</t>
  </si>
  <si>
    <t>(HY)佳利达天津车队</t>
  </si>
  <si>
    <t>内部</t>
    <phoneticPr fontId="1" type="noConversion"/>
  </si>
  <si>
    <t>常州佳利达国际物流有限公司</t>
  </si>
  <si>
    <t>(HY)国际货代海铁部</t>
  </si>
  <si>
    <t>常州佳达</t>
  </si>
  <si>
    <t>(HY)国内物流-运控</t>
  </si>
  <si>
    <t>外部</t>
    <phoneticPr fontId="1" type="noConversion"/>
  </si>
  <si>
    <t>作业单元</t>
  </si>
  <si>
    <t>作业部门</t>
  </si>
  <si>
    <t>重量</t>
  </si>
  <si>
    <t>计费重量</t>
  </si>
  <si>
    <t>箱型</t>
  </si>
  <si>
    <t>TEU数量</t>
  </si>
  <si>
    <t>客户识别号</t>
  </si>
  <si>
    <t>费用名称</t>
  </si>
  <si>
    <t>不含税成本</t>
  </si>
  <si>
    <t>成本税率</t>
  </si>
  <si>
    <t>成本税额</t>
  </si>
  <si>
    <t xml:space="preserve">不含税收入_x000D_
</t>
  </si>
  <si>
    <t>收入税率</t>
  </si>
  <si>
    <t xml:space="preserve">不含税毛利_x000D_
</t>
  </si>
  <si>
    <t>发票类型</t>
  </si>
  <si>
    <t>供方类型</t>
  </si>
  <si>
    <t>币制</t>
  </si>
  <si>
    <t>原币成本金额</t>
  </si>
  <si>
    <t>原币营业额</t>
  </si>
  <si>
    <t>原币不含税成本</t>
  </si>
  <si>
    <t>原币成本税额</t>
  </si>
  <si>
    <t>原币收入税额</t>
  </si>
  <si>
    <t>人民币</t>
  </si>
  <si>
    <t>无锡区外</t>
  </si>
  <si>
    <t>(HY)国际货代车队</t>
  </si>
  <si>
    <t>运输费</t>
  </si>
  <si>
    <t>(HY)区外陆运部</t>
  </si>
  <si>
    <t>(HY)佳利达南京公司（溧水）</t>
  </si>
  <si>
    <t>(HY)佳利达南京公司（江宁）</t>
  </si>
  <si>
    <t>值</t>
  </si>
  <si>
    <t>(空白)</t>
  </si>
  <si>
    <t>总计</t>
  </si>
  <si>
    <t>求和项:不含税成本</t>
  </si>
  <si>
    <t>求和项:成本税额</t>
  </si>
  <si>
    <t>FALSE</t>
  </si>
  <si>
    <t>内部</t>
  </si>
  <si>
    <t>内部供方</t>
  </si>
  <si>
    <t>对应公司</t>
  </si>
  <si>
    <t>(HY)佳利达南京公司车队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</si>
  <si>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</si>
  <si>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</si>
  <si>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</si>
  <si>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</si>
  <si>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(HY)出口加工区报关行</t>
  </si>
  <si>
    <t>(HY)出口加工区客服部</t>
  </si>
  <si>
    <t>(HY)国际货代部</t>
  </si>
  <si>
    <t>(HY)国际货代海外部</t>
  </si>
  <si>
    <t>(HY)华联库仓储结算</t>
  </si>
  <si>
    <t>(HY)佳利达平湖车队</t>
  </si>
  <si>
    <t>(HY)佳利达深圳车队</t>
  </si>
  <si>
    <t>(HY)佳利达太仓办事处</t>
  </si>
  <si>
    <t>(HY)佳利达太仓车队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</si>
  <si>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</si>
  <si>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</si>
  <si>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</si>
  <si>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</si>
  <si>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</si>
  <si>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</si>
  <si>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</si>
  <si>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</si>
  <si>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</si>
  <si>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</si>
  <si>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(HY)天津佳达</t>
  </si>
  <si>
    <t>(HY)无锡机场部</t>
  </si>
  <si>
    <t>(HY)无锡佳达出口加工区</t>
  </si>
  <si>
    <t>(HY)无锡佳达出口加工区(非平台)</t>
  </si>
  <si>
    <t>(HY)无锡佳达平湖办事处</t>
  </si>
  <si>
    <t>(HY)无锡佳达区外货代</t>
  </si>
  <si>
    <t>(HY)无锡佳利达供应链公司</t>
  </si>
  <si>
    <t>(HY)无锡区外叙丰仓库</t>
  </si>
  <si>
    <t>(HY)无锡区外中通仓库</t>
  </si>
  <si>
    <t>(HY)无锡实益达仓库</t>
  </si>
  <si>
    <t>(HY)无锡四库</t>
  </si>
  <si>
    <t>(HY)叙丰库仓储结算</t>
  </si>
  <si>
    <t>(HY)叙丰库力资结算</t>
  </si>
  <si>
    <t>(HY)郑州佳达</t>
  </si>
  <si>
    <t>(HY)直通点报关行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</si>
  <si>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</si>
  <si>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</si>
  <si>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</si>
  <si>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</si>
  <si>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</si>
  <si>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</si>
  <si>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</si>
  <si>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</si>
  <si>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</si>
  <si>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(HY)江苏佳利达宿迁分公司</t>
  </si>
  <si>
    <t>(HY)江苏佳利达江阴公司</t>
  </si>
  <si>
    <t>江苏佳利达国际物流江阴有限公司</t>
  </si>
  <si>
    <t>(HY)佳利达苏州车队</t>
  </si>
  <si>
    <t>江苏佳利达国际物流苏州有限公司</t>
  </si>
  <si>
    <t>(HY)江苏佳利达苏州公司</t>
  </si>
  <si>
    <t>(HY)深圳佳达</t>
  </si>
  <si>
    <t>深圳佳达供应链有限公司</t>
  </si>
  <si>
    <t>(HY)无锡佳达天景贸易公司</t>
  </si>
  <si>
    <t>无锡佳达天景贸易有限公司</t>
  </si>
  <si>
    <t>(HY)供应链-仓库</t>
  </si>
  <si>
    <t>无锡佳利达供应链管理有限公司</t>
  </si>
  <si>
    <t>(HY)香港佳利达公司</t>
  </si>
  <si>
    <t>香港佳利达物流有限公司</t>
  </si>
  <si>
    <t>(HY)张家港环球公司</t>
  </si>
  <si>
    <t>张家港保税区环球物流中心有限公司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</si>
  <si>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</si>
  <si>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</si>
  <si>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</si>
  <si>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</si>
  <si>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</si>
  <si>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</si>
  <si>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</si>
  <si>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(HY)深圳供应链（沙井库）</t>
  </si>
  <si>
    <t>无锡佳利达国际贸易有限公司</t>
  </si>
  <si>
    <t>(HY)供应链-客服</t>
  </si>
  <si>
    <t>(HY)佳利达电子科技</t>
  </si>
  <si>
    <t>无锡佳利达电子科技有限公司</t>
  </si>
  <si>
    <t>(HY)徐州-赛米特</t>
  </si>
  <si>
    <t>江苏赛米特电子科技有限公司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</si>
  <si>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</si>
  <si>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</si>
  <si>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</si>
  <si>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</si>
  <si>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</si>
  <si>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</si>
  <si>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</si>
  <si>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(HY)上海创达无锡分公司</t>
  </si>
  <si>
    <t>上海创达物流有限公司无锡分公司</t>
  </si>
  <si>
    <t>(HY)深圳供应链（前海库）</t>
  </si>
  <si>
    <t>常州</t>
  </si>
  <si>
    <t>操作费</t>
  </si>
  <si>
    <t>(HY)香港佳利达</t>
  </si>
  <si>
    <t>进口/进区报关费</t>
  </si>
  <si>
    <t>单证费</t>
  </si>
  <si>
    <t>口岸清关,进口直送客户-新</t>
  </si>
  <si>
    <t>服务要求</t>
    <phoneticPr fontId="1" type="noConversion"/>
  </si>
  <si>
    <t>发票抬头</t>
    <phoneticPr fontId="1" type="noConversion"/>
  </si>
  <si>
    <t>宿迁</t>
  </si>
  <si>
    <t>陆运进口</t>
  </si>
  <si>
    <t>CPLI2021000093</t>
  </si>
  <si>
    <t>常州科瑞森科技有限公司</t>
  </si>
  <si>
    <t>一体化模式(区外),我司属地操作-新</t>
  </si>
  <si>
    <t>徐州佳利达供应链管理有限公司</t>
  </si>
  <si>
    <t>(HY)徐州-供应链</t>
  </si>
  <si>
    <t>(HY)徐州佳利达供应链管理有限公司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</si>
  <si>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</si>
  <si>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</si>
  <si>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</si>
  <si>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</si>
  <si>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</si>
  <si>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</si>
  <si>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</si>
  <si>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(HY)徐州-物流</t>
  </si>
  <si>
    <t>徐州佳利达国际物流有限公司</t>
  </si>
  <si>
    <t>(HY)徐州-商务咨询</t>
  </si>
  <si>
    <t>徐州佳利达商务咨询服务有限公司</t>
  </si>
  <si>
    <t>佳利达国际物流（沛县）有限公司</t>
  </si>
  <si>
    <t>(HY)佳利达</t>
  </si>
  <si>
    <t>(HY)徐州-盛润</t>
  </si>
  <si>
    <t>徐州盛润供应链管理有限公司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</si>
  <si>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</si>
  <si>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</si>
  <si>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</si>
  <si>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</si>
  <si>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</si>
  <si>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</si>
  <si>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（HY）徐州-报关</t>
  </si>
  <si>
    <t>求和项:原币收入税额</t>
  </si>
  <si>
    <t xml:space="preserve">求和项:不含税收入_x000D_
</t>
  </si>
  <si>
    <t>求和项:收入税额</t>
  </si>
  <si>
    <t>求和项:原币不含税成本</t>
  </si>
  <si>
    <t>求和项:原币成本税额</t>
  </si>
  <si>
    <t>(全部)</t>
  </si>
  <si>
    <t>原币不含税收入</t>
    <phoneticPr fontId="1" type="noConversion"/>
  </si>
  <si>
    <t>(多项)</t>
  </si>
  <si>
    <t>TRUE</t>
  </si>
  <si>
    <t>求和项:原币不含税收入</t>
  </si>
  <si>
    <t>境内公司</t>
  </si>
  <si>
    <t>境内公司</t>
    <phoneticPr fontId="1" type="noConversion"/>
  </si>
  <si>
    <t>供方属性</t>
    <phoneticPr fontId="1" type="noConversion"/>
  </si>
  <si>
    <t>内供公司名称</t>
    <phoneticPr fontId="1" type="noConversion"/>
  </si>
  <si>
    <t>出票公司属性</t>
  </si>
  <si>
    <t>出票公司属性</t>
    <phoneticPr fontId="1" type="noConversion"/>
  </si>
  <si>
    <t>作业公司属性</t>
    <phoneticPr fontId="1" type="noConversion"/>
  </si>
  <si>
    <t>集团交易</t>
  </si>
  <si>
    <t>集团交易</t>
    <phoneticPr fontId="1" type="noConversion"/>
  </si>
  <si>
    <t>出票公司归属</t>
  </si>
  <si>
    <t>出票公司归属</t>
    <phoneticPr fontId="1" type="noConversion"/>
  </si>
  <si>
    <t>FMS系统业务操作流程</t>
  </si>
  <si>
    <t>NC成本收入构成</t>
    <phoneticPr fontId="1" type="noConversion"/>
  </si>
  <si>
    <t>数据展现</t>
    <phoneticPr fontId="1" type="noConversion"/>
  </si>
  <si>
    <t>CPLI2021000093</t>
    <phoneticPr fontId="1" type="noConversion"/>
  </si>
  <si>
    <t>一体化模式，我司属地只报关</t>
  </si>
  <si>
    <t>装卸费</t>
  </si>
  <si>
    <t>必勤-陆运</t>
  </si>
  <si>
    <t>港币</t>
  </si>
  <si>
    <t>转关费</t>
  </si>
  <si>
    <t>香港源强物流有限公司</t>
  </si>
  <si>
    <t>港规费</t>
  </si>
  <si>
    <t>常州</t>
    <phoneticPr fontId="1" type="noConversion"/>
  </si>
  <si>
    <t>(HY)常州佳利公司</t>
    <phoneticPr fontId="1" type="noConversion"/>
  </si>
  <si>
    <t>收入税额</t>
    <phoneticPr fontId="1" type="noConversion"/>
  </si>
  <si>
    <t>不含税收入</t>
    <phoneticPr fontId="1" type="noConversion"/>
  </si>
  <si>
    <t>原币收入税额</t>
    <phoneticPr fontId="1" type="noConversion"/>
  </si>
  <si>
    <t>说明：常州佳利达应收外部客户常州科瑞</t>
    <phoneticPr fontId="1" type="noConversion"/>
  </si>
  <si>
    <t>表2-出票公司成本</t>
  </si>
  <si>
    <t>说明：常州佳利达应付作业公司江苏佳利达和宿迁分公司</t>
    <phoneticPr fontId="1" type="noConversion"/>
  </si>
  <si>
    <t>表3-作业公司收入</t>
  </si>
  <si>
    <t>说明：作业公司江苏佳利达和宿迁分公司应收常州佳利达</t>
    <phoneticPr fontId="1" type="noConversion"/>
  </si>
  <si>
    <t>表4-作业公司成本</t>
  </si>
  <si>
    <t>说明：作业公司应付供应商</t>
    <phoneticPr fontId="1" type="noConversion"/>
  </si>
  <si>
    <t>表5-供应商收入</t>
    <phoneticPr fontId="1" type="noConversion"/>
  </si>
  <si>
    <t>说明：实际供应商是集团内部公司，将会形成内部供应商应收作业公司的数据</t>
    <phoneticPr fontId="1" type="noConversion"/>
  </si>
  <si>
    <t>内供公司名称</t>
  </si>
  <si>
    <t>佳利达国际物流南京有限公司 汇总</t>
  </si>
  <si>
    <t>内部供应商所属公司名称</t>
    <phoneticPr fontId="1" type="noConversion"/>
  </si>
  <si>
    <t>数据源</t>
    <phoneticPr fontId="1" type="noConversion"/>
  </si>
  <si>
    <t>表1-出票公司收入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</si>
</sst>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 pivotButton="1">
      <alignment vertical="center"/>
    </xf>
    <xf numFmtId="43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2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wrapText="1"/>
    </xf>
    <xf numFmtId="43" fontId="0" fillId="0" borderId="0" xfId="1" applyFont="1" applyFill="1">
      <alignment vertical="center"/>
    </xf>
    <xf numFmtId="43" fontId="0" fillId="0" borderId="0" xfId="1" applyFont="1" applyFill="1" applyAlignment="1">
      <alignment vertical="center" wrapText="1"/>
    </xf>
    <xf numFmtId="14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3" fontId="0" fillId="0" borderId="0" xfId="0" applyNumberFormat="1" applyFill="1">
      <alignment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0" applyFont="1" applyFill="1">
      <alignment vertical="center"/>
    </xf>
  </cellXfs>
  <cellStyles count="2">
    <cellStyle name="常规" xfId="0" builtinId="0"/>
    <cellStyle name="千位分隔" xfId="1" builtinId="3"/>
  </cellStyles>
  <dxfs count="5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</xdr:row>
      <xdr:rowOff>106680</xdr:rowOff>
    </xdr:from>
    <xdr:to>
      <xdr:col>1</xdr:col>
      <xdr:colOff>8846185</xdr:colOff>
      <xdr:row>1</xdr:row>
      <xdr:rowOff>1614805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5BC5A7-0D9E-4425-8DB5-0168A4702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89560"/>
          <a:ext cx="8709025" cy="150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257991</xdr:colOff>
      <xdr:row>2</xdr:row>
      <xdr:rowOff>72935</xdr:rowOff>
    </xdr:from>
    <xdr:to>
      <xdr:col>1</xdr:col>
      <xdr:colOff>8884557</xdr:colOff>
      <xdr:row>2</xdr:row>
      <xdr:rowOff>3208746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EE6A4C6-FF8D-4828-8827-A08726248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91" y="1890849"/>
          <a:ext cx="8626566" cy="3135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32658</xdr:colOff>
      <xdr:row>1</xdr:row>
      <xdr:rowOff>71718</xdr:rowOff>
    </xdr:from>
    <xdr:to>
      <xdr:col>0</xdr:col>
      <xdr:colOff>7747908</xdr:colOff>
      <xdr:row>2</xdr:row>
      <xdr:rowOff>3297891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94A8C3-BC41-421E-8681-E9E79A7D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8" y="387404"/>
          <a:ext cx="7715250" cy="4859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4</xdr:row>
      <xdr:rowOff>144234</xdr:rowOff>
    </xdr:from>
    <xdr:to>
      <xdr:col>1</xdr:col>
      <xdr:colOff>8991600</xdr:colOff>
      <xdr:row>5</xdr:row>
      <xdr:rowOff>4014627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69EE289-78AC-43DD-92DB-35C17EAA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7720"/>
          <a:ext cx="16796657" cy="9062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81;&#21547;&#31246;&#35268;&#21017;/&#32451;&#20064;&#20351;&#29992;&#25968;&#25454;&#28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系表"/>
      <sheetName val="数据源"/>
      <sheetName val="Sheet3"/>
      <sheetName val="Sheet1"/>
      <sheetName val="Sheet2"/>
      <sheetName val="出票公司收入"/>
      <sheetName val="出票公司成本"/>
      <sheetName val="作业公司收入"/>
      <sheetName val="作业公司成本"/>
      <sheetName val="供应商收入"/>
      <sheetName val="数据整理要求"/>
    </sheetNames>
    <sheetDataSet>
      <sheetData sheetId="0">
        <row r="1">
          <cell r="A1" t="str">
            <v>内部供方</v>
          </cell>
          <cell r="B1" t="str">
            <v>对应公司</v>
          </cell>
        </row>
        <row r="2">
          <cell r="A2" t="str">
            <v>(HY)常州佳达公司</v>
          </cell>
          <cell r="B2" t="str">
            <v>常州佳利达国际物流有限公司</v>
          </cell>
        </row>
        <row r="3">
          <cell r="A3" t="str">
            <v>(HY)佳利达南京公司（江宁）</v>
          </cell>
          <cell r="B3" t="str">
            <v>佳利达国际物流南京有限公司</v>
          </cell>
        </row>
        <row r="4">
          <cell r="A4" t="str">
            <v>(HY)佳利达南京公司（溧水）</v>
          </cell>
          <cell r="B4" t="str">
            <v>佳利达国际物流南京有限公司</v>
          </cell>
        </row>
        <row r="5">
          <cell r="A5" t="str">
            <v>(HY)佳利达南京公司车队</v>
          </cell>
          <cell r="B5" t="str">
            <v>佳利达国际物流南京有限公司</v>
          </cell>
        </row>
        <row r="6">
          <cell r="A6" t="str">
            <v>(HY)佳利达南京公司车队(非平台)</v>
          </cell>
          <cell r="B6" t="str">
            <v>佳利达国际物流南京有限公司</v>
          </cell>
        </row>
        <row r="7">
          <cell r="A7" t="str">
            <v>(HY)南京机场部</v>
          </cell>
          <cell r="B7" t="str">
            <v>佳利达国际物流南京有限公司</v>
          </cell>
        </row>
        <row r="8">
          <cell r="A8" t="str">
            <v>(HY)WSL区外储运库仓储结算</v>
          </cell>
          <cell r="B8" t="str">
            <v>江苏佳利达国际物流股份有限公司</v>
          </cell>
        </row>
        <row r="9">
          <cell r="A9" t="str">
            <v>(HY)WSL区外储运库力资结算</v>
          </cell>
          <cell r="B9" t="str">
            <v>江苏佳利达国际物流股份有限公司</v>
          </cell>
        </row>
        <row r="10">
          <cell r="A10" t="str">
            <v>(HY)出口加工区报关行</v>
          </cell>
          <cell r="B10" t="str">
            <v>江苏佳利达国际物流股份有限公司</v>
          </cell>
        </row>
        <row r="11">
          <cell r="A11" t="str">
            <v>(HY)出口加工区客服部</v>
          </cell>
          <cell r="B11" t="str">
            <v>江苏佳利达国际物流股份有限公司</v>
          </cell>
        </row>
        <row r="12">
          <cell r="A12" t="str">
            <v>(HY)国际货代部</v>
          </cell>
          <cell r="B12" t="str">
            <v>江苏佳利达国际物流股份有限公司</v>
          </cell>
        </row>
        <row r="13">
          <cell r="A13" t="str">
            <v>(HY)国际货代海铁部</v>
          </cell>
          <cell r="B13" t="str">
            <v>江苏佳利达国际物流股份有限公司</v>
          </cell>
        </row>
        <row r="14">
          <cell r="A14" t="str">
            <v>(HY)国际货代海外部</v>
          </cell>
          <cell r="B14" t="str">
            <v>江苏佳利达国际物流股份有限公司</v>
          </cell>
        </row>
        <row r="15">
          <cell r="A15" t="str">
            <v>(HY)华联库仓储结算</v>
          </cell>
          <cell r="B15" t="str">
            <v>江苏佳利达国际物流股份有限公司</v>
          </cell>
        </row>
        <row r="16">
          <cell r="A16" t="str">
            <v>(HY)国内物流-运控</v>
          </cell>
          <cell r="B16" t="str">
            <v>江苏佳利达国际物流股份有限公司</v>
          </cell>
        </row>
        <row r="17">
          <cell r="A17" t="str">
            <v>(HY)佳利达平湖车队</v>
          </cell>
          <cell r="B17" t="str">
            <v>江苏佳利达国际物流股份有限公司</v>
          </cell>
        </row>
        <row r="18">
          <cell r="A18" t="str">
            <v>(HY)佳利达深圳车队</v>
          </cell>
          <cell r="B18" t="str">
            <v>江苏佳利达国际物流股份有限公司</v>
          </cell>
        </row>
        <row r="19">
          <cell r="A19" t="str">
            <v>(HY)佳利达太仓办事处</v>
          </cell>
          <cell r="B19" t="str">
            <v>江苏佳利达国际物流股份有限公司</v>
          </cell>
        </row>
        <row r="20">
          <cell r="A20" t="str">
            <v>(HY)佳利达太仓车队</v>
          </cell>
          <cell r="B20" t="str">
            <v>江苏佳利达国际物流股份有限公司</v>
          </cell>
        </row>
        <row r="21">
          <cell r="A21" t="str">
            <v>(HY)佳利达天津车队</v>
          </cell>
          <cell r="B21" t="str">
            <v>江苏佳利达国际物流股份有限公司</v>
          </cell>
        </row>
        <row r="22">
          <cell r="A22" t="str">
            <v>(HY)佳利达天津车队(非平台)</v>
          </cell>
          <cell r="B22" t="str">
            <v>江苏佳利达国际物流股份有限公司</v>
          </cell>
        </row>
        <row r="23">
          <cell r="A23" t="str">
            <v>(HY)佳利达重庆车队</v>
          </cell>
          <cell r="B23" t="str">
            <v>江苏佳利达国际物流股份有限公司</v>
          </cell>
        </row>
        <row r="24">
          <cell r="A24" t="str">
            <v>(HY)江苏畅顺达仓储-WSL</v>
          </cell>
          <cell r="B24" t="str">
            <v>江苏佳利达国际物流股份有限公司</v>
          </cell>
        </row>
        <row r="25">
          <cell r="A25" t="str">
            <v>(HY)江苏畅顺达运输-WSL</v>
          </cell>
          <cell r="B25" t="str">
            <v>江苏佳利达国际物流股份有限公司</v>
          </cell>
        </row>
        <row r="26">
          <cell r="A26" t="str">
            <v>(HY)内部供应商陆运部长途组</v>
          </cell>
          <cell r="B26" t="str">
            <v>江苏佳利达国际物流股份有限公司</v>
          </cell>
        </row>
        <row r="27">
          <cell r="A27" t="str">
            <v>(HY)区外陆运部</v>
          </cell>
          <cell r="B27" t="str">
            <v>江苏佳利达国际物流股份有限公司</v>
          </cell>
        </row>
        <row r="28">
          <cell r="A28" t="str">
            <v>(HY)区外陆运部（非平台）</v>
          </cell>
          <cell r="B28" t="str">
            <v>江苏佳利达国际物流股份有限公司</v>
          </cell>
        </row>
        <row r="29">
          <cell r="A29" t="str">
            <v>(HY)实益达库仓储结算</v>
          </cell>
          <cell r="B29" t="str">
            <v>江苏佳利达国际物流股份有限公司</v>
          </cell>
        </row>
        <row r="30">
          <cell r="A30" t="str">
            <v>(HY)实益达库力资结算</v>
          </cell>
          <cell r="B30" t="str">
            <v>江苏佳利达国际物流股份有限公司</v>
          </cell>
        </row>
        <row r="31">
          <cell r="A31" t="str">
            <v>(HY)苏州唯亭库仓储结算</v>
          </cell>
          <cell r="B31" t="str">
            <v>江苏佳利达国际物流股份有限公司</v>
          </cell>
        </row>
        <row r="32">
          <cell r="A32" t="str">
            <v>(HY)苏州唯亭库力资结算</v>
          </cell>
          <cell r="B32" t="str">
            <v>江苏佳利达国际物流股份有限公司</v>
          </cell>
        </row>
        <row r="33">
          <cell r="A33" t="str">
            <v>(HY)天津佳达</v>
          </cell>
          <cell r="B33" t="str">
            <v>江苏佳利达国际物流股份有限公司</v>
          </cell>
        </row>
        <row r="34">
          <cell r="A34" t="str">
            <v>(HY)无锡机场部</v>
          </cell>
          <cell r="B34" t="str">
            <v>江苏佳利达国际物流股份有限公司</v>
          </cell>
        </row>
        <row r="35">
          <cell r="A35" t="str">
            <v>(HY)无锡佳达出口加工区</v>
          </cell>
          <cell r="B35" t="str">
            <v>江苏佳利达国际物流股份有限公司</v>
          </cell>
        </row>
        <row r="36">
          <cell r="A36" t="str">
            <v>(HY)无锡佳达出口加工区(非平台)</v>
          </cell>
          <cell r="B36" t="str">
            <v>江苏佳利达国际物流股份有限公司</v>
          </cell>
        </row>
        <row r="37">
          <cell r="A37" t="str">
            <v>(HY)无锡佳达平湖办事处</v>
          </cell>
          <cell r="B37" t="str">
            <v>江苏佳利达国际物流股份有限公司</v>
          </cell>
        </row>
        <row r="38">
          <cell r="A38" t="str">
            <v>(HY)无锡佳达区外货代</v>
          </cell>
          <cell r="B38" t="str">
            <v>江苏佳利达国际物流股份有限公司</v>
          </cell>
        </row>
        <row r="39">
          <cell r="A39" t="str">
            <v>(HY)无锡佳利达供应链公司</v>
          </cell>
          <cell r="B39" t="str">
            <v>江苏佳利达国际物流股份有限公司</v>
          </cell>
        </row>
        <row r="40">
          <cell r="A40" t="str">
            <v>(HY)无锡区外叙丰仓库</v>
          </cell>
          <cell r="B40" t="str">
            <v>江苏佳利达国际物流股份有限公司</v>
          </cell>
        </row>
        <row r="41">
          <cell r="A41" t="str">
            <v>(HY)无锡区外中通仓库</v>
          </cell>
          <cell r="B41" t="str">
            <v>江苏佳利达国际物流股份有限公司</v>
          </cell>
        </row>
        <row r="42">
          <cell r="A42" t="str">
            <v>(HY)无锡实益达仓库</v>
          </cell>
          <cell r="B42" t="str">
            <v>江苏佳利达国际物流股份有限公司</v>
          </cell>
        </row>
        <row r="43">
          <cell r="A43" t="str">
            <v>(HY)无锡四库</v>
          </cell>
          <cell r="B43" t="str">
            <v>江苏佳利达国际物流股份有限公司</v>
          </cell>
        </row>
        <row r="44">
          <cell r="A44" t="str">
            <v>(HY)叙丰库仓储结算</v>
          </cell>
          <cell r="B44" t="str">
            <v>江苏佳利达国际物流股份有限公司</v>
          </cell>
        </row>
        <row r="45">
          <cell r="A45" t="str">
            <v>(HY)叙丰库力资结算</v>
          </cell>
          <cell r="B45" t="str">
            <v>江苏佳利达国际物流股份有限公司</v>
          </cell>
        </row>
        <row r="46">
          <cell r="A46" t="str">
            <v>(HY)郑州佳达</v>
          </cell>
          <cell r="B46" t="str">
            <v>江苏佳利达国际物流股份有限公司</v>
          </cell>
        </row>
        <row r="47">
          <cell r="A47" t="str">
            <v>(HY)直通点报关行</v>
          </cell>
          <cell r="B47" t="str">
            <v>江苏佳利达国际物流股份有限公司</v>
          </cell>
        </row>
        <row r="48">
          <cell r="A48" t="str">
            <v>(HY)中通库仓储结算</v>
          </cell>
          <cell r="B48" t="str">
            <v>江苏佳利达国际物流股份有限公司</v>
          </cell>
        </row>
        <row r="49">
          <cell r="A49" t="str">
            <v>(HY)中通库力资结算</v>
          </cell>
          <cell r="B49" t="str">
            <v>江苏佳利达国际物流股份有限公司</v>
          </cell>
        </row>
        <row r="50">
          <cell r="A50" t="str">
            <v>(HY)重庆佳达</v>
          </cell>
          <cell r="B50" t="str">
            <v>江苏佳利达国际物流股份有限公司</v>
          </cell>
        </row>
        <row r="51">
          <cell r="A51" t="str">
            <v>(HY)佳利达泰州办事处</v>
          </cell>
          <cell r="B51" t="str">
            <v>江苏佳利达国际物流股份有限公司</v>
          </cell>
        </row>
        <row r="52">
          <cell r="A52" t="str">
            <v>(HY)佳利达泰州车队</v>
          </cell>
          <cell r="B52" t="str">
            <v>江苏佳利达国际物流股份有限公司</v>
          </cell>
        </row>
        <row r="53">
          <cell r="A53" t="str">
            <v>(HY)佳利达北京分公司</v>
          </cell>
          <cell r="B53" t="str">
            <v>江苏佳利达国际物流股份有限公司北京分公司</v>
          </cell>
        </row>
        <row r="54">
          <cell r="A54" t="str">
            <v>(HY)佳利达天津分公司</v>
          </cell>
          <cell r="B54" t="str">
            <v>江苏佳利达国际物流股份有限公司天津分公司</v>
          </cell>
        </row>
        <row r="55">
          <cell r="A55" t="str">
            <v>(HY)佳利达宿迁车队</v>
          </cell>
          <cell r="B55" t="str">
            <v>江苏佳利达国际物流股份有限公司宿迁分公司</v>
          </cell>
        </row>
        <row r="56">
          <cell r="A56" t="str">
            <v>(HY)江苏佳利达宿迁分公司</v>
          </cell>
          <cell r="B56" t="str">
            <v>江苏佳利达国际物流股份有限公司宿迁分公司</v>
          </cell>
        </row>
        <row r="57">
          <cell r="A57" t="str">
            <v>(HY)江苏佳利达江阴公司</v>
          </cell>
          <cell r="B57" t="str">
            <v>江苏佳利达国际物流江阴有限公司</v>
          </cell>
        </row>
        <row r="58">
          <cell r="A58" t="str">
            <v>(HY)佳利达苏州车队</v>
          </cell>
          <cell r="B58" t="str">
            <v>江苏佳利达国际物流苏州有限公司</v>
          </cell>
        </row>
        <row r="59">
          <cell r="A59" t="str">
            <v>(HY)江苏佳利达苏州公司</v>
          </cell>
          <cell r="B59" t="str">
            <v>江苏佳利达国际物流苏州有限公司</v>
          </cell>
        </row>
        <row r="60">
          <cell r="A60" t="str">
            <v>(HY)深圳佳达</v>
          </cell>
          <cell r="B60" t="str">
            <v>深圳佳达供应链有限公司</v>
          </cell>
        </row>
        <row r="61">
          <cell r="A61" t="str">
            <v>(HY)无锡佳达天景贸易公司</v>
          </cell>
          <cell r="B61" t="str">
            <v>无锡佳达天景贸易有限公司</v>
          </cell>
        </row>
        <row r="62">
          <cell r="A62" t="str">
            <v>(HY)供应链-仓库</v>
          </cell>
          <cell r="B62" t="str">
            <v>无锡佳利达供应链管理有限公司</v>
          </cell>
        </row>
        <row r="63">
          <cell r="A63" t="str">
            <v>(HY)香港佳利达公司</v>
          </cell>
          <cell r="B63" t="str">
            <v>香港佳利达物流有限公司</v>
          </cell>
        </row>
        <row r="64">
          <cell r="A64" t="str">
            <v>(HY)张家港环球公司</v>
          </cell>
          <cell r="B64" t="str">
            <v>张家港保税区环球物流中心有限公司</v>
          </cell>
        </row>
        <row r="65">
          <cell r="A65" t="str">
            <v>(HY)张家港佳达报关行</v>
          </cell>
          <cell r="B65" t="str">
            <v>张家港保税区佳达报关有限公司</v>
          </cell>
        </row>
        <row r="66">
          <cell r="A66" t="str">
            <v>(HY)无锡佳利达机场部</v>
          </cell>
          <cell r="B66" t="str">
            <v>无锡佳利达国际货运代理有限公司</v>
          </cell>
        </row>
        <row r="67">
          <cell r="A67" t="str">
            <v>(HY)越南</v>
          </cell>
          <cell r="B67" t="str">
            <v>JD-LINK INTERNATIONAL LOGISTICS VIETNAM CO,LTD.</v>
          </cell>
        </row>
        <row r="68">
          <cell r="A68" t="str">
            <v>(HY)区外-上海操作组</v>
          </cell>
          <cell r="B68" t="str">
            <v>江苏佳利达国际物流股份有限公司</v>
          </cell>
        </row>
        <row r="69">
          <cell r="A69" t="str">
            <v>(HY)徐州佳利达供应链管理有限公司</v>
          </cell>
          <cell r="B69" t="str">
            <v>徐州佳利达供应链管理有限公司</v>
          </cell>
        </row>
        <row r="70">
          <cell r="A70" t="str">
            <v>(HY)区外-上海操作组车队</v>
          </cell>
          <cell r="B70" t="str">
            <v>江苏佳利达国际物流股份有限公司</v>
          </cell>
        </row>
        <row r="71">
          <cell r="A71" t="str">
            <v>（HY）徐州-车队</v>
          </cell>
          <cell r="B71" t="str">
            <v>徐州佳利达供应链管理有限公司</v>
          </cell>
        </row>
        <row r="72">
          <cell r="A72" t="str">
            <v>(HY)徐州-车队</v>
          </cell>
          <cell r="B72" t="str">
            <v>徐州佳利达供应链管理有限公司</v>
          </cell>
        </row>
        <row r="73">
          <cell r="A73" t="str">
            <v>(HY)区外陆运部(非平台)</v>
          </cell>
          <cell r="B73" t="str">
            <v>江苏佳利达国际物流股份有限公司</v>
          </cell>
        </row>
        <row r="74">
          <cell r="A74" t="str">
            <v>（HY）佳利达南通车队（非平台）</v>
          </cell>
          <cell r="B74" t="str">
            <v>江苏佳利达国际物流股份有限公司</v>
          </cell>
        </row>
        <row r="75">
          <cell r="A75" t="str">
            <v>（HY）佳利达南通车队</v>
          </cell>
          <cell r="B75" t="str">
            <v>江苏佳利达国际物流股份有限公司</v>
          </cell>
        </row>
        <row r="76">
          <cell r="A76" t="str">
            <v>(HY)佳利达南通车队</v>
          </cell>
          <cell r="B76" t="str">
            <v>江苏佳利达国际物流股份有限公司</v>
          </cell>
        </row>
        <row r="77">
          <cell r="A77" t="str">
            <v>(HY)深圳供应链（沙井库）</v>
          </cell>
          <cell r="B77" t="str">
            <v>深圳佳达供应链有限公司</v>
          </cell>
        </row>
        <row r="78">
          <cell r="A78" t="str">
            <v>(HY)无锡佳达天景贸易公司</v>
          </cell>
          <cell r="B78" t="str">
            <v>无锡佳利达国际贸易有限公司</v>
          </cell>
        </row>
        <row r="79">
          <cell r="A79" t="str">
            <v>(HY)国际货代车队</v>
          </cell>
          <cell r="B79" t="str">
            <v>江苏佳利达国际物流股份有限公司</v>
          </cell>
        </row>
        <row r="80">
          <cell r="A80" t="str">
            <v>(HY)徐州-物流</v>
          </cell>
          <cell r="B80" t="str">
            <v>徐州佳利达国际物流有限公司</v>
          </cell>
        </row>
        <row r="81">
          <cell r="A81" t="str">
            <v>(HY)徐州-商务咨询</v>
          </cell>
          <cell r="B81" t="str">
            <v>徐州佳利达商务咨询服务有限公司</v>
          </cell>
        </row>
        <row r="82">
          <cell r="A82" t="str">
            <v>(HY)徐州-供应链</v>
          </cell>
          <cell r="B82" t="str">
            <v>徐州佳利达供应链管理有限公司</v>
          </cell>
        </row>
        <row r="83">
          <cell r="A83" t="str">
            <v>(HY)香港佳利达</v>
          </cell>
          <cell r="B83" t="str">
            <v>香港佳利达物流有限公司</v>
          </cell>
        </row>
        <row r="84">
          <cell r="A84" t="str">
            <v>佳利达国际物流（沛县）有限公司</v>
          </cell>
          <cell r="B84" t="str">
            <v>佳利达国际物流（沛县）有限公司</v>
          </cell>
        </row>
        <row r="85">
          <cell r="A85" t="str">
            <v>(HY)供应链-客服</v>
          </cell>
          <cell r="B85" t="str">
            <v>无锡佳利达供应链管理有限公司</v>
          </cell>
        </row>
        <row r="86">
          <cell r="A86" t="str">
            <v>(HY)佳利达</v>
          </cell>
          <cell r="B86" t="str">
            <v>(HY)佳利达</v>
          </cell>
        </row>
        <row r="87">
          <cell r="A87" t="str">
            <v>(HY)佳利达电子科技</v>
          </cell>
          <cell r="B87" t="str">
            <v>无锡佳利达电子科技有限公司</v>
          </cell>
        </row>
        <row r="88">
          <cell r="A88" t="str">
            <v>(HY)徐州-赛米特</v>
          </cell>
          <cell r="B88" t="str">
            <v>江苏赛米特电子科技有限公司</v>
          </cell>
        </row>
        <row r="89">
          <cell r="A89" t="str">
            <v>(HY)徐州-盛润</v>
          </cell>
          <cell r="B89" t="str">
            <v>徐州盛润供应链管理有限公司</v>
          </cell>
        </row>
        <row r="90">
          <cell r="A90" t="str">
            <v>(HY)南京溧水二部</v>
          </cell>
          <cell r="B90" t="str">
            <v>佳利达国际物流南京有限公司</v>
          </cell>
        </row>
        <row r="91">
          <cell r="A91" t="str">
            <v>(HY)佳利达项目部</v>
          </cell>
          <cell r="B91" t="str">
            <v>江苏佳利达国际物流股份有限公司</v>
          </cell>
        </row>
        <row r="92">
          <cell r="A92" t="str">
            <v>(HY)佳利达深圳车队(非平台)</v>
          </cell>
          <cell r="B92" t="str">
            <v>江苏佳利达国际物流股份有限公司</v>
          </cell>
        </row>
        <row r="93">
          <cell r="A93" t="str">
            <v>(HY)佳利达宿迁车队(非平台)</v>
          </cell>
          <cell r="B93" t="str">
            <v>江苏佳利达国际物流股份有限公司宿迁分公司</v>
          </cell>
        </row>
        <row r="94">
          <cell r="A94" t="str">
            <v>(HY)佳利达平湖车队(非平台)</v>
          </cell>
          <cell r="B94" t="str">
            <v>江苏佳利达国际物流股份有限公司</v>
          </cell>
        </row>
        <row r="95">
          <cell r="A95" t="str">
            <v>(HY)佳利达太仓车队(非平台)</v>
          </cell>
          <cell r="B95" t="str">
            <v>江苏佳利达国际物流股份有限公司</v>
          </cell>
        </row>
        <row r="96">
          <cell r="A96" t="str">
            <v>(HY)华联库力资结算</v>
          </cell>
          <cell r="B96" t="str">
            <v>江苏佳利达国际物流股份有限公司</v>
          </cell>
        </row>
        <row r="97">
          <cell r="A97" t="str">
            <v>(HY)徐州佳利达商务咨询服务有限公司</v>
          </cell>
          <cell r="B97" t="str">
            <v>徐州佳利达商务咨询服务有限公司</v>
          </cell>
        </row>
        <row r="98">
          <cell r="A98" t="str">
            <v>(HY)徐州盈瑞进出口贸易有限公司公用型保税仓库</v>
          </cell>
          <cell r="B98" t="str">
            <v>徐州盈瑞进出口贸易有限公司</v>
          </cell>
        </row>
        <row r="99">
          <cell r="A99" t="str">
            <v>(HY)徐州佳利达供应链管理有限公司保税仓库</v>
          </cell>
          <cell r="B99" t="str">
            <v>徐州佳利达供应链管理有限公司</v>
          </cell>
        </row>
        <row r="100">
          <cell r="A100" t="str">
            <v>(HY)深圳佳达供应链有限公司</v>
          </cell>
          <cell r="B100" t="str">
            <v>深圳佳达供应链有限公司</v>
          </cell>
        </row>
        <row r="101">
          <cell r="A101" t="str">
            <v>(HY)徐州-车队</v>
          </cell>
          <cell r="B101" t="str">
            <v>徐州佳利达国际物流有限公司</v>
          </cell>
        </row>
        <row r="102">
          <cell r="A102" t="str">
            <v>(HY)佳利达南通车队（非平台）</v>
          </cell>
          <cell r="B102" t="str">
            <v>江苏佳利达国际物流股份有限公司</v>
          </cell>
        </row>
        <row r="103">
          <cell r="A103" t="str">
            <v>(HY)上海创达无锡分公司</v>
          </cell>
          <cell r="B103" t="str">
            <v>上海创达物流有限公司无锡分公司</v>
          </cell>
        </row>
        <row r="104">
          <cell r="A104" t="str">
            <v>(HY)深圳供应链（前海库）</v>
          </cell>
          <cell r="B104" t="str">
            <v>深圳佳达供应链有限公司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76055902775" createdVersion="7" refreshedVersion="7" minRefreshableVersion="3" recordCount="110" xr:uid="{BB1E2D77-CA1F-4C59-A8A3-C4FE8410B6F3}">
  <cacheSource type="worksheet">
    <worksheetSource ref="A1:AU1048576" sheet="案例"/>
  </cacheSource>
  <cacheFields count="47">
    <cacheField name="出票公司" numFmtId="0">
      <sharedItems containsBlank="1" count="8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2">
        <s v="常州"/>
        <m/>
        <s v="徐州-供应链" u="1"/>
        <s v="区外货代" u="1"/>
        <s v="苏州吴中" u="1"/>
        <s v="南京" u="1"/>
        <s v="无锡区外" u="1"/>
        <s v="国际货代" u="1"/>
        <s v="佳利达供应链" u="1"/>
        <s v="江阴" u="1"/>
        <s v="无锡综保" u="1"/>
        <s v="香港非物流-供应链" u="1"/>
      </sharedItems>
    </cacheField>
    <cacheField name="作业公司" numFmtId="0">
      <sharedItems containsBlank="1" count="11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/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9">
        <s v="CPLI2021000093"/>
        <m/>
        <s v="WBQT2021000617" u="1"/>
        <s v="GPOI2021000039" u="1"/>
        <s v="CPAE2021000201" u="1"/>
        <s v="WPKY2021118983" u="1"/>
        <s v="WZLE2021000333" u="1"/>
        <s v="CPAI2021000093" u="1"/>
        <s v="CSZX2021000162" u="1"/>
        <s v="XPAI2021000001" u="1"/>
        <s v="EPOE2021000003" u="1"/>
        <s v="FPCE2021000333" u="1"/>
        <s v="WPQT2021040395" u="1"/>
        <s v="WZQT2021007663" u="1"/>
        <s v="EBAE2021000002" u="1"/>
        <s v="ABZX2021000015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 count="26">
        <s v="常州科瑞森科技有限公司"/>
        <m/>
        <s v="贝亲母婴用品（常州）有限公司" u="1"/>
        <s v="安徽金宇阳电子科技有限公司" u="1"/>
        <s v="柯尼卡美能达办公系统（中国）有限公司" u="1"/>
        <s v="无锡无邪餐饮管理有限公司" u="1"/>
        <s v="敦南微电子（无锡）有限公司" u="1"/>
        <s v="安费诺（常州）高端连接器有限公司" u="1"/>
        <s v="常州腾龙国际贸易有限公司" u="1"/>
        <s v="盛合晶微半导体（江阴）有限公司" u="1"/>
        <s v="新美亚电路无锡有限公司" u="1"/>
        <s v="徐州徐工智联物流服务有限公司-徐州公司" u="1"/>
        <s v="天合光能股份有限公司" u="1"/>
        <s v="徐州嘉寓光能科技有限公司" u="1"/>
        <s v="派瑞格医疗器械（常州)有限公司" u="1"/>
        <s v="Amphenol TCS (Malaysia) Sdn. Bhd" u="1"/>
        <s v="卡塞尔（无锡）科技有限公司" u="1"/>
        <s v="江苏日新外运国际运输有限公司苏州分公司" u="1"/>
        <s v="上海宝原体育用品商贸有限公司无锡分公司" u="1"/>
        <s v="爱普生精密光电（无锡）有限公司" u="1"/>
        <s v="沃沛斯（上海）贸易有限公司" u="1"/>
        <s v="希捷国际科技（无锡）有限公司" u="1"/>
        <s v="江苏赛米特电子科技有限公司" u="1"/>
        <s v="迈锐精密科技（苏州）有限公司" u="1"/>
        <s v="麦格纳电子（张家港）有限公司" u="1"/>
        <s v="迈锐精密科技（苏州）有限公司---苏春VMI库" u="1"/>
      </sharedItems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36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保险费(税率6%)" u="1"/>
        <s v="机场费" u="1"/>
        <s v="审录单费" u="1"/>
        <s v="CUSTOMS FEE" u="1"/>
        <s v="代理服务费" u="1"/>
        <s v="PICK UP FEE" u="1"/>
        <s v="报检费" u="1"/>
        <s v="提单费" u="1"/>
        <s v="场站力资费" u="1"/>
        <s v="核注清单费" u="1"/>
        <s v="港杂费" u="1"/>
        <s v="办证费" u="1"/>
        <s v="铁路运费" u="1"/>
        <s v="AIRFREIGHT CHARGE" u="1"/>
        <s v="集装箱租赁费" u="1"/>
        <s v="国外代理费" u="1"/>
        <s v="航空运费（国内）" u="1"/>
        <s v="抽/换单手续费" u="1"/>
        <s v="服务费" u="1"/>
        <s v="场站单费" u="1"/>
        <s v="联单费" u="1"/>
        <s v="进/出仓费" u="1"/>
        <s v="包装费" u="1"/>
        <s v="磁检费" u="1"/>
        <s v="DELIVERY CHARGES" u="1"/>
        <s v="出口/出区报关费" u="1"/>
      </sharedItems>
    </cacheField>
    <cacheField name="供方名称" numFmtId="0">
      <sharedItems containsBlank="1"/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2">
        <s v="常州佳达"/>
        <m/>
        <s v="香港佳利达" u="1"/>
        <s v="苏州吴中" u="1"/>
        <s v="无锡国际货代" u="1"/>
        <s v="南京佳利达" u="1"/>
        <s v="徐州" u="1"/>
        <s v="香港非物流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6">
        <s v="人民币"/>
        <s v="港币"/>
        <m/>
        <s v="挪威克朗" u="1"/>
        <s v="美元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/>
    </cacheField>
    <cacheField name="内供=作业" numFmtId="0">
      <sharedItems containsBlank="1"/>
    </cacheField>
    <cacheField name="供方属性" numFmtId="0">
      <sharedItems containsBlank="1"/>
    </cacheField>
    <cacheField name="出票公司属性" numFmtId="0">
      <sharedItems containsBlank="1" count="3">
        <s v="内部"/>
        <m/>
        <s v="外部" u="1"/>
      </sharedItems>
    </cacheField>
    <cacheField name="作业公司属性" numFmtId="0">
      <sharedItems containsBlank="1"/>
    </cacheField>
    <cacheField name="集团交易" numFmtId="0">
      <sharedItems containsBlank="1" count="3">
        <s v="内部"/>
        <m/>
        <s v="外部" u="1"/>
      </sharedItems>
    </cacheField>
    <cacheField name="出票公司归属" numFmtId="0">
      <sharedItems containsBlank="1" count="3">
        <s v="境内公司"/>
        <m/>
        <s v="境外公司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80980787038" createdVersion="7" refreshedVersion="7" minRefreshableVersion="3" recordCount="110" xr:uid="{226C30BE-6288-4E77-BF18-48AD254053D9}">
  <cacheSource type="worksheet">
    <worksheetSource ref="A1:AT1048576" sheet="案例"/>
  </cacheSource>
  <cacheFields count="46">
    <cacheField name="出票公司" numFmtId="0">
      <sharedItems containsBlank="1" count="7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0">
        <s v="常州"/>
        <m/>
        <s v="徐州-供应链" u="1"/>
        <s v="区外货代" u="1"/>
        <s v="苏州吴中" u="1"/>
        <s v="南京" u="1"/>
        <s v="国际货代" u="1"/>
        <s v="佳利达供应链" u="1"/>
        <s v="江阴" u="1"/>
        <s v="无锡综保" u="1"/>
      </sharedItems>
    </cacheField>
    <cacheField name="作业公司" numFmtId="0">
      <sharedItems containsBlank="1" count="10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 count="12">
        <s v="宿迁"/>
        <s v="无锡区外"/>
        <s v="常州"/>
        <m/>
        <s v="徐州-供应链" u="1"/>
        <s v="苏州吴中" u="1"/>
        <s v="无锡国际货代" u="1"/>
        <s v="深圳" u="1"/>
        <s v="南京佳利达" u="1"/>
        <s v="江阴" u="1"/>
        <s v="无锡综保区" u="1"/>
        <s v="无锡佳达仓储" u="1"/>
      </sharedItems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5">
        <s v="CPLI2021000093"/>
        <m/>
        <s v="WBQT2021000617" u="1"/>
        <s v="GPOI2021000039" u="1"/>
        <s v="WPKY2021118983" u="1"/>
        <s v="WZLE2021000333" u="1"/>
        <s v="CPAI2021000093" u="1"/>
        <s v="CSZX2021000162" u="1"/>
        <s v="EPOE2021000003" u="1"/>
        <s v="FPCE2021000333" u="1"/>
        <s v="WPQT2021040395" u="1"/>
        <s v="EBAE2021000002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/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28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审录单费" u="1"/>
        <s v="CUSTOMS FEE" u="1"/>
        <s v="代理服务费" u="1"/>
        <s v="报检费" u="1"/>
        <s v="场站力资费" u="1"/>
        <s v="核注清单费" u="1"/>
        <s v="港杂费" u="1"/>
        <s v="办证费" u="1"/>
        <s v="铁路运费" u="1"/>
        <s v="集装箱租赁费" u="1"/>
        <s v="国外代理费" u="1"/>
        <s v="航空运费（国内）" u="1"/>
        <s v="抽/换单手续费" u="1"/>
        <s v="服务费" u="1"/>
        <s v="场站单费" u="1"/>
        <s v="磁检费" u="1"/>
        <s v="DELIVERY CHARGES" u="1"/>
        <s v="出口/出区报关费" u="1"/>
      </sharedItems>
    </cacheField>
    <cacheField name="供方名称" numFmtId="0">
      <sharedItems containsBlank="1" count="35">
        <s v="(HY)佳利达南京公司车队"/>
        <s v="(HY)国内物流-运控"/>
        <s v="(HY)江苏佳利达宿迁分公司"/>
        <s v="(HY)直通点报关行"/>
        <s v="必勤-陆运"/>
        <s v="香港源强物流有限公司"/>
        <m/>
        <s v="(HY)区外陆运部" u="1"/>
        <s v="（HY）徐州-报关" u="1"/>
        <s v="苏州铁洋国际物流有限公司" u="1"/>
        <s v="江苏满运软件科技有限公司天津分公司" u="1"/>
        <s v="深圳市鸿博达国际货运代理有限公司" u="1"/>
        <s v="(HY)佳利达苏州车队" u="1"/>
        <s v="Hecksher Linjeagenturer AS" u="1"/>
        <s v="(HY)佳利达南京公司（溧水）" u="1"/>
        <s v="苏州市裕中运输有限公司" u="1"/>
        <s v="郑州聚通国际货运代理有限公司" u="1"/>
        <s v="招商局保税物流有限公司" u="1"/>
        <s v="(HY)出口加工区报关行" u="1"/>
        <s v="江苏天行健国际物流有限公司" u="1"/>
        <s v="上海东岳国际货物运输代理有限公司" u="1"/>
        <s v="(HY)江苏佳利达江阴公司" u="1"/>
        <s v="OMEGAir Cargo Sp z o.o." u="1"/>
        <s v="成都集优加国际货运代理有限公司" u="1"/>
        <s v="国脉集装箱国际有限公司" u="1"/>
        <s v="无锡高新物流中心" u="1"/>
        <s v="(HY)国际货代海铁部" u="1"/>
        <s v="(HY)无锡机场部" u="1"/>
        <s v="上海恒煜国际物流有限公司" u="1"/>
        <s v="(HY)无锡佳达出口加工区" u="1"/>
        <s v="江苏中威质量认证咨询有限公司" u="1"/>
        <s v="上海扈航物流技术咨询有限公司" u="1"/>
        <s v="(HY)国际货代海外部" u="1"/>
        <s v="(HY)无锡区外叙丰仓库" u="1"/>
        <s v="(HY)供应链-仓库" u="1"/>
      </sharedItems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0">
        <s v="常州佳达"/>
        <m/>
        <s v="苏州吴中" u="1"/>
        <s v="无锡国际货代" u="1"/>
        <s v="南京佳利达" u="1"/>
        <s v="徐州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5">
        <s v="人民币"/>
        <s v="港币"/>
        <m/>
        <s v="挪威克朗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 count="5">
        <s v="佳利达国际物流南京有限公司"/>
        <s v="江苏佳利达国际物流股份有限公司"/>
        <s v="江苏佳利达国际物流股份有限公司宿迁分公司"/>
        <e v="#N/A"/>
        <m/>
      </sharedItems>
    </cacheField>
    <cacheField name="内供=作业" numFmtId="0">
      <sharedItems containsBlank="1" count="4">
        <b v="0"/>
        <b v="1"/>
        <e v="#N/A"/>
        <m/>
      </sharedItems>
    </cacheField>
    <cacheField name="供方属性" numFmtId="0">
      <sharedItems containsBlank="1" count="3">
        <s v="内部"/>
        <s v="外部"/>
        <m/>
      </sharedItems>
    </cacheField>
    <cacheField name="出票公司属性" numFmtId="0">
      <sharedItems containsBlank="1"/>
    </cacheField>
    <cacheField name="作业公司属性" numFmtId="0">
      <sharedItems containsBlank="1"/>
    </cacheField>
    <cacheField name="集团交易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(区外),我司属地操作-新"/>
    <x v="0"/>
    <s v="(HY)佳利达南京公司车队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s v="佳利达国际物流南京有限公司"/>
    <b v="0"/>
    <s v="内部"/>
    <x v="0"/>
    <s v="内部"/>
    <x v="0"/>
    <x v="0"/>
  </r>
  <r>
    <x v="0"/>
    <x v="0"/>
    <x v="1"/>
    <s v="无锡区外"/>
    <s v="(HY)国内物流-运控"/>
    <x v="0"/>
    <x v="0"/>
    <d v="2021-06-15T00:00:00"/>
    <x v="0"/>
    <x v="0"/>
    <m/>
    <m/>
    <m/>
    <m/>
    <m/>
    <s v="一体化模式，我司属地只报关"/>
    <x v="1"/>
    <s v="(HY)国内物流-运控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s v="江苏佳利达国际物流股份有限公司"/>
    <b v="1"/>
    <s v="内部"/>
    <x v="0"/>
    <s v="内部"/>
    <x v="0"/>
    <x v="0"/>
  </r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，我司属地只报关"/>
    <x v="2"/>
    <s v="(HY)江苏佳利达宿迁分公司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s v="江苏佳利达国际物流股份有限公司宿迁分公司"/>
    <b v="1"/>
    <s v="内部"/>
    <x v="0"/>
    <s v="内部"/>
    <x v="0"/>
    <x v="0"/>
  </r>
  <r>
    <x v="0"/>
    <x v="0"/>
    <x v="1"/>
    <s v="无锡区外"/>
    <s v="(HY)直通点报关行"/>
    <x v="0"/>
    <x v="0"/>
    <d v="2021-06-15T00:00:00"/>
    <x v="0"/>
    <x v="0"/>
    <m/>
    <m/>
    <m/>
    <m/>
    <m/>
    <s v="一体化模式，我司属地只报关"/>
    <x v="3"/>
    <s v="(HY)直通点报关行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s v="江苏佳利达国际物流股份有限公司"/>
    <b v="1"/>
    <s v="内部"/>
    <x v="0"/>
    <s v="内部"/>
    <x v="0"/>
    <x v="0"/>
  </r>
  <r>
    <x v="0"/>
    <x v="0"/>
    <x v="1"/>
    <s v="无锡区外"/>
    <s v="(HY)区外陆运部"/>
    <x v="0"/>
    <x v="0"/>
    <d v="2021-06-15T00:00:00"/>
    <x v="0"/>
    <x v="0"/>
    <m/>
    <m/>
    <m/>
    <m/>
    <m/>
    <s v="一体化模式，我司属地只报关"/>
    <x v="4"/>
    <s v="必勤-陆运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5"/>
    <s v="香港源强物流有限公司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6"/>
    <s v="香港源强物流有限公司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e v="#N/A"/>
    <e v="#N/A"/>
    <s v="内部"/>
    <x v="0"/>
    <s v="内部"/>
    <x v="0"/>
    <x v="0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(区外),我司属地操作-新"/>
    <x v="0"/>
    <x v="0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x v="0"/>
    <x v="0"/>
    <x v="0"/>
    <s v="内部"/>
    <s v="内部"/>
    <s v="内部"/>
  </r>
  <r>
    <x v="0"/>
    <x v="0"/>
    <x v="1"/>
    <x v="1"/>
    <s v="(HY)国内物流-运控"/>
    <x v="0"/>
    <x v="0"/>
    <d v="2021-06-15T00:00:00"/>
    <x v="0"/>
    <s v="常州科瑞森科技有限公司"/>
    <m/>
    <m/>
    <m/>
    <m/>
    <m/>
    <s v="一体化模式，我司属地只报关"/>
    <x v="1"/>
    <x v="1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x v="1"/>
    <x v="1"/>
    <x v="0"/>
    <s v="内部"/>
    <s v="内部"/>
    <s v="内部"/>
  </r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，我司属地只报关"/>
    <x v="2"/>
    <x v="2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x v="2"/>
    <x v="1"/>
    <x v="0"/>
    <s v="内部"/>
    <s v="内部"/>
    <s v="内部"/>
  </r>
  <r>
    <x v="0"/>
    <x v="0"/>
    <x v="1"/>
    <x v="1"/>
    <s v="(HY)直通点报关行"/>
    <x v="0"/>
    <x v="0"/>
    <d v="2021-06-15T00:00:00"/>
    <x v="0"/>
    <s v="常州科瑞森科技有限公司"/>
    <m/>
    <m/>
    <m/>
    <m/>
    <m/>
    <s v="一体化模式，我司属地只报关"/>
    <x v="3"/>
    <x v="3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x v="1"/>
    <x v="1"/>
    <x v="0"/>
    <s v="内部"/>
    <s v="内部"/>
    <s v="内部"/>
  </r>
  <r>
    <x v="0"/>
    <x v="0"/>
    <x v="1"/>
    <x v="1"/>
    <s v="(HY)区外陆运部"/>
    <x v="0"/>
    <x v="0"/>
    <d v="2021-06-15T00:00:00"/>
    <x v="0"/>
    <s v="常州科瑞森科技有限公司"/>
    <m/>
    <m/>
    <m/>
    <m/>
    <m/>
    <s v="一体化模式，我司属地只报关"/>
    <x v="4"/>
    <x v="4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5"/>
    <x v="5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6"/>
    <x v="5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x v="3"/>
    <x v="2"/>
    <x v="1"/>
    <s v="内部"/>
    <s v="内部"/>
    <s v="内部"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9FF65-ED4E-4AF1-8EEC-F6E70F6483A9}" name="数据透视表1" cacheId="142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4" firstHeaderRow="1" firstDataRow="2" firstDataCol="9" rowPageCount="2" colPageCount="1"/>
  <pivotFields count="47">
    <pivotField axis="axisRow" compact="0" outline="0" showAll="0" defaultSubtotal="0">
      <items count="8">
        <item sd="0" m="1" x="2"/>
        <item x="1"/>
        <item x="0"/>
        <item m="1" x="7"/>
        <item sd="0" m="1" x="4"/>
        <item sd="0"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0"/>
        <item m="1" x="15"/>
        <item m="1" x="4"/>
        <item m="1" x="13"/>
        <item m="1" x="9"/>
      </items>
    </pivotField>
    <pivotField axis="axisRow" compact="0" outline="0" showAll="0" defaultSubtotal="0">
      <items count="26">
        <item x="1"/>
        <item m="1" x="19"/>
        <item m="1" x="5"/>
        <item m="1" x="2"/>
        <item x="0"/>
        <item m="1" x="16"/>
        <item m="1" x="23"/>
        <item m="1" x="3"/>
        <item m="1" x="4"/>
        <item m="1" x="20"/>
        <item m="1" x="17"/>
        <item sd="0" m="1" x="7"/>
        <item m="1" x="10"/>
        <item m="1" x="6"/>
        <item m="1" x="24"/>
        <item m="1" x="18"/>
        <item m="1" x="14"/>
        <item m="1" x="8"/>
        <item m="1" x="22"/>
        <item m="1" x="25"/>
        <item m="1" x="9"/>
        <item m="1" x="11"/>
        <item m="1" x="13"/>
        <item m="1" x="12"/>
        <item m="1" x="21"/>
        <item m="1"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3"/>
        <item m="1" x="14"/>
        <item x="2"/>
        <item m="1" x="28"/>
        <item m="1" x="25"/>
        <item m="1" x="26"/>
        <item m="1" x="19"/>
        <item m="1" x="24"/>
        <item x="3"/>
        <item m="1" x="12"/>
        <item m="1" x="22"/>
        <item x="0"/>
        <item x="7"/>
        <item m="1" x="35"/>
        <item m="1" x="20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showAll="0">
      <items count="4">
        <item x="0"/>
        <item m="1"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9"/>
    <field x="6"/>
    <field x="5"/>
    <field x="8"/>
    <field x="16"/>
    <field x="32"/>
  </rowFields>
  <rowItems count="8">
    <i>
      <x/>
      <x/>
      <x v="2"/>
      <x v="4"/>
      <x v="3"/>
      <x v="9"/>
      <x v="1"/>
      <x v="6"/>
      <x v="2"/>
    </i>
    <i r="7">
      <x v="12"/>
      <x v="2"/>
    </i>
    <i r="7">
      <x v="18"/>
      <x v="2"/>
    </i>
    <i r="7">
      <x v="21"/>
      <x v="2"/>
    </i>
    <i r="7">
      <x v="33"/>
      <x v="5"/>
    </i>
    <i r="7">
      <x v="34"/>
      <x v="2"/>
    </i>
    <i r="7">
      <x v="35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3" item="0" hier="-1"/>
    <pageField fld="46" item="0" hier="-1"/>
  </pageFields>
  <dataFields count="4">
    <dataField name="求和项:不含税收入_x000d__x000a_" fld="24" baseField="0" baseItem="0"/>
    <dataField name="求和项:收入税额" fld="26" baseField="0" baseItem="0"/>
    <dataField name="求和项:原币不含税收入" fld="37" baseField="0" baseItem="0"/>
    <dataField name="求和项:原币收入税额" fld="38" baseField="0" baseItem="0"/>
  </dataFields>
  <formats count="48">
    <format dxfId="53">
      <pivotArea outline="0" collapsedLevelsAreSubtotals="1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-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31" type="button" dataOnly="0" labelOnly="1" outline="0" axis="axisRow" fieldPosition="0"/>
    </format>
    <format dxfId="40">
      <pivotArea field="1" type="button" dataOnly="0" labelOnly="1" outline="0" axis="axisRow" fieldPosition="1"/>
    </format>
    <format dxfId="39">
      <pivotArea field="0" type="button" dataOnly="0" labelOnly="1" outline="0" axis="axisRow" fieldPosition="2"/>
    </format>
    <format dxfId="38">
      <pivotArea field="9" type="button" dataOnly="0" labelOnly="1" outline="0" axis="axisRow" fieldPosition="3"/>
    </format>
    <format dxfId="37">
      <pivotArea field="6" type="button" dataOnly="0" labelOnly="1" outline="0" axis="axisRow" fieldPosition="4"/>
    </format>
    <format dxfId="36">
      <pivotArea field="5" type="button" dataOnly="0" labelOnly="1" outline="0" axis="axisRow" fieldPosition="5"/>
    </format>
    <format dxfId="35">
      <pivotArea field="8" type="button" dataOnly="0" labelOnly="1" outline="0" axis="axisRow" fieldPosition="6"/>
    </format>
    <format dxfId="34">
      <pivotArea field="16" type="button" dataOnly="0" labelOnly="1" outline="0" axis="axisRow" fieldPosition="7"/>
    </format>
    <format dxfId="33">
      <pivotArea field="32" type="button" dataOnly="0" labelOnly="1" outline="0" axis="axisRow" fieldPosition="8"/>
    </format>
    <format dxfId="32">
      <pivotArea dataOnly="0" labelOnly="1" outline="0" fieldPosition="0">
        <references count="1">
          <reference field="31" count="4">
            <x v="0"/>
            <x v="7"/>
            <x v="10"/>
            <x v="11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1" count="1">
            <x v="0"/>
          </reference>
          <reference field="3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1" count="1">
            <x v="7"/>
          </reference>
          <reference field="31" count="1" selected="0">
            <x v="7"/>
          </reference>
        </references>
      </pivotArea>
    </format>
    <format dxfId="28">
      <pivotArea dataOnly="0" labelOnly="1" outline="0" fieldPosition="0">
        <references count="2">
          <reference field="1" count="1">
            <x v="10"/>
          </reference>
          <reference field="31" count="1" selected="0">
            <x v="10"/>
          </reference>
        </references>
      </pivotArea>
    </format>
    <format dxfId="27">
      <pivotArea dataOnly="0" labelOnly="1" outline="0" fieldPosition="0">
        <references count="2">
          <reference field="1" count="1">
            <x v="11"/>
          </reference>
          <reference field="31" count="1" selected="0">
            <x v="11"/>
          </reference>
        </references>
      </pivotArea>
    </format>
    <format dxfId="26">
      <pivotArea dataOnly="0" labelOnly="1" outline="0" fieldPosition="0">
        <references count="3">
          <reference field="0" count="1">
            <x v="7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0"/>
          </reference>
          <reference field="9" count="1">
            <x v="11"/>
          </reference>
          <reference field="31" count="1" selected="0">
            <x v="0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9" count="1">
            <x v="24"/>
          </reference>
          <reference field="31" count="1" selected="0">
            <x v="7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9" count="1">
            <x v="23"/>
          </reference>
          <reference field="31" count="1" selected="0">
            <x v="10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"/>
          </reference>
          <reference field="9" count="1">
            <x v="25"/>
          </reference>
          <reference field="31" count="1" selected="0">
            <x v="11"/>
          </reference>
        </references>
      </pivotArea>
    </format>
    <format dxfId="21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6" count="1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0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5" count="1">
            <x v="12"/>
          </reference>
          <reference field="6" count="1" selected="0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19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0"/>
          </reference>
          <reference field="5" count="1">
            <x v="1"/>
          </reference>
          <reference field="6" count="1" selected="0">
            <x v="3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18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1"/>
          </reference>
          <reference field="5" count="1">
            <x v="6"/>
          </reference>
          <reference field="6" count="1" selected="0">
            <x v="3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17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>
            <x v="27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16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5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1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>
            <x v="28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14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4">
            <x v="11"/>
            <x v="21"/>
            <x v="29"/>
            <x v="30"/>
          </reference>
          <reference field="31" count="1" selected="0">
            <x v="7"/>
          </reference>
        </references>
      </pivotArea>
    </format>
    <format dxfId="13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>
            <x v="11"/>
          </reference>
          <reference field="31" count="1" selected="0">
            <x v="10"/>
          </reference>
        </references>
      </pivotArea>
    </format>
    <format dxfId="12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6">
            <x v="4"/>
            <x v="6"/>
            <x v="15"/>
            <x v="26"/>
            <x v="31"/>
            <x v="32"/>
          </reference>
          <reference field="31" count="1" selected="0">
            <x v="11"/>
          </reference>
        </references>
      </pivotArea>
    </format>
    <format dxfId="11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1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0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9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9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8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30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 selected="0">
            <x v="11"/>
          </reference>
          <reference field="31" count="1" selected="0">
            <x v="10"/>
          </reference>
          <reference field="32" count="1">
            <x v="4"/>
          </reference>
        </references>
      </pivotArea>
    </format>
    <format dxfId="6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4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5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6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4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15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3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26"/>
          </reference>
          <reference field="31" count="1" selected="0">
            <x v="11"/>
          </reference>
          <reference field="32" count="1">
            <x v="4"/>
          </reference>
        </references>
      </pivotArea>
    </format>
    <format dxfId="2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1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1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2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5F02E-8552-41D5-93DB-24F2680875A9}" name="数据透视表1" cacheId="142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2" firstHeaderRow="1" firstDataRow="2" firstDataCol="9" rowPageCount="3" colPageCount="1"/>
  <pivotFields count="47">
    <pivotField axis="axisRow" compact="0" outline="0" showAll="0" defaultSubtotal="0">
      <items count="8">
        <item m="1" x="2"/>
        <item x="1"/>
        <item x="0"/>
        <item m="1" x="7"/>
        <item m="1" x="4"/>
        <item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axis="axisRow" compact="0" outline="0" showAll="0" defaultSubtotal="0">
      <items count="11">
        <item m="1" x="9"/>
        <item x="1"/>
        <item x="3"/>
        <item x="0"/>
        <item m="1" x="6"/>
        <item m="1" x="10"/>
        <item m="1" x="4"/>
        <item m="1" x="8"/>
        <item m="1" x="5"/>
        <item m="1" x="7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0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5"/>
        <item m="1" x="4"/>
        <item m="1" x="13"/>
        <item m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5"/>
        <item m="1" x="33"/>
        <item m="1" x="14"/>
        <item x="2"/>
        <item m="1" x="28"/>
        <item m="1" x="20"/>
        <item m="1" x="25"/>
        <item m="1" x="26"/>
        <item m="1" x="19"/>
        <item m="1" x="24"/>
        <item x="3"/>
        <item m="1" x="12"/>
        <item m="1" x="22"/>
        <item x="0"/>
        <item x="7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6">
    <i>
      <x/>
      <x/>
      <x v="2"/>
      <x v="1"/>
      <x v="3"/>
      <x v="9"/>
      <x v="1"/>
      <x v="6"/>
      <x v="2"/>
    </i>
    <i r="7">
      <x v="20"/>
      <x v="2"/>
    </i>
    <i r="7">
      <x v="33"/>
      <x v="5"/>
    </i>
    <i r="3">
      <x v="3"/>
      <x v="3"/>
      <x v="9"/>
      <x v="1"/>
      <x v="13"/>
      <x v="2"/>
    </i>
    <i r="7">
      <x v="23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-1"/>
    <pageField fld="45" item="0" hier="-1"/>
    <pageField fld="46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3BCD-FAAC-4137-91CD-E1DEC039239D}" name="数据透视表1" cacheId="239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:M11" firstHeaderRow="1" firstDataRow="2" firstDataCol="9" rowPageCount="1" colPageCount="1"/>
  <pivotFields count="46">
    <pivotField axis="axisRow" compact="0" outline="0" showAll="0" defaultSubtotal="0">
      <items count="7">
        <item m="1" x="2"/>
        <item x="1"/>
        <item x="0"/>
        <item m="1" x="6"/>
        <item m="1" x="4"/>
        <item m="1" x="3"/>
        <item m="1" x="5"/>
      </items>
    </pivotField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9">
    <field x="31"/>
    <field x="3"/>
    <field x="2"/>
    <field x="0"/>
    <field x="6"/>
    <field x="5"/>
    <field x="8"/>
    <field x="16"/>
    <field x="32"/>
  </rowFields>
  <rowItems count="6">
    <i>
      <x/>
      <x v="4"/>
      <x v="3"/>
      <x v="2"/>
      <x v="3"/>
      <x v="9"/>
      <x v="1"/>
      <x v="13"/>
      <x v="2"/>
    </i>
    <i r="7">
      <x v="23"/>
      <x v="2"/>
    </i>
    <i r="1">
      <x v="7"/>
      <x v="1"/>
      <x v="2"/>
      <x v="3"/>
      <x v="9"/>
      <x v="1"/>
      <x v="6"/>
      <x v="2"/>
    </i>
    <i r="7">
      <x v="20"/>
      <x v="2"/>
    </i>
    <i r="7">
      <x v="25"/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9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A736F-E8B4-4087-A5F1-9953968910DF}" name="数据透视表1" cacheId="239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N12" firstHeaderRow="1" firstDataRow="2" firstDataCol="10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x="1"/>
        <item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10">
    <field x="31"/>
    <field x="1"/>
    <field x="3"/>
    <field x="2"/>
    <field x="17"/>
    <field x="6"/>
    <field x="5"/>
    <field x="8"/>
    <field x="16"/>
    <field x="32"/>
  </rowFields>
  <rowItems count="6">
    <i>
      <x/>
      <x/>
      <x v="4"/>
      <x v="3"/>
      <x v="6"/>
      <x v="3"/>
      <x v="9"/>
      <x v="1"/>
      <x v="23"/>
      <x v="2"/>
    </i>
    <i r="2">
      <x v="7"/>
      <x v="1"/>
      <x v="33"/>
      <x v="3"/>
      <x v="9"/>
      <x v="1"/>
      <x v="25"/>
      <x v="4"/>
    </i>
    <i r="2">
      <x v="11"/>
      <x v="9"/>
      <x v="34"/>
      <x v="3"/>
      <x v="9"/>
      <x v="1"/>
      <x v="26"/>
      <x v="2"/>
    </i>
    <i r="8">
      <x v="27"/>
      <x v="2"/>
    </i>
    <i>
      <x v="9"/>
      <x v="9"/>
      <x v="10"/>
      <x v="2"/>
      <x v="32"/>
      <x v="5"/>
      <x v="13"/>
      <x v="24"/>
      <x v="24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AAC94-2A5D-4CF1-9FBC-EF49A2222DEA}" name="数据透视表7" cacheId="239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60:L64" firstHeaderRow="1" firstDataRow="2" firstDataCol="8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h="1"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3"/>
    <field x="2"/>
    <field x="17"/>
    <field x="6"/>
    <field x="5"/>
    <field x="8"/>
    <field x="16"/>
  </rowFields>
  <rowItems count="3">
    <i>
      <x/>
      <x v="4"/>
      <x v="3"/>
      <x v="6"/>
      <x v="3"/>
      <x v="9"/>
      <x v="1"/>
      <x v="23"/>
    </i>
    <i r="1">
      <x v="7"/>
      <x v="1"/>
      <x v="33"/>
      <x v="3"/>
      <x v="9"/>
      <x v="1"/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AB0F2-861A-4DF7-92D3-E9A71B54EE20}" name="数据透视表5" cacheId="239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4:L48" firstHeaderRow="1" firstDataRow="2" firstDataCol="8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h="1" x="0"/>
        <item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1"/>
    <field x="2"/>
    <field x="17"/>
    <field x="6"/>
    <field x="5"/>
    <field x="8"/>
    <field x="16"/>
  </rowFields>
  <rowItems count="3">
    <i>
      <x/>
      <x/>
      <x v="9"/>
      <x v="34"/>
      <x v="3"/>
      <x v="9"/>
      <x v="1"/>
      <x v="26"/>
    </i>
    <i r="7"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71BF-1623-4FC8-8B38-B26C92506383}" name="数据透视表1" cacheId="239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9" firstHeaderRow="1" firstDataRow="2" firstDataCol="9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compact="0" outline="0" multipleItemSelectionAllowed="1" showAll="0" defaultSubtota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9">
    <field x="31"/>
    <field x="17"/>
    <field x="40"/>
    <field x="2"/>
    <field x="6"/>
    <field x="5"/>
    <field x="8"/>
    <field x="16"/>
    <field x="32"/>
  </rowFields>
  <rowItems count="3">
    <i>
      <x/>
      <x v="6"/>
      <x/>
      <x v="3"/>
      <x v="3"/>
      <x v="9"/>
      <x v="1"/>
      <x v="23"/>
      <x v="2"/>
    </i>
    <i t="default"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2" item="0" hier="-1"/>
    <pageField fld="41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2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25"/>
  <cols>
    <col min="1" max="1" width="33.6640625" style="13" customWidth="1"/>
    <col min="2" max="2" width="33.21875" style="13" customWidth="1"/>
  </cols>
  <sheetData>
    <row r="1" spans="1:2" x14ac:dyDescent="0.25">
      <c r="A1" s="5" t="s">
        <v>66</v>
      </c>
      <c r="B1" s="6" t="s">
        <v>67</v>
      </c>
    </row>
    <row r="2" spans="1:2" x14ac:dyDescent="0.25">
      <c r="A2" s="7" t="s">
        <v>7</v>
      </c>
      <c r="B2" s="8" t="s">
        <v>25</v>
      </c>
    </row>
    <row r="3" spans="1:2" x14ac:dyDescent="0.25">
      <c r="A3" s="7" t="s">
        <v>58</v>
      </c>
      <c r="B3" s="8" t="s">
        <v>4</v>
      </c>
    </row>
    <row r="4" spans="1:2" x14ac:dyDescent="0.25">
      <c r="A4" s="7" t="s">
        <v>57</v>
      </c>
      <c r="B4" s="8" t="s">
        <v>4</v>
      </c>
    </row>
    <row r="5" spans="1:2" x14ac:dyDescent="0.25">
      <c r="A5" s="7" t="s">
        <v>68</v>
      </c>
      <c r="B5" s="8" t="s">
        <v>4</v>
      </c>
    </row>
    <row r="6" spans="1:2" x14ac:dyDescent="0.25">
      <c r="A6" s="7" t="s">
        <v>69</v>
      </c>
      <c r="B6" s="8" t="s">
        <v>4</v>
      </c>
    </row>
    <row r="7" spans="1:2" x14ac:dyDescent="0.25">
      <c r="A7" s="7" t="s">
        <v>70</v>
      </c>
      <c r="B7" s="8" t="s">
        <v>4</v>
      </c>
    </row>
    <row r="8" spans="1:2" x14ac:dyDescent="0.25">
      <c r="A8" s="7" t="s">
        <v>71</v>
      </c>
      <c r="B8" s="8" t="s">
        <v>1</v>
      </c>
    </row>
    <row r="9" spans="1:2" x14ac:dyDescent="0.25">
      <c r="A9" s="7" t="s">
        <v>72</v>
      </c>
      <c r="B9" s="8" t="s">
        <v>1</v>
      </c>
    </row>
    <row r="10" spans="1:2" x14ac:dyDescent="0.25">
      <c r="A10" s="7" t="s">
        <v>73</v>
      </c>
      <c r="B10" s="8" t="s">
        <v>1</v>
      </c>
    </row>
    <row r="11" spans="1:2" x14ac:dyDescent="0.25">
      <c r="A11" s="7" t="s">
        <v>74</v>
      </c>
      <c r="B11" s="8" t="s">
        <v>1</v>
      </c>
    </row>
    <row r="12" spans="1:2" x14ac:dyDescent="0.25">
      <c r="A12" s="7" t="s">
        <v>75</v>
      </c>
      <c r="B12" s="8" t="s">
        <v>1</v>
      </c>
    </row>
    <row r="13" spans="1:2" x14ac:dyDescent="0.25">
      <c r="A13" s="7" t="s">
        <v>26</v>
      </c>
      <c r="B13" s="8" t="s">
        <v>1</v>
      </c>
    </row>
    <row r="14" spans="1:2" x14ac:dyDescent="0.25">
      <c r="A14" s="7" t="s">
        <v>76</v>
      </c>
      <c r="B14" s="8" t="s">
        <v>1</v>
      </c>
    </row>
    <row r="15" spans="1:2" x14ac:dyDescent="0.25">
      <c r="A15" s="7" t="s">
        <v>77</v>
      </c>
      <c r="B15" s="8" t="s">
        <v>1</v>
      </c>
    </row>
    <row r="16" spans="1:2" x14ac:dyDescent="0.25">
      <c r="A16" s="9" t="s">
        <v>28</v>
      </c>
      <c r="B16" s="8" t="s">
        <v>1</v>
      </c>
    </row>
    <row r="17" spans="1:2" x14ac:dyDescent="0.25">
      <c r="A17" s="7" t="s">
        <v>78</v>
      </c>
      <c r="B17" s="8" t="s">
        <v>1</v>
      </c>
    </row>
    <row r="18" spans="1:2" x14ac:dyDescent="0.25">
      <c r="A18" s="7" t="s">
        <v>79</v>
      </c>
      <c r="B18" s="8" t="s">
        <v>1</v>
      </c>
    </row>
    <row r="19" spans="1:2" x14ac:dyDescent="0.25">
      <c r="A19" s="7" t="s">
        <v>80</v>
      </c>
      <c r="B19" s="8" t="s">
        <v>1</v>
      </c>
    </row>
    <row r="20" spans="1:2" x14ac:dyDescent="0.25">
      <c r="A20" s="7" t="s">
        <v>81</v>
      </c>
      <c r="B20" s="8" t="s">
        <v>1</v>
      </c>
    </row>
    <row r="21" spans="1:2" x14ac:dyDescent="0.25">
      <c r="A21" s="7" t="s">
        <v>23</v>
      </c>
      <c r="B21" s="8" t="s">
        <v>1</v>
      </c>
    </row>
    <row r="22" spans="1:2" x14ac:dyDescent="0.25">
      <c r="A22" s="7" t="s">
        <v>82</v>
      </c>
      <c r="B22" s="8" t="s">
        <v>1</v>
      </c>
    </row>
    <row r="23" spans="1:2" x14ac:dyDescent="0.25">
      <c r="A23" s="7" t="s">
        <v>83</v>
      </c>
      <c r="B23" s="8" t="s">
        <v>1</v>
      </c>
    </row>
    <row r="24" spans="1:2" x14ac:dyDescent="0.25">
      <c r="A24" s="7" t="s">
        <v>84</v>
      </c>
      <c r="B24" s="8" t="s">
        <v>1</v>
      </c>
    </row>
    <row r="25" spans="1:2" x14ac:dyDescent="0.25">
      <c r="A25" s="7" t="s">
        <v>85</v>
      </c>
      <c r="B25" s="8" t="s">
        <v>1</v>
      </c>
    </row>
    <row r="26" spans="1:2" x14ac:dyDescent="0.25">
      <c r="A26" s="7" t="s">
        <v>86</v>
      </c>
      <c r="B26" s="8" t="s">
        <v>1</v>
      </c>
    </row>
    <row r="27" spans="1:2" x14ac:dyDescent="0.25">
      <c r="A27" s="7" t="s">
        <v>56</v>
      </c>
      <c r="B27" s="8" t="s">
        <v>1</v>
      </c>
    </row>
    <row r="28" spans="1:2" x14ac:dyDescent="0.25">
      <c r="A28" s="7" t="s">
        <v>87</v>
      </c>
      <c r="B28" s="8" t="s">
        <v>1</v>
      </c>
    </row>
    <row r="29" spans="1:2" x14ac:dyDescent="0.25">
      <c r="A29" s="7" t="s">
        <v>88</v>
      </c>
      <c r="B29" s="8" t="s">
        <v>1</v>
      </c>
    </row>
    <row r="30" spans="1:2" x14ac:dyDescent="0.25">
      <c r="A30" s="7" t="s">
        <v>89</v>
      </c>
      <c r="B30" s="8" t="s">
        <v>1</v>
      </c>
    </row>
    <row r="31" spans="1:2" x14ac:dyDescent="0.25">
      <c r="A31" s="7" t="s">
        <v>90</v>
      </c>
      <c r="B31" s="8" t="s">
        <v>1</v>
      </c>
    </row>
    <row r="32" spans="1:2" x14ac:dyDescent="0.25">
      <c r="A32" s="7" t="s">
        <v>91</v>
      </c>
      <c r="B32" s="8" t="s">
        <v>1</v>
      </c>
    </row>
    <row r="33" spans="1:2" x14ac:dyDescent="0.25">
      <c r="A33" s="7" t="s">
        <v>92</v>
      </c>
      <c r="B33" s="8" t="s">
        <v>1</v>
      </c>
    </row>
    <row r="34" spans="1:2" x14ac:dyDescent="0.25">
      <c r="A34" s="7" t="s">
        <v>93</v>
      </c>
      <c r="B34" s="8" t="s">
        <v>1</v>
      </c>
    </row>
    <row r="35" spans="1:2" x14ac:dyDescent="0.25">
      <c r="A35" s="7" t="s">
        <v>94</v>
      </c>
      <c r="B35" s="8" t="s">
        <v>1</v>
      </c>
    </row>
    <row r="36" spans="1:2" x14ac:dyDescent="0.25">
      <c r="A36" s="7" t="s">
        <v>95</v>
      </c>
      <c r="B36" s="8" t="s">
        <v>1</v>
      </c>
    </row>
    <row r="37" spans="1:2" x14ac:dyDescent="0.25">
      <c r="A37" s="7" t="s">
        <v>96</v>
      </c>
      <c r="B37" s="8" t="s">
        <v>1</v>
      </c>
    </row>
    <row r="38" spans="1:2" x14ac:dyDescent="0.25">
      <c r="A38" s="7" t="s">
        <v>97</v>
      </c>
      <c r="B38" s="8" t="s">
        <v>1</v>
      </c>
    </row>
    <row r="39" spans="1:2" x14ac:dyDescent="0.25">
      <c r="A39" s="7" t="s">
        <v>98</v>
      </c>
      <c r="B39" s="8" t="s">
        <v>1</v>
      </c>
    </row>
    <row r="40" spans="1:2" x14ac:dyDescent="0.25">
      <c r="A40" s="7" t="s">
        <v>99</v>
      </c>
      <c r="B40" s="8" t="s">
        <v>1</v>
      </c>
    </row>
    <row r="41" spans="1:2" x14ac:dyDescent="0.25">
      <c r="A41" s="7" t="s">
        <v>100</v>
      </c>
      <c r="B41" s="8" t="s">
        <v>1</v>
      </c>
    </row>
    <row r="42" spans="1:2" x14ac:dyDescent="0.25">
      <c r="A42" s="7" t="s">
        <v>101</v>
      </c>
      <c r="B42" s="8" t="s">
        <v>1</v>
      </c>
    </row>
    <row r="43" spans="1:2" x14ac:dyDescent="0.25">
      <c r="A43" s="7" t="s">
        <v>102</v>
      </c>
      <c r="B43" s="8" t="s">
        <v>1</v>
      </c>
    </row>
    <row r="44" spans="1:2" x14ac:dyDescent="0.25">
      <c r="A44" s="7" t="s">
        <v>103</v>
      </c>
      <c r="B44" s="8" t="s">
        <v>1</v>
      </c>
    </row>
    <row r="45" spans="1:2" x14ac:dyDescent="0.25">
      <c r="A45" s="7" t="s">
        <v>104</v>
      </c>
      <c r="B45" s="8" t="s">
        <v>1</v>
      </c>
    </row>
    <row r="46" spans="1:2" x14ac:dyDescent="0.25">
      <c r="A46" s="7" t="s">
        <v>105</v>
      </c>
      <c r="B46" s="8" t="s">
        <v>1</v>
      </c>
    </row>
    <row r="47" spans="1:2" x14ac:dyDescent="0.25">
      <c r="A47" s="7" t="s">
        <v>106</v>
      </c>
      <c r="B47" s="8" t="s">
        <v>1</v>
      </c>
    </row>
    <row r="48" spans="1:2" x14ac:dyDescent="0.25">
      <c r="A48" s="7" t="s">
        <v>107</v>
      </c>
      <c r="B48" s="8" t="s">
        <v>1</v>
      </c>
    </row>
    <row r="49" spans="1:2" x14ac:dyDescent="0.25">
      <c r="A49" s="7" t="s">
        <v>108</v>
      </c>
      <c r="B49" s="8" t="s">
        <v>1</v>
      </c>
    </row>
    <row r="50" spans="1:2" x14ac:dyDescent="0.25">
      <c r="A50" s="7" t="s">
        <v>109</v>
      </c>
      <c r="B50" s="8" t="s">
        <v>1</v>
      </c>
    </row>
    <row r="51" spans="1:2" x14ac:dyDescent="0.25">
      <c r="A51" s="9" t="s">
        <v>110</v>
      </c>
      <c r="B51" s="8" t="s">
        <v>1</v>
      </c>
    </row>
    <row r="52" spans="1:2" x14ac:dyDescent="0.25">
      <c r="A52" s="9" t="s">
        <v>111</v>
      </c>
      <c r="B52" s="8" t="s">
        <v>1</v>
      </c>
    </row>
    <row r="53" spans="1:2" x14ac:dyDescent="0.25">
      <c r="A53" s="10" t="s">
        <v>112</v>
      </c>
      <c r="B53" s="6" t="s">
        <v>113</v>
      </c>
    </row>
    <row r="54" spans="1:2" x14ac:dyDescent="0.25">
      <c r="A54" s="10" t="s">
        <v>114</v>
      </c>
      <c r="B54" s="6" t="s">
        <v>115</v>
      </c>
    </row>
    <row r="55" spans="1:2" x14ac:dyDescent="0.25">
      <c r="A55" s="7" t="s">
        <v>6</v>
      </c>
      <c r="B55" s="8" t="s">
        <v>21</v>
      </c>
    </row>
    <row r="56" spans="1:2" x14ac:dyDescent="0.25">
      <c r="A56" s="7" t="s">
        <v>116</v>
      </c>
      <c r="B56" s="8" t="s">
        <v>21</v>
      </c>
    </row>
    <row r="57" spans="1:2" x14ac:dyDescent="0.25">
      <c r="A57" s="7" t="s">
        <v>117</v>
      </c>
      <c r="B57" s="8" t="s">
        <v>118</v>
      </c>
    </row>
    <row r="58" spans="1:2" x14ac:dyDescent="0.25">
      <c r="A58" s="7" t="s">
        <v>119</v>
      </c>
      <c r="B58" s="8" t="s">
        <v>120</v>
      </c>
    </row>
    <row r="59" spans="1:2" x14ac:dyDescent="0.25">
      <c r="A59" s="7" t="s">
        <v>121</v>
      </c>
      <c r="B59" s="8" t="s">
        <v>120</v>
      </c>
    </row>
    <row r="60" spans="1:2" x14ac:dyDescent="0.25">
      <c r="A60" s="7" t="s">
        <v>122</v>
      </c>
      <c r="B60" s="8" t="s">
        <v>123</v>
      </c>
    </row>
    <row r="61" spans="1:2" x14ac:dyDescent="0.25">
      <c r="A61" s="7" t="s">
        <v>124</v>
      </c>
      <c r="B61" s="8" t="s">
        <v>125</v>
      </c>
    </row>
    <row r="62" spans="1:2" x14ac:dyDescent="0.25">
      <c r="A62" s="7" t="s">
        <v>126</v>
      </c>
      <c r="B62" s="8" t="s">
        <v>127</v>
      </c>
    </row>
    <row r="63" spans="1:2" x14ac:dyDescent="0.25">
      <c r="A63" s="7" t="s">
        <v>128</v>
      </c>
      <c r="B63" s="8" t="s">
        <v>129</v>
      </c>
    </row>
    <row r="64" spans="1:2" x14ac:dyDescent="0.25">
      <c r="A64" s="7" t="s">
        <v>130</v>
      </c>
      <c r="B64" s="8" t="s">
        <v>131</v>
      </c>
    </row>
    <row r="65" spans="1:2" x14ac:dyDescent="0.25">
      <c r="A65" s="6" t="s">
        <v>132</v>
      </c>
      <c r="B65" s="6" t="s">
        <v>133</v>
      </c>
    </row>
    <row r="66" spans="1:2" x14ac:dyDescent="0.25">
      <c r="A66" s="6" t="s">
        <v>134</v>
      </c>
      <c r="B66" s="6" t="s">
        <v>135</v>
      </c>
    </row>
    <row r="67" spans="1:2" x14ac:dyDescent="0.25">
      <c r="A67" s="11" t="s">
        <v>136</v>
      </c>
      <c r="B67" s="11" t="s">
        <v>137</v>
      </c>
    </row>
    <row r="68" spans="1:2" x14ac:dyDescent="0.25">
      <c r="A68" s="11" t="s">
        <v>138</v>
      </c>
      <c r="B68" s="11" t="s">
        <v>1</v>
      </c>
    </row>
    <row r="69" spans="1:2" x14ac:dyDescent="0.25">
      <c r="A69" s="8" t="s">
        <v>171</v>
      </c>
      <c r="B69" s="12" t="s">
        <v>169</v>
      </c>
    </row>
    <row r="70" spans="1:2" x14ac:dyDescent="0.25">
      <c r="A70" t="s">
        <v>172</v>
      </c>
      <c r="B70" s="8" t="s">
        <v>1</v>
      </c>
    </row>
    <row r="71" spans="1:2" x14ac:dyDescent="0.25">
      <c r="A71" s="13" t="s">
        <v>173</v>
      </c>
      <c r="B71" s="12" t="s">
        <v>169</v>
      </c>
    </row>
    <row r="72" spans="1:2" x14ac:dyDescent="0.25">
      <c r="A72" s="13" t="s">
        <v>174</v>
      </c>
      <c r="B72" s="12" t="s">
        <v>169</v>
      </c>
    </row>
    <row r="73" spans="1:2" x14ac:dyDescent="0.25">
      <c r="A73" s="13" t="s">
        <v>175</v>
      </c>
      <c r="B73" s="8" t="s">
        <v>1</v>
      </c>
    </row>
    <row r="74" spans="1:2" x14ac:dyDescent="0.25">
      <c r="A74" s="13" t="s">
        <v>176</v>
      </c>
      <c r="B74" s="8" t="s">
        <v>1</v>
      </c>
    </row>
    <row r="75" spans="1:2" x14ac:dyDescent="0.25">
      <c r="A75" s="13" t="s">
        <v>177</v>
      </c>
      <c r="B75" s="8" t="s">
        <v>1</v>
      </c>
    </row>
    <row r="76" spans="1:2" x14ac:dyDescent="0.25">
      <c r="A76" t="s">
        <v>178</v>
      </c>
      <c r="B76" s="8" t="s">
        <v>1</v>
      </c>
    </row>
    <row r="77" spans="1:2" x14ac:dyDescent="0.25">
      <c r="A77" t="s">
        <v>139</v>
      </c>
      <c r="B77" t="s">
        <v>123</v>
      </c>
    </row>
    <row r="78" spans="1:2" x14ac:dyDescent="0.25">
      <c r="A78" t="s">
        <v>124</v>
      </c>
      <c r="B78" t="s">
        <v>140</v>
      </c>
    </row>
    <row r="79" spans="1:2" x14ac:dyDescent="0.25">
      <c r="A79" t="s">
        <v>54</v>
      </c>
      <c r="B79" t="s">
        <v>1</v>
      </c>
    </row>
    <row r="80" spans="1:2" x14ac:dyDescent="0.25">
      <c r="A80" t="s">
        <v>179</v>
      </c>
      <c r="B80" t="s">
        <v>180</v>
      </c>
    </row>
    <row r="81" spans="1:2" x14ac:dyDescent="0.25">
      <c r="A81" t="s">
        <v>181</v>
      </c>
      <c r="B81" t="s">
        <v>182</v>
      </c>
    </row>
    <row r="82" spans="1:2" x14ac:dyDescent="0.25">
      <c r="A82" t="s">
        <v>170</v>
      </c>
      <c r="B82" t="s">
        <v>169</v>
      </c>
    </row>
    <row r="83" spans="1:2" x14ac:dyDescent="0.25">
      <c r="A83" t="s">
        <v>158</v>
      </c>
      <c r="B83" t="s">
        <v>129</v>
      </c>
    </row>
    <row r="84" spans="1:2" x14ac:dyDescent="0.25">
      <c r="A84" t="s">
        <v>183</v>
      </c>
      <c r="B84" t="s">
        <v>183</v>
      </c>
    </row>
    <row r="85" spans="1:2" x14ac:dyDescent="0.25">
      <c r="A85" t="s">
        <v>141</v>
      </c>
      <c r="B85" t="s">
        <v>127</v>
      </c>
    </row>
    <row r="86" spans="1:2" x14ac:dyDescent="0.25">
      <c r="A86" t="s">
        <v>184</v>
      </c>
      <c r="B86" t="s">
        <v>184</v>
      </c>
    </row>
    <row r="87" spans="1:2" x14ac:dyDescent="0.25">
      <c r="A87" t="s">
        <v>142</v>
      </c>
      <c r="B87" t="s">
        <v>143</v>
      </c>
    </row>
    <row r="88" spans="1:2" x14ac:dyDescent="0.25">
      <c r="A88" t="s">
        <v>144</v>
      </c>
      <c r="B88" t="s">
        <v>145</v>
      </c>
    </row>
    <row r="89" spans="1:2" x14ac:dyDescent="0.25">
      <c r="A89" t="s">
        <v>185</v>
      </c>
      <c r="B89" t="s">
        <v>186</v>
      </c>
    </row>
    <row r="90" spans="1:2" x14ac:dyDescent="0.25">
      <c r="A90" t="s">
        <v>146</v>
      </c>
      <c r="B90" t="s">
        <v>4</v>
      </c>
    </row>
    <row r="91" spans="1:2" x14ac:dyDescent="0.25">
      <c r="A91" t="s">
        <v>147</v>
      </c>
      <c r="B91" t="s">
        <v>1</v>
      </c>
    </row>
    <row r="92" spans="1:2" x14ac:dyDescent="0.25">
      <c r="A92" t="s">
        <v>148</v>
      </c>
      <c r="B92" t="s">
        <v>1</v>
      </c>
    </row>
    <row r="93" spans="1:2" x14ac:dyDescent="0.25">
      <c r="A93" t="s">
        <v>149</v>
      </c>
      <c r="B93" t="s">
        <v>21</v>
      </c>
    </row>
    <row r="94" spans="1:2" x14ac:dyDescent="0.25">
      <c r="A94" t="s">
        <v>150</v>
      </c>
      <c r="B94" t="s">
        <v>1</v>
      </c>
    </row>
    <row r="95" spans="1:2" x14ac:dyDescent="0.25">
      <c r="A95" t="s">
        <v>151</v>
      </c>
      <c r="B95" t="s">
        <v>1</v>
      </c>
    </row>
    <row r="96" spans="1:2" x14ac:dyDescent="0.25">
      <c r="A96" t="s">
        <v>152</v>
      </c>
      <c r="B96" t="s">
        <v>1</v>
      </c>
    </row>
    <row r="97" spans="1:2" x14ac:dyDescent="0.25">
      <c r="A97" t="s">
        <v>187</v>
      </c>
      <c r="B97" t="s">
        <v>182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169</v>
      </c>
    </row>
    <row r="100" spans="1:2" x14ac:dyDescent="0.25">
      <c r="A100" t="s">
        <v>191</v>
      </c>
      <c r="B100" t="s">
        <v>123</v>
      </c>
    </row>
    <row r="101" spans="1:2" x14ac:dyDescent="0.25">
      <c r="A101" t="s">
        <v>174</v>
      </c>
      <c r="B101" t="s">
        <v>180</v>
      </c>
    </row>
    <row r="102" spans="1:2" x14ac:dyDescent="0.25">
      <c r="A102" t="s">
        <v>192</v>
      </c>
      <c r="B102" t="s">
        <v>1</v>
      </c>
    </row>
    <row r="103" spans="1:2" x14ac:dyDescent="0.25">
      <c r="A103" t="s">
        <v>153</v>
      </c>
      <c r="B103" t="s">
        <v>154</v>
      </c>
    </row>
    <row r="104" spans="1:2" x14ac:dyDescent="0.25">
      <c r="A104" t="s">
        <v>155</v>
      </c>
      <c r="B104" t="s">
        <v>123</v>
      </c>
    </row>
    <row r="105" spans="1:2" x14ac:dyDescent="0.25">
      <c r="A105" t="s">
        <v>193</v>
      </c>
      <c r="B105" t="s">
        <v>169</v>
      </c>
    </row>
    <row r="106" spans="1:2" x14ac:dyDescent="0.25">
      <c r="A106" s="14"/>
      <c r="B106" s="14"/>
    </row>
    <row r="107" spans="1:2" x14ac:dyDescent="0.25">
      <c r="A107" s="14"/>
      <c r="B107" s="14"/>
    </row>
    <row r="108" spans="1:2" x14ac:dyDescent="0.25">
      <c r="A108" s="14"/>
      <c r="B108" s="14"/>
    </row>
    <row r="109" spans="1:2" x14ac:dyDescent="0.25">
      <c r="A109" s="14"/>
      <c r="B109" s="14"/>
    </row>
    <row r="110" spans="1:2" x14ac:dyDescent="0.25">
      <c r="A110" s="14"/>
      <c r="B110" s="14"/>
    </row>
    <row r="111" spans="1:2" x14ac:dyDescent="0.25">
      <c r="A111" s="14"/>
      <c r="B111" s="14"/>
    </row>
    <row r="112" spans="1:2" x14ac:dyDescent="0.25">
      <c r="A112" s="14"/>
      <c r="B112" s="14"/>
    </row>
    <row r="113" spans="1:2" x14ac:dyDescent="0.25">
      <c r="A113" s="14"/>
      <c r="B113" s="14"/>
    </row>
    <row r="114" spans="1:2" x14ac:dyDescent="0.25">
      <c r="A114" s="14"/>
      <c r="B114" s="14"/>
    </row>
    <row r="115" spans="1:2" x14ac:dyDescent="0.25">
      <c r="A115" s="14"/>
      <c r="B115" s="14"/>
    </row>
    <row r="116" spans="1:2" x14ac:dyDescent="0.25">
      <c r="A116" s="14"/>
      <c r="B116" s="14"/>
    </row>
    <row r="117" spans="1:2" x14ac:dyDescent="0.25">
      <c r="A117" s="14"/>
      <c r="B117" s="14"/>
    </row>
    <row r="118" spans="1:2" x14ac:dyDescent="0.25">
      <c r="A118" s="14"/>
      <c r="B118" s="14"/>
    </row>
    <row r="119" spans="1:2" x14ac:dyDescent="0.25">
      <c r="A119" s="14"/>
      <c r="B119" s="14"/>
    </row>
    <row r="120" spans="1:2" x14ac:dyDescent="0.25">
      <c r="A120" s="14"/>
      <c r="B120" s="14"/>
    </row>
    <row r="121" spans="1:2" x14ac:dyDescent="0.25">
      <c r="A121" s="14"/>
      <c r="B121" s="14"/>
    </row>
    <row r="122" spans="1:2" x14ac:dyDescent="0.25">
      <c r="A122" s="14"/>
      <c r="B122" s="14"/>
    </row>
    <row r="123" spans="1:2" x14ac:dyDescent="0.25">
      <c r="A123" s="14"/>
      <c r="B123" s="14"/>
    </row>
    <row r="124" spans="1:2" x14ac:dyDescent="0.25">
      <c r="A124" s="14"/>
      <c r="B124" s="14"/>
    </row>
    <row r="125" spans="1:2" x14ac:dyDescent="0.25">
      <c r="A125" s="14"/>
      <c r="B125" s="14"/>
    </row>
    <row r="126" spans="1:2" x14ac:dyDescent="0.25">
      <c r="A126" s="14"/>
      <c r="B126" s="14"/>
    </row>
    <row r="127" spans="1:2" x14ac:dyDescent="0.25">
      <c r="A127" s="14"/>
      <c r="B127" s="14"/>
    </row>
    <row r="128" spans="1:2" x14ac:dyDescent="0.25">
      <c r="A128" s="14"/>
      <c r="B128" s="14"/>
    </row>
    <row r="129" spans="1:2" x14ac:dyDescent="0.25">
      <c r="A129" s="14"/>
      <c r="B129" s="14"/>
    </row>
    <row r="130" spans="1:2" x14ac:dyDescent="0.25">
      <c r="A130" s="14"/>
      <c r="B130" s="14"/>
    </row>
    <row r="131" spans="1:2" x14ac:dyDescent="0.25">
      <c r="A131" s="14"/>
      <c r="B131" s="14"/>
    </row>
    <row r="132" spans="1:2" x14ac:dyDescent="0.25">
      <c r="A132" s="14"/>
      <c r="B132" s="14"/>
    </row>
    <row r="133" spans="1:2" x14ac:dyDescent="0.25">
      <c r="A133" s="14"/>
      <c r="B133" s="14"/>
    </row>
    <row r="134" spans="1:2" x14ac:dyDescent="0.25">
      <c r="A134" s="14"/>
      <c r="B134" s="14"/>
    </row>
    <row r="135" spans="1:2" x14ac:dyDescent="0.25">
      <c r="A135" s="14"/>
      <c r="B135" s="14"/>
    </row>
    <row r="136" spans="1:2" x14ac:dyDescent="0.25">
      <c r="A136" s="14"/>
      <c r="B136" s="14"/>
    </row>
    <row r="137" spans="1:2" x14ac:dyDescent="0.25">
      <c r="A137" s="14"/>
      <c r="B137" s="14"/>
    </row>
    <row r="138" spans="1:2" x14ac:dyDescent="0.25">
      <c r="A138" s="14"/>
      <c r="B138" s="14"/>
    </row>
    <row r="139" spans="1:2" x14ac:dyDescent="0.25">
      <c r="A139" s="14"/>
      <c r="B139" s="14"/>
    </row>
    <row r="140" spans="1:2" x14ac:dyDescent="0.25">
      <c r="A140" s="14"/>
      <c r="B140" s="14"/>
    </row>
    <row r="141" spans="1:2" x14ac:dyDescent="0.25">
      <c r="A141" s="14"/>
      <c r="B141" s="14"/>
    </row>
    <row r="142" spans="1:2" x14ac:dyDescent="0.25">
      <c r="A142" s="14"/>
      <c r="B142" s="14"/>
    </row>
    <row r="143" spans="1:2" x14ac:dyDescent="0.25">
      <c r="A143" s="14"/>
      <c r="B143" s="14"/>
    </row>
    <row r="144" spans="1:2" x14ac:dyDescent="0.25">
      <c r="A144" s="14"/>
      <c r="B144" s="14"/>
    </row>
    <row r="145" spans="1:2" x14ac:dyDescent="0.25">
      <c r="A145" s="14"/>
      <c r="B145" s="14"/>
    </row>
    <row r="146" spans="1:2" x14ac:dyDescent="0.25">
      <c r="A146" s="14"/>
      <c r="B146" s="14"/>
    </row>
    <row r="147" spans="1:2" x14ac:dyDescent="0.25">
      <c r="A147" s="14"/>
      <c r="B147" s="14"/>
    </row>
    <row r="148" spans="1:2" x14ac:dyDescent="0.25">
      <c r="A148" s="14"/>
      <c r="B148" s="14"/>
    </row>
    <row r="149" spans="1:2" x14ac:dyDescent="0.25">
      <c r="A149" s="14"/>
      <c r="B149" s="14"/>
    </row>
    <row r="150" spans="1:2" x14ac:dyDescent="0.25">
      <c r="A150" s="14"/>
      <c r="B150" s="14"/>
    </row>
    <row r="151" spans="1:2" x14ac:dyDescent="0.25">
      <c r="A151" s="14"/>
      <c r="B151" s="14"/>
    </row>
    <row r="152" spans="1:2" x14ac:dyDescent="0.25">
      <c r="A152" s="14"/>
      <c r="B152" s="14"/>
    </row>
    <row r="153" spans="1:2" x14ac:dyDescent="0.25">
      <c r="A153" s="14"/>
      <c r="B153" s="14"/>
    </row>
    <row r="154" spans="1:2" x14ac:dyDescent="0.25">
      <c r="A154" s="14"/>
      <c r="B154" s="14"/>
    </row>
    <row r="155" spans="1:2" x14ac:dyDescent="0.25">
      <c r="A155" s="14"/>
      <c r="B155" s="14"/>
    </row>
    <row r="156" spans="1:2" x14ac:dyDescent="0.25">
      <c r="A156" s="14"/>
      <c r="B156" s="14"/>
    </row>
    <row r="157" spans="1:2" x14ac:dyDescent="0.25">
      <c r="A157" s="14"/>
      <c r="B157" s="14"/>
    </row>
    <row r="158" spans="1:2" x14ac:dyDescent="0.25">
      <c r="A158" s="14"/>
      <c r="B158" s="14"/>
    </row>
    <row r="159" spans="1:2" x14ac:dyDescent="0.25">
      <c r="A159" s="14"/>
      <c r="B159" s="14"/>
    </row>
    <row r="160" spans="1:2" x14ac:dyDescent="0.25">
      <c r="A160" s="14"/>
      <c r="B160" s="14"/>
    </row>
    <row r="161" spans="1:2" x14ac:dyDescent="0.25">
      <c r="A161" s="14"/>
      <c r="B161" s="14"/>
    </row>
    <row r="162" spans="1:2" x14ac:dyDescent="0.25">
      <c r="A162" s="14"/>
      <c r="B162" s="14"/>
    </row>
    <row r="163" spans="1:2" x14ac:dyDescent="0.25">
      <c r="A163" s="14"/>
      <c r="B163" s="14"/>
    </row>
    <row r="164" spans="1:2" x14ac:dyDescent="0.25">
      <c r="A164" s="14"/>
      <c r="B164" s="14"/>
    </row>
    <row r="165" spans="1:2" x14ac:dyDescent="0.25">
      <c r="A165" s="14"/>
      <c r="B165" s="14"/>
    </row>
    <row r="166" spans="1:2" x14ac:dyDescent="0.25">
      <c r="A166" s="14"/>
      <c r="B166" s="14"/>
    </row>
    <row r="167" spans="1:2" x14ac:dyDescent="0.25">
      <c r="A167" s="14"/>
      <c r="B167" s="14"/>
    </row>
    <row r="168" spans="1:2" x14ac:dyDescent="0.25">
      <c r="A168" s="14"/>
      <c r="B168" s="14"/>
    </row>
    <row r="169" spans="1:2" x14ac:dyDescent="0.25">
      <c r="A169" s="14"/>
      <c r="B169" s="14"/>
    </row>
    <row r="170" spans="1:2" x14ac:dyDescent="0.25">
      <c r="A170" s="14"/>
      <c r="B170" s="14"/>
    </row>
    <row r="171" spans="1:2" x14ac:dyDescent="0.25">
      <c r="A171" s="14"/>
      <c r="B171" s="14"/>
    </row>
    <row r="172" spans="1:2" x14ac:dyDescent="0.25">
      <c r="A172" s="14"/>
      <c r="B172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26C6-82C4-4AC3-9737-26EA4F706501}">
  <dimension ref="A1:B6"/>
  <sheetViews>
    <sheetView showGridLines="0" zoomScale="55" zoomScaleNormal="55" workbookViewId="0">
      <selection activeCell="J3" sqref="J3"/>
    </sheetView>
  </sheetViews>
  <sheetFormatPr defaultRowHeight="14.4" x14ac:dyDescent="0.25"/>
  <cols>
    <col min="1" max="1" width="114.88671875" customWidth="1"/>
    <col min="2" max="2" width="133.44140625" customWidth="1"/>
  </cols>
  <sheetData>
    <row r="1" spans="1:2" ht="25.2" x14ac:dyDescent="0.25">
      <c r="A1" s="23" t="s">
        <v>216</v>
      </c>
      <c r="B1" s="24" t="s">
        <v>215</v>
      </c>
    </row>
    <row r="2" spans="1:2" ht="128.4" customHeight="1" x14ac:dyDescent="0.25">
      <c r="A2" s="25"/>
      <c r="B2" s="22"/>
    </row>
    <row r="3" spans="1:2" ht="264.60000000000002" customHeight="1" x14ac:dyDescent="0.25">
      <c r="A3" s="25"/>
      <c r="B3" s="22"/>
    </row>
    <row r="4" spans="1:2" ht="20.399999999999999" customHeight="1" x14ac:dyDescent="0.25">
      <c r="A4" s="26" t="s">
        <v>217</v>
      </c>
      <c r="B4" s="26"/>
    </row>
    <row r="5" spans="1:2" ht="408.6" customHeight="1" x14ac:dyDescent="0.25">
      <c r="A5" s="25"/>
      <c r="B5" s="25"/>
    </row>
    <row r="6" spans="1:2" ht="331.8" customHeight="1" x14ac:dyDescent="0.25">
      <c r="A6" s="25"/>
      <c r="B6" s="25"/>
    </row>
  </sheetData>
  <mergeCells count="3">
    <mergeCell ref="A2:A3"/>
    <mergeCell ref="A4:B4"/>
    <mergeCell ref="A5:B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U72"/>
  <sheetViews>
    <sheetView tabSelected="1" zoomScale="70" zoomScaleNormal="70" workbookViewId="0">
      <selection activeCell="B17" sqref="B17"/>
    </sheetView>
  </sheetViews>
  <sheetFormatPr defaultRowHeight="14.4" x14ac:dyDescent="0.25"/>
  <cols>
    <col min="1" max="1" width="29.88671875" style="15" customWidth="1"/>
    <col min="2" max="2" width="16.5546875" style="15" customWidth="1"/>
    <col min="3" max="4" width="47" style="15" bestFit="1" customWidth="1"/>
    <col min="5" max="5" width="28.44140625" style="15" bestFit="1" customWidth="1"/>
    <col min="6" max="6" width="22.109375" style="15" customWidth="1"/>
    <col min="7" max="7" width="16.88671875" style="15" bestFit="1" customWidth="1"/>
    <col min="8" max="8" width="18" style="15" bestFit="1" customWidth="1"/>
    <col min="9" max="9" width="16.88671875" style="15" bestFit="1" customWidth="1"/>
    <col min="10" max="10" width="26.109375" style="15" bestFit="1" customWidth="1"/>
    <col min="11" max="12" width="16.88671875" style="15" bestFit="1" customWidth="1"/>
    <col min="13" max="13" width="14.44140625" style="15" bestFit="1" customWidth="1"/>
    <col min="14" max="14" width="11.44140625" style="15" bestFit="1" customWidth="1"/>
    <col min="15" max="15" width="14.77734375" style="16" bestFit="1" customWidth="1"/>
    <col min="16" max="16" width="37.77734375" style="15" bestFit="1" customWidth="1"/>
    <col min="17" max="17" width="18" style="15" bestFit="1" customWidth="1"/>
    <col min="18" max="18" width="28.44140625" style="15" bestFit="1" customWidth="1" collapsed="1"/>
    <col min="19" max="19" width="12.5546875" style="15" bestFit="1" customWidth="1"/>
    <col min="20" max="20" width="10.44140625" style="15" bestFit="1" customWidth="1"/>
    <col min="21" max="21" width="8.88671875" style="15" customWidth="1"/>
    <col min="22" max="22" width="17.109375" style="15" bestFit="1" customWidth="1"/>
    <col min="23" max="23" width="12.5546875" style="15" bestFit="1" customWidth="1"/>
    <col min="24" max="24" width="14.77734375" style="15" bestFit="1" customWidth="1"/>
    <col min="25" max="25" width="15.88671875" style="15" bestFit="1" customWidth="1"/>
    <col min="26" max="26" width="12.5546875" style="15" bestFit="1" customWidth="1"/>
    <col min="27" max="27" width="14.77734375" style="15" bestFit="1" customWidth="1"/>
    <col min="28" max="28" width="15.88671875" style="15" bestFit="1" customWidth="1"/>
    <col min="29" max="32" width="12.5546875" style="15" bestFit="1" customWidth="1"/>
    <col min="33" max="33" width="8.33203125" style="15" bestFit="1" customWidth="1"/>
    <col min="34" max="34" width="17.109375" style="15" bestFit="1" customWidth="1"/>
    <col min="35" max="35" width="14.77734375" style="15" bestFit="1" customWidth="1"/>
    <col min="36" max="36" width="19.44140625" style="15" bestFit="1" customWidth="1"/>
    <col min="37" max="37" width="17.109375" style="15" bestFit="1" customWidth="1"/>
    <col min="38" max="38" width="19.44140625" style="15" bestFit="1" customWidth="1"/>
    <col min="39" max="39" width="17.109375" style="15" bestFit="1" customWidth="1"/>
    <col min="40" max="40" width="13.5546875" style="15" hidden="1" customWidth="1"/>
    <col min="41" max="41" width="47" style="15" hidden="1" customWidth="1"/>
    <col min="42" max="42" width="13.5546875" style="15" hidden="1" customWidth="1"/>
    <col min="43" max="43" width="12.5546875" style="15" hidden="1" customWidth="1"/>
    <col min="44" max="45" width="17.109375" style="15" hidden="1" customWidth="1"/>
    <col min="46" max="46" width="12.5546875" style="15" hidden="1" customWidth="1"/>
    <col min="47" max="47" width="17.109375" style="15" hidden="1" customWidth="1"/>
    <col min="48" max="16384" width="8.88671875" style="15"/>
  </cols>
  <sheetData>
    <row r="1" spans="1:47" ht="25.8" x14ac:dyDescent="0.25">
      <c r="A1" s="32" t="s">
        <v>243</v>
      </c>
    </row>
    <row r="2" spans="1:47" ht="13.8" customHeight="1" x14ac:dyDescent="0.25">
      <c r="A2" s="15" t="s">
        <v>0</v>
      </c>
      <c r="B2" s="15" t="s">
        <v>8</v>
      </c>
      <c r="C2" s="15" t="s">
        <v>3</v>
      </c>
      <c r="D2" s="15" t="s">
        <v>30</v>
      </c>
      <c r="E2" s="15" t="s">
        <v>31</v>
      </c>
      <c r="F2" s="15" t="s">
        <v>9</v>
      </c>
      <c r="G2" s="15" t="s">
        <v>10</v>
      </c>
      <c r="H2" s="15" t="s">
        <v>11</v>
      </c>
      <c r="I2" s="15" t="s">
        <v>12</v>
      </c>
      <c r="J2" s="15" t="s">
        <v>2</v>
      </c>
      <c r="K2" s="15" t="s">
        <v>32</v>
      </c>
      <c r="L2" s="15" t="s">
        <v>33</v>
      </c>
      <c r="M2" s="15" t="s">
        <v>34</v>
      </c>
      <c r="N2" s="15" t="s">
        <v>35</v>
      </c>
      <c r="O2" s="16" t="s">
        <v>36</v>
      </c>
      <c r="P2" s="17" t="s">
        <v>162</v>
      </c>
      <c r="Q2" s="15" t="s">
        <v>37</v>
      </c>
      <c r="R2" s="15" t="s">
        <v>5</v>
      </c>
      <c r="S2" s="15" t="s">
        <v>13</v>
      </c>
      <c r="T2" s="15" t="s">
        <v>14</v>
      </c>
      <c r="U2" s="15" t="s">
        <v>15</v>
      </c>
      <c r="V2" s="18" t="s">
        <v>38</v>
      </c>
      <c r="W2" s="15" t="s">
        <v>39</v>
      </c>
      <c r="X2" s="18" t="s">
        <v>40</v>
      </c>
      <c r="Y2" s="19" t="s">
        <v>41</v>
      </c>
      <c r="Z2" s="15" t="s">
        <v>42</v>
      </c>
      <c r="AA2" s="18" t="s">
        <v>16</v>
      </c>
      <c r="AB2" s="19" t="s">
        <v>43</v>
      </c>
      <c r="AC2" s="15" t="s">
        <v>44</v>
      </c>
      <c r="AD2" s="17" t="s">
        <v>163</v>
      </c>
      <c r="AE2" s="15" t="s">
        <v>45</v>
      </c>
      <c r="AF2" s="15" t="s">
        <v>17</v>
      </c>
      <c r="AG2" s="15" t="s">
        <v>46</v>
      </c>
      <c r="AH2" s="15" t="s">
        <v>47</v>
      </c>
      <c r="AI2" s="15" t="s">
        <v>48</v>
      </c>
      <c r="AJ2" s="15" t="s">
        <v>49</v>
      </c>
      <c r="AK2" s="15" t="s">
        <v>50</v>
      </c>
      <c r="AL2" s="17" t="s">
        <v>200</v>
      </c>
      <c r="AM2" s="15" t="s">
        <v>51</v>
      </c>
      <c r="AN2" s="4" t="s">
        <v>18</v>
      </c>
      <c r="AO2" s="4" t="s">
        <v>207</v>
      </c>
      <c r="AP2" s="4" t="s">
        <v>19</v>
      </c>
      <c r="AQ2" s="4" t="s">
        <v>206</v>
      </c>
      <c r="AR2" s="4" t="s">
        <v>209</v>
      </c>
      <c r="AS2" s="4" t="s">
        <v>210</v>
      </c>
      <c r="AT2" s="4" t="s">
        <v>212</v>
      </c>
      <c r="AU2" s="4" t="s">
        <v>214</v>
      </c>
    </row>
    <row r="3" spans="1:47" x14ac:dyDescent="0.25">
      <c r="A3" s="15" t="s">
        <v>25</v>
      </c>
      <c r="B3" s="15" t="s">
        <v>156</v>
      </c>
      <c r="C3" s="15" t="s">
        <v>21</v>
      </c>
      <c r="D3" s="15" t="s">
        <v>164</v>
      </c>
      <c r="E3" s="15" t="s">
        <v>116</v>
      </c>
      <c r="F3" s="15" t="s">
        <v>165</v>
      </c>
      <c r="G3" s="15" t="s">
        <v>22</v>
      </c>
      <c r="H3" s="20">
        <v>44362</v>
      </c>
      <c r="I3" s="15" t="s">
        <v>218</v>
      </c>
      <c r="J3" s="15" t="s">
        <v>167</v>
      </c>
      <c r="P3" s="15" t="s">
        <v>168</v>
      </c>
      <c r="Q3" s="15" t="s">
        <v>55</v>
      </c>
      <c r="R3" s="15" t="s">
        <v>68</v>
      </c>
      <c r="S3" s="15">
        <v>20</v>
      </c>
      <c r="T3" s="15">
        <v>100</v>
      </c>
      <c r="U3" s="15">
        <f t="shared" ref="U3" si="0">T3-S3</f>
        <v>80</v>
      </c>
      <c r="V3" s="18">
        <f t="shared" ref="V3" si="1">S3/(1+W3%)</f>
        <v>18.867924528301884</v>
      </c>
      <c r="W3" s="15">
        <v>6</v>
      </c>
      <c r="X3" s="18">
        <f t="shared" ref="X3" si="2">V3*W3%</f>
        <v>1.132075471698113</v>
      </c>
      <c r="Y3" s="18">
        <f t="shared" ref="Y3" si="3">T3/(1+Z3%)</f>
        <v>94.339622641509436</v>
      </c>
      <c r="Z3" s="15">
        <v>6</v>
      </c>
      <c r="AA3" s="18">
        <f t="shared" ref="AA3" si="4">Y3*Z3%</f>
        <v>5.6603773584905657</v>
      </c>
      <c r="AB3" s="18">
        <f t="shared" ref="AB3" si="5">Y3-V3</f>
        <v>75.471698113207552</v>
      </c>
      <c r="AF3" s="15" t="s">
        <v>27</v>
      </c>
      <c r="AG3" s="15" t="s">
        <v>52</v>
      </c>
      <c r="AH3" s="15">
        <v>20</v>
      </c>
      <c r="AI3" s="15">
        <v>100</v>
      </c>
      <c r="AJ3" s="18">
        <f t="shared" ref="AJ3" si="6">AH3/(1+W3%)</f>
        <v>18.867924528301884</v>
      </c>
      <c r="AK3" s="18">
        <f t="shared" ref="AK3" si="7">AJ3*W3%</f>
        <v>1.132075471698113</v>
      </c>
      <c r="AL3" s="18">
        <f t="shared" ref="AL3" si="8">AI3/(1+Z3%)</f>
        <v>94.339622641509436</v>
      </c>
      <c r="AM3" s="18">
        <f t="shared" ref="AM3" si="9">AL3*Z3%</f>
        <v>5.6603773584905657</v>
      </c>
      <c r="AN3" s="4" t="b">
        <f t="shared" ref="AN3" si="10">A3=C3</f>
        <v>0</v>
      </c>
      <c r="AO3" s="4" t="str">
        <f>VLOOKUP(R3,内部供方所属关系表!$A$1:$B$202,2,0)</f>
        <v>佳利达国际物流南京有限公司</v>
      </c>
      <c r="AP3" s="4" t="b">
        <f t="shared" ref="AP3" si="11">AO3=C3</f>
        <v>0</v>
      </c>
      <c r="AQ3" s="4" t="s">
        <v>24</v>
      </c>
      <c r="AR3" s="4" t="s">
        <v>24</v>
      </c>
      <c r="AS3" s="4" t="s">
        <v>24</v>
      </c>
      <c r="AT3" s="4" t="str">
        <f t="shared" ref="AT3" si="12">IF(AND(AR3="内部",AS3="内部"),"内部","外部")</f>
        <v>内部</v>
      </c>
      <c r="AU3" s="4" t="s">
        <v>205</v>
      </c>
    </row>
    <row r="4" spans="1:47" ht="13.8" customHeight="1" x14ac:dyDescent="0.25">
      <c r="A4" s="15" t="s">
        <v>25</v>
      </c>
      <c r="B4" s="15" t="s">
        <v>156</v>
      </c>
      <c r="C4" s="15" t="s">
        <v>1</v>
      </c>
      <c r="D4" s="15" t="s">
        <v>53</v>
      </c>
      <c r="E4" s="15" t="s">
        <v>28</v>
      </c>
      <c r="F4" s="15" t="s">
        <v>165</v>
      </c>
      <c r="G4" s="15" t="s">
        <v>22</v>
      </c>
      <c r="H4" s="20">
        <v>44362</v>
      </c>
      <c r="I4" s="15" t="s">
        <v>166</v>
      </c>
      <c r="J4" s="15" t="s">
        <v>167</v>
      </c>
      <c r="O4" s="20"/>
      <c r="P4" s="15" t="s">
        <v>219</v>
      </c>
      <c r="Q4" s="15" t="s">
        <v>157</v>
      </c>
      <c r="R4" s="15" t="s">
        <v>28</v>
      </c>
      <c r="S4" s="15">
        <v>0.8</v>
      </c>
      <c r="T4" s="15">
        <v>0</v>
      </c>
      <c r="U4" s="15">
        <f t="shared" ref="U4:U9" si="13">T4-S4</f>
        <v>-0.8</v>
      </c>
      <c r="V4" s="18">
        <f t="shared" ref="V4:V9" si="14">S4/(1+W4%)</f>
        <v>0.75471698113207553</v>
      </c>
      <c r="W4" s="15">
        <v>6</v>
      </c>
      <c r="X4" s="18">
        <f t="shared" ref="X4:X9" si="15">V4*W4%</f>
        <v>4.5283018867924532E-2</v>
      </c>
      <c r="Y4" s="18">
        <f t="shared" ref="Y4:Y9" si="16">T4/(1+Z4%)</f>
        <v>0</v>
      </c>
      <c r="Z4" s="15">
        <v>6</v>
      </c>
      <c r="AA4" s="18">
        <f t="shared" ref="AA4:AA9" si="17">Y4*Z4%</f>
        <v>0</v>
      </c>
      <c r="AB4" s="18">
        <f t="shared" ref="AB4:AB9" si="18">Y4-V4</f>
        <v>-0.75471698113207553</v>
      </c>
      <c r="AD4" s="17"/>
      <c r="AF4" s="15" t="s">
        <v>27</v>
      </c>
      <c r="AG4" s="15" t="s">
        <v>52</v>
      </c>
      <c r="AH4" s="15">
        <v>0.8</v>
      </c>
      <c r="AI4" s="15">
        <v>0</v>
      </c>
      <c r="AJ4" s="18">
        <f t="shared" ref="AJ4:AJ9" si="19">AH4/(1+W4%)</f>
        <v>0.75471698113207553</v>
      </c>
      <c r="AK4" s="18">
        <f t="shared" ref="AK4:AK9" si="20">AJ4*W4%</f>
        <v>4.5283018867924532E-2</v>
      </c>
      <c r="AL4" s="18">
        <f t="shared" ref="AL4:AL9" si="21">AI4/(1+Z4%)</f>
        <v>0</v>
      </c>
      <c r="AM4" s="18">
        <f t="shared" ref="AM4:AM9" si="22">AL4*Z4%</f>
        <v>0</v>
      </c>
      <c r="AN4" s="4" t="b">
        <v>0</v>
      </c>
      <c r="AO4" s="4" t="s">
        <v>1</v>
      </c>
      <c r="AP4" s="4" t="b">
        <v>1</v>
      </c>
      <c r="AQ4" s="4" t="s">
        <v>24</v>
      </c>
      <c r="AR4" s="4" t="s">
        <v>24</v>
      </c>
      <c r="AS4" s="4" t="s">
        <v>24</v>
      </c>
      <c r="AT4" s="4" t="str">
        <f t="shared" ref="AT4:AT9" si="23">IF(AND(AR4="内部",AS4="内部"),"内部","外部")</f>
        <v>内部</v>
      </c>
      <c r="AU4" s="4" t="s">
        <v>205</v>
      </c>
    </row>
    <row r="5" spans="1:47" ht="12" customHeight="1" x14ac:dyDescent="0.25">
      <c r="A5" s="15" t="s">
        <v>25</v>
      </c>
      <c r="B5" s="15" t="s">
        <v>156</v>
      </c>
      <c r="C5" s="15" t="s">
        <v>21</v>
      </c>
      <c r="D5" s="15" t="s">
        <v>164</v>
      </c>
      <c r="E5" s="15" t="s">
        <v>116</v>
      </c>
      <c r="F5" s="15" t="s">
        <v>165</v>
      </c>
      <c r="G5" s="15" t="s">
        <v>22</v>
      </c>
      <c r="H5" s="20">
        <v>44362</v>
      </c>
      <c r="I5" s="15" t="s">
        <v>166</v>
      </c>
      <c r="J5" s="15" t="s">
        <v>167</v>
      </c>
      <c r="O5" s="20"/>
      <c r="P5" s="15" t="s">
        <v>219</v>
      </c>
      <c r="Q5" s="15" t="s">
        <v>160</v>
      </c>
      <c r="R5" s="15" t="s">
        <v>116</v>
      </c>
      <c r="S5" s="15">
        <v>20</v>
      </c>
      <c r="T5" s="15">
        <v>0</v>
      </c>
      <c r="U5" s="15">
        <f t="shared" si="13"/>
        <v>-20</v>
      </c>
      <c r="V5" s="18">
        <f t="shared" si="14"/>
        <v>18.867924528301884</v>
      </c>
      <c r="W5" s="15">
        <v>6</v>
      </c>
      <c r="X5" s="18">
        <f t="shared" si="15"/>
        <v>1.132075471698113</v>
      </c>
      <c r="Y5" s="18">
        <f t="shared" si="16"/>
        <v>0</v>
      </c>
      <c r="Z5" s="15">
        <v>6</v>
      </c>
      <c r="AA5" s="18">
        <f t="shared" si="17"/>
        <v>0</v>
      </c>
      <c r="AB5" s="18">
        <f t="shared" si="18"/>
        <v>-18.867924528301884</v>
      </c>
      <c r="AD5" s="17"/>
      <c r="AF5" s="15" t="s">
        <v>27</v>
      </c>
      <c r="AG5" s="15" t="s">
        <v>52</v>
      </c>
      <c r="AH5" s="15">
        <v>20</v>
      </c>
      <c r="AI5" s="15">
        <v>0</v>
      </c>
      <c r="AJ5" s="18">
        <f t="shared" si="19"/>
        <v>18.867924528301884</v>
      </c>
      <c r="AK5" s="18">
        <f t="shared" si="20"/>
        <v>1.132075471698113</v>
      </c>
      <c r="AL5" s="18">
        <f t="shared" si="21"/>
        <v>0</v>
      </c>
      <c r="AM5" s="18">
        <f t="shared" si="22"/>
        <v>0</v>
      </c>
      <c r="AN5" s="4" t="b">
        <v>0</v>
      </c>
      <c r="AO5" s="4" t="s">
        <v>21</v>
      </c>
      <c r="AP5" s="4" t="b">
        <v>1</v>
      </c>
      <c r="AQ5" s="4" t="s">
        <v>24</v>
      </c>
      <c r="AR5" s="4" t="s">
        <v>24</v>
      </c>
      <c r="AS5" s="4" t="s">
        <v>24</v>
      </c>
      <c r="AT5" s="4" t="str">
        <f t="shared" si="23"/>
        <v>内部</v>
      </c>
      <c r="AU5" s="4" t="s">
        <v>205</v>
      </c>
    </row>
    <row r="6" spans="1:47" ht="13.8" customHeight="1" x14ac:dyDescent="0.25">
      <c r="A6" s="15" t="s">
        <v>25</v>
      </c>
      <c r="B6" s="15" t="s">
        <v>156</v>
      </c>
      <c r="C6" s="15" t="s">
        <v>1</v>
      </c>
      <c r="D6" s="15" t="s">
        <v>53</v>
      </c>
      <c r="E6" s="15" t="s">
        <v>106</v>
      </c>
      <c r="F6" s="15" t="s">
        <v>165</v>
      </c>
      <c r="G6" s="15" t="s">
        <v>22</v>
      </c>
      <c r="H6" s="20">
        <v>44362</v>
      </c>
      <c r="I6" s="15" t="s">
        <v>166</v>
      </c>
      <c r="J6" s="15" t="s">
        <v>167</v>
      </c>
      <c r="O6" s="20"/>
      <c r="P6" s="15" t="s">
        <v>219</v>
      </c>
      <c r="Q6" s="15" t="s">
        <v>159</v>
      </c>
      <c r="R6" s="15" t="s">
        <v>106</v>
      </c>
      <c r="S6" s="15">
        <v>35</v>
      </c>
      <c r="T6" s="15">
        <v>0</v>
      </c>
      <c r="U6" s="15">
        <f t="shared" si="13"/>
        <v>-35</v>
      </c>
      <c r="V6" s="18">
        <f t="shared" si="14"/>
        <v>33.018867924528301</v>
      </c>
      <c r="W6" s="15">
        <v>6</v>
      </c>
      <c r="X6" s="18">
        <f t="shared" si="15"/>
        <v>1.9811320754716979</v>
      </c>
      <c r="Y6" s="18">
        <f t="shared" si="16"/>
        <v>0</v>
      </c>
      <c r="Z6" s="15">
        <v>6</v>
      </c>
      <c r="AA6" s="18">
        <f t="shared" si="17"/>
        <v>0</v>
      </c>
      <c r="AB6" s="18">
        <f t="shared" si="18"/>
        <v>-33.018867924528301</v>
      </c>
      <c r="AD6" s="17"/>
      <c r="AF6" s="15" t="s">
        <v>27</v>
      </c>
      <c r="AG6" s="15" t="s">
        <v>52</v>
      </c>
      <c r="AH6" s="15">
        <v>35</v>
      </c>
      <c r="AI6" s="15">
        <v>0</v>
      </c>
      <c r="AJ6" s="18">
        <f t="shared" si="19"/>
        <v>33.018867924528301</v>
      </c>
      <c r="AK6" s="18">
        <f t="shared" si="20"/>
        <v>1.9811320754716979</v>
      </c>
      <c r="AL6" s="18">
        <f t="shared" si="21"/>
        <v>0</v>
      </c>
      <c r="AM6" s="18">
        <f t="shared" si="22"/>
        <v>0</v>
      </c>
      <c r="AN6" s="4" t="b">
        <v>0</v>
      </c>
      <c r="AO6" s="4" t="s">
        <v>1</v>
      </c>
      <c r="AP6" s="4" t="b">
        <v>1</v>
      </c>
      <c r="AQ6" s="4" t="s">
        <v>24</v>
      </c>
      <c r="AR6" s="4" t="s">
        <v>24</v>
      </c>
      <c r="AS6" s="4" t="s">
        <v>24</v>
      </c>
      <c r="AT6" s="4" t="str">
        <f t="shared" si="23"/>
        <v>内部</v>
      </c>
      <c r="AU6" s="4" t="s">
        <v>205</v>
      </c>
    </row>
    <row r="7" spans="1:47" ht="13.8" customHeight="1" x14ac:dyDescent="0.25">
      <c r="A7" s="15" t="s">
        <v>25</v>
      </c>
      <c r="B7" s="15" t="s">
        <v>156</v>
      </c>
      <c r="C7" s="15" t="s">
        <v>1</v>
      </c>
      <c r="D7" s="15" t="s">
        <v>53</v>
      </c>
      <c r="E7" s="15" t="s">
        <v>56</v>
      </c>
      <c r="F7" s="15" t="s">
        <v>165</v>
      </c>
      <c r="G7" s="15" t="s">
        <v>22</v>
      </c>
      <c r="H7" s="20">
        <v>44362</v>
      </c>
      <c r="I7" s="15" t="s">
        <v>166</v>
      </c>
      <c r="J7" s="15" t="s">
        <v>167</v>
      </c>
      <c r="O7" s="20"/>
      <c r="P7" s="15" t="s">
        <v>219</v>
      </c>
      <c r="Q7" s="15" t="s">
        <v>220</v>
      </c>
      <c r="R7" s="15" t="s">
        <v>221</v>
      </c>
      <c r="S7" s="15">
        <v>3.69</v>
      </c>
      <c r="T7" s="15">
        <v>0</v>
      </c>
      <c r="U7" s="15">
        <f t="shared" si="13"/>
        <v>-3.69</v>
      </c>
      <c r="V7" s="18">
        <f t="shared" si="14"/>
        <v>3.69</v>
      </c>
      <c r="W7" s="15">
        <v>0</v>
      </c>
      <c r="X7" s="18">
        <f t="shared" si="15"/>
        <v>0</v>
      </c>
      <c r="Y7" s="18">
        <f t="shared" si="16"/>
        <v>0</v>
      </c>
      <c r="Z7" s="15">
        <v>6</v>
      </c>
      <c r="AA7" s="18">
        <f t="shared" si="17"/>
        <v>0</v>
      </c>
      <c r="AB7" s="18">
        <f t="shared" si="18"/>
        <v>-3.69</v>
      </c>
      <c r="AD7" s="17"/>
      <c r="AF7" s="15" t="s">
        <v>27</v>
      </c>
      <c r="AG7" s="15" t="s">
        <v>222</v>
      </c>
      <c r="AH7" s="15">
        <v>4.5</v>
      </c>
      <c r="AI7" s="15">
        <v>0</v>
      </c>
      <c r="AJ7" s="18">
        <f t="shared" si="19"/>
        <v>4.5</v>
      </c>
      <c r="AK7" s="18">
        <f t="shared" si="20"/>
        <v>0</v>
      </c>
      <c r="AL7" s="18">
        <f t="shared" si="21"/>
        <v>0</v>
      </c>
      <c r="AM7" s="18">
        <f t="shared" si="22"/>
        <v>0</v>
      </c>
      <c r="AN7" s="4" t="b">
        <v>0</v>
      </c>
      <c r="AO7" s="4" t="e">
        <v>#N/A</v>
      </c>
      <c r="AP7" s="4" t="e">
        <v>#N/A</v>
      </c>
      <c r="AQ7" s="4" t="s">
        <v>29</v>
      </c>
      <c r="AR7" s="4" t="s">
        <v>24</v>
      </c>
      <c r="AS7" s="4" t="s">
        <v>24</v>
      </c>
      <c r="AT7" s="4" t="str">
        <f t="shared" si="23"/>
        <v>内部</v>
      </c>
      <c r="AU7" s="4" t="s">
        <v>205</v>
      </c>
    </row>
    <row r="8" spans="1:47" ht="13.8" customHeight="1" x14ac:dyDescent="0.25">
      <c r="A8" s="15" t="s">
        <v>25</v>
      </c>
      <c r="B8" s="15" t="s">
        <v>156</v>
      </c>
      <c r="C8" s="15" t="s">
        <v>25</v>
      </c>
      <c r="D8" s="15" t="s">
        <v>226</v>
      </c>
      <c r="E8" s="15" t="s">
        <v>227</v>
      </c>
      <c r="F8" s="15" t="s">
        <v>165</v>
      </c>
      <c r="G8" s="15" t="s">
        <v>22</v>
      </c>
      <c r="H8" s="20">
        <v>44362</v>
      </c>
      <c r="I8" s="15" t="s">
        <v>166</v>
      </c>
      <c r="J8" s="15" t="s">
        <v>167</v>
      </c>
      <c r="K8" s="21"/>
      <c r="L8" s="21"/>
      <c r="O8" s="15"/>
      <c r="P8" s="15" t="s">
        <v>161</v>
      </c>
      <c r="Q8" s="15" t="s">
        <v>223</v>
      </c>
      <c r="R8" s="15" t="s">
        <v>224</v>
      </c>
      <c r="S8" s="15">
        <v>50</v>
      </c>
      <c r="T8" s="15">
        <v>0</v>
      </c>
      <c r="U8" s="15">
        <f t="shared" si="13"/>
        <v>-50</v>
      </c>
      <c r="V8" s="18">
        <f t="shared" si="14"/>
        <v>50</v>
      </c>
      <c r="W8" s="15">
        <v>0</v>
      </c>
      <c r="X8" s="18">
        <f t="shared" si="15"/>
        <v>0</v>
      </c>
      <c r="Y8" s="18">
        <f t="shared" si="16"/>
        <v>0</v>
      </c>
      <c r="Z8" s="15">
        <v>6</v>
      </c>
      <c r="AA8" s="18">
        <f t="shared" si="17"/>
        <v>0</v>
      </c>
      <c r="AB8" s="18">
        <f t="shared" si="18"/>
        <v>-50</v>
      </c>
      <c r="AF8" s="15" t="s">
        <v>27</v>
      </c>
      <c r="AG8" s="15" t="s">
        <v>52</v>
      </c>
      <c r="AH8" s="15">
        <v>50</v>
      </c>
      <c r="AI8" s="15">
        <v>0</v>
      </c>
      <c r="AJ8" s="18">
        <f t="shared" si="19"/>
        <v>50</v>
      </c>
      <c r="AK8" s="18">
        <f t="shared" si="20"/>
        <v>0</v>
      </c>
      <c r="AL8" s="18">
        <f t="shared" si="21"/>
        <v>0</v>
      </c>
      <c r="AM8" s="18">
        <f t="shared" si="22"/>
        <v>0</v>
      </c>
      <c r="AN8" s="4" t="b">
        <f t="shared" ref="AN8:AN9" si="24">A8=C8</f>
        <v>1</v>
      </c>
      <c r="AO8" s="4" t="e">
        <f>VLOOKUP(R8,[1]关系表!$A$1:$B$129,2,0)</f>
        <v>#N/A</v>
      </c>
      <c r="AP8" s="4" t="e">
        <f t="shared" ref="AP8:AP9" si="25">C8=AO8</f>
        <v>#N/A</v>
      </c>
      <c r="AQ8" s="4" t="s">
        <v>29</v>
      </c>
      <c r="AR8" s="4" t="s">
        <v>24</v>
      </c>
      <c r="AS8" s="4" t="s">
        <v>24</v>
      </c>
      <c r="AT8" s="4" t="str">
        <f t="shared" si="23"/>
        <v>内部</v>
      </c>
      <c r="AU8" s="4" t="s">
        <v>205</v>
      </c>
    </row>
    <row r="9" spans="1:47" ht="13.8" customHeight="1" x14ac:dyDescent="0.25">
      <c r="A9" s="15" t="s">
        <v>25</v>
      </c>
      <c r="B9" s="15" t="s">
        <v>156</v>
      </c>
      <c r="C9" s="15" t="s">
        <v>25</v>
      </c>
      <c r="D9" s="15" t="s">
        <v>226</v>
      </c>
      <c r="E9" s="15" t="s">
        <v>227</v>
      </c>
      <c r="F9" s="15" t="s">
        <v>165</v>
      </c>
      <c r="G9" s="15" t="s">
        <v>22</v>
      </c>
      <c r="H9" s="20">
        <v>44362</v>
      </c>
      <c r="I9" s="15" t="s">
        <v>166</v>
      </c>
      <c r="J9" s="15" t="s">
        <v>167</v>
      </c>
      <c r="K9" s="21"/>
      <c r="L9" s="21"/>
      <c r="O9" s="15"/>
      <c r="P9" s="15" t="s">
        <v>161</v>
      </c>
      <c r="Q9" s="15" t="s">
        <v>225</v>
      </c>
      <c r="R9" s="15" t="s">
        <v>224</v>
      </c>
      <c r="S9" s="15">
        <v>176.35</v>
      </c>
      <c r="T9" s="15">
        <v>0</v>
      </c>
      <c r="U9" s="15">
        <f t="shared" si="13"/>
        <v>-176.35</v>
      </c>
      <c r="V9" s="18">
        <f t="shared" si="14"/>
        <v>176.35</v>
      </c>
      <c r="W9" s="15">
        <v>0</v>
      </c>
      <c r="X9" s="18">
        <f t="shared" si="15"/>
        <v>0</v>
      </c>
      <c r="Y9" s="18">
        <f t="shared" si="16"/>
        <v>0</v>
      </c>
      <c r="Z9" s="15">
        <v>0</v>
      </c>
      <c r="AA9" s="18">
        <f t="shared" si="17"/>
        <v>0</v>
      </c>
      <c r="AB9" s="18">
        <f t="shared" si="18"/>
        <v>-176.35</v>
      </c>
      <c r="AF9" s="15" t="s">
        <v>27</v>
      </c>
      <c r="AG9" s="15" t="s">
        <v>52</v>
      </c>
      <c r="AH9" s="15">
        <v>176.35</v>
      </c>
      <c r="AI9" s="15">
        <v>0</v>
      </c>
      <c r="AJ9" s="18">
        <f t="shared" si="19"/>
        <v>176.35</v>
      </c>
      <c r="AK9" s="18">
        <f t="shared" si="20"/>
        <v>0</v>
      </c>
      <c r="AL9" s="18">
        <f t="shared" si="21"/>
        <v>0</v>
      </c>
      <c r="AM9" s="18">
        <f t="shared" si="22"/>
        <v>0</v>
      </c>
      <c r="AN9" s="4" t="b">
        <f t="shared" si="24"/>
        <v>1</v>
      </c>
      <c r="AO9" s="4" t="e">
        <f>VLOOKUP(R9,[1]关系表!$A$1:$B$129,2,0)</f>
        <v>#N/A</v>
      </c>
      <c r="AP9" s="4" t="e">
        <f t="shared" si="25"/>
        <v>#N/A</v>
      </c>
      <c r="AQ9" s="4" t="s">
        <v>29</v>
      </c>
      <c r="AR9" s="4" t="s">
        <v>24</v>
      </c>
      <c r="AS9" s="4" t="s">
        <v>24</v>
      </c>
      <c r="AT9" s="4" t="str">
        <f t="shared" si="23"/>
        <v>内部</v>
      </c>
      <c r="AU9" s="4" t="s">
        <v>205</v>
      </c>
    </row>
    <row r="14" spans="1:47" customFormat="1" x14ac:dyDescent="0.25">
      <c r="A14" s="30" t="s">
        <v>244</v>
      </c>
    </row>
    <row r="15" spans="1:47" customFormat="1" x14ac:dyDescent="0.25">
      <c r="A15" s="30" t="s">
        <v>231</v>
      </c>
    </row>
    <row r="16" spans="1:47" customFormat="1" x14ac:dyDescent="0.25"/>
    <row r="17" spans="1:12" customFormat="1" x14ac:dyDescent="0.25">
      <c r="A17" s="12" t="s">
        <v>17</v>
      </c>
      <c r="B17" s="12" t="s">
        <v>8</v>
      </c>
      <c r="C17" s="12" t="s">
        <v>0</v>
      </c>
      <c r="D17" s="12" t="s">
        <v>2</v>
      </c>
      <c r="E17" s="12" t="s">
        <v>9</v>
      </c>
      <c r="F17" s="12" t="s">
        <v>12</v>
      </c>
      <c r="G17" s="12" t="s">
        <v>37</v>
      </c>
      <c r="H17" s="12" t="s">
        <v>46</v>
      </c>
      <c r="I17" s="28" t="s">
        <v>229</v>
      </c>
      <c r="J17" s="12" t="s">
        <v>228</v>
      </c>
      <c r="K17" s="12" t="s">
        <v>200</v>
      </c>
      <c r="L17" s="12" t="s">
        <v>230</v>
      </c>
    </row>
    <row r="18" spans="1:12" customFormat="1" x14ac:dyDescent="0.25">
      <c r="A18" s="12" t="s">
        <v>27</v>
      </c>
      <c r="B18" s="12" t="s">
        <v>156</v>
      </c>
      <c r="C18" s="12" t="s">
        <v>25</v>
      </c>
      <c r="D18" s="12" t="s">
        <v>167</v>
      </c>
      <c r="E18" s="12" t="s">
        <v>165</v>
      </c>
      <c r="F18" s="12" t="s">
        <v>166</v>
      </c>
      <c r="G18" s="12" t="s">
        <v>157</v>
      </c>
      <c r="H18" s="12" t="s">
        <v>52</v>
      </c>
      <c r="I18" s="29">
        <v>0</v>
      </c>
      <c r="J18" s="29">
        <v>0</v>
      </c>
      <c r="K18" s="29">
        <v>0</v>
      </c>
      <c r="L18" s="29">
        <v>0</v>
      </c>
    </row>
    <row r="19" spans="1:12" customFormat="1" x14ac:dyDescent="0.25">
      <c r="A19" s="12" t="s">
        <v>27</v>
      </c>
      <c r="B19" s="12" t="s">
        <v>156</v>
      </c>
      <c r="C19" s="12" t="s">
        <v>25</v>
      </c>
      <c r="D19" s="12" t="s">
        <v>167</v>
      </c>
      <c r="E19" s="12" t="s">
        <v>165</v>
      </c>
      <c r="F19" s="12" t="s">
        <v>166</v>
      </c>
      <c r="G19" s="12" t="s">
        <v>160</v>
      </c>
      <c r="H19" s="12" t="s">
        <v>52</v>
      </c>
      <c r="I19" s="29">
        <v>0</v>
      </c>
      <c r="J19" s="29">
        <v>0</v>
      </c>
      <c r="K19" s="29">
        <v>0</v>
      </c>
      <c r="L19" s="29">
        <v>0</v>
      </c>
    </row>
    <row r="20" spans="1:12" customFormat="1" x14ac:dyDescent="0.25">
      <c r="A20" s="12" t="s">
        <v>27</v>
      </c>
      <c r="B20" s="12" t="s">
        <v>156</v>
      </c>
      <c r="C20" s="12" t="s">
        <v>25</v>
      </c>
      <c r="D20" s="12" t="s">
        <v>167</v>
      </c>
      <c r="E20" s="12" t="s">
        <v>165</v>
      </c>
      <c r="F20" s="12" t="s">
        <v>166</v>
      </c>
      <c r="G20" s="12" t="s">
        <v>159</v>
      </c>
      <c r="H20" s="12" t="s">
        <v>52</v>
      </c>
      <c r="I20" s="29">
        <v>0</v>
      </c>
      <c r="J20" s="29">
        <v>0</v>
      </c>
      <c r="K20" s="29">
        <v>0</v>
      </c>
      <c r="L20" s="29">
        <v>0</v>
      </c>
    </row>
    <row r="21" spans="1:12" customFormat="1" x14ac:dyDescent="0.25">
      <c r="A21" s="12" t="s">
        <v>27</v>
      </c>
      <c r="B21" s="12" t="s">
        <v>156</v>
      </c>
      <c r="C21" s="12" t="s">
        <v>25</v>
      </c>
      <c r="D21" s="12" t="s">
        <v>167</v>
      </c>
      <c r="E21" s="12" t="s">
        <v>165</v>
      </c>
      <c r="F21" s="12" t="s">
        <v>166</v>
      </c>
      <c r="G21" s="12" t="s">
        <v>55</v>
      </c>
      <c r="H21" s="12" t="s">
        <v>52</v>
      </c>
      <c r="I21" s="29">
        <v>94.339622641509436</v>
      </c>
      <c r="J21" s="29">
        <v>5.6603773584905657</v>
      </c>
      <c r="K21" s="29">
        <v>94.339622641509436</v>
      </c>
      <c r="L21" s="29">
        <v>5.6603773584905657</v>
      </c>
    </row>
    <row r="22" spans="1:12" customFormat="1" x14ac:dyDescent="0.25">
      <c r="A22" s="12" t="s">
        <v>27</v>
      </c>
      <c r="B22" s="12" t="s">
        <v>156</v>
      </c>
      <c r="C22" s="12" t="s">
        <v>25</v>
      </c>
      <c r="D22" s="12" t="s">
        <v>167</v>
      </c>
      <c r="E22" s="12" t="s">
        <v>165</v>
      </c>
      <c r="F22" s="12" t="s">
        <v>166</v>
      </c>
      <c r="G22" s="12" t="s">
        <v>220</v>
      </c>
      <c r="H22" s="12" t="s">
        <v>222</v>
      </c>
      <c r="I22" s="29">
        <v>0</v>
      </c>
      <c r="J22" s="29">
        <v>0</v>
      </c>
      <c r="K22" s="29">
        <v>0</v>
      </c>
      <c r="L22" s="29">
        <v>0</v>
      </c>
    </row>
    <row r="23" spans="1:12" customFormat="1" x14ac:dyDescent="0.25">
      <c r="A23" s="12" t="s">
        <v>27</v>
      </c>
      <c r="B23" s="12" t="s">
        <v>156</v>
      </c>
      <c r="C23" s="12" t="s">
        <v>25</v>
      </c>
      <c r="D23" s="12" t="s">
        <v>167</v>
      </c>
      <c r="E23" s="12" t="s">
        <v>165</v>
      </c>
      <c r="F23" s="12" t="s">
        <v>166</v>
      </c>
      <c r="G23" s="12" t="s">
        <v>223</v>
      </c>
      <c r="H23" s="12" t="s">
        <v>52</v>
      </c>
      <c r="I23" s="29">
        <v>0</v>
      </c>
      <c r="J23" s="29">
        <v>0</v>
      </c>
      <c r="K23" s="29">
        <v>0</v>
      </c>
      <c r="L23" s="29">
        <v>0</v>
      </c>
    </row>
    <row r="24" spans="1:12" customFormat="1" x14ac:dyDescent="0.25">
      <c r="A24" s="12" t="s">
        <v>27</v>
      </c>
      <c r="B24" s="12" t="s">
        <v>156</v>
      </c>
      <c r="C24" s="12" t="s">
        <v>25</v>
      </c>
      <c r="D24" s="12" t="s">
        <v>167</v>
      </c>
      <c r="E24" s="12" t="s">
        <v>165</v>
      </c>
      <c r="F24" s="12" t="s">
        <v>166</v>
      </c>
      <c r="G24" s="12" t="s">
        <v>225</v>
      </c>
      <c r="H24" s="12" t="s">
        <v>52</v>
      </c>
      <c r="I24" s="29">
        <v>0</v>
      </c>
      <c r="J24" s="29">
        <v>0</v>
      </c>
      <c r="K24" s="29">
        <v>0</v>
      </c>
      <c r="L24" s="29">
        <v>0</v>
      </c>
    </row>
    <row r="25" spans="1:12" customFormat="1" x14ac:dyDescent="0.25"/>
    <row r="26" spans="1:12" customFormat="1" x14ac:dyDescent="0.25"/>
    <row r="27" spans="1:12" customFormat="1" x14ac:dyDescent="0.25">
      <c r="A27" s="30" t="s">
        <v>232</v>
      </c>
    </row>
    <row r="28" spans="1:12" customFormat="1" x14ac:dyDescent="0.25">
      <c r="A28" s="30" t="s">
        <v>233</v>
      </c>
    </row>
    <row r="29" spans="1:12" customFormat="1" x14ac:dyDescent="0.25"/>
    <row r="30" spans="1:12" customFormat="1" x14ac:dyDescent="0.25">
      <c r="A30" s="12" t="s">
        <v>17</v>
      </c>
      <c r="B30" s="12" t="s">
        <v>8</v>
      </c>
      <c r="C30" s="12" t="s">
        <v>0</v>
      </c>
      <c r="D30" s="12" t="s">
        <v>3</v>
      </c>
      <c r="E30" s="12" t="s">
        <v>9</v>
      </c>
      <c r="F30" s="12" t="s">
        <v>12</v>
      </c>
      <c r="G30" s="12" t="s">
        <v>37</v>
      </c>
      <c r="H30" s="12" t="s">
        <v>46</v>
      </c>
      <c r="I30" s="12" t="s">
        <v>38</v>
      </c>
      <c r="J30" s="12" t="s">
        <v>40</v>
      </c>
      <c r="K30" s="12" t="s">
        <v>49</v>
      </c>
      <c r="L30" s="12" t="s">
        <v>50</v>
      </c>
    </row>
    <row r="31" spans="1:12" customFormat="1" x14ac:dyDescent="0.25">
      <c r="A31" s="12" t="s">
        <v>27</v>
      </c>
      <c r="B31" s="12" t="s">
        <v>156</v>
      </c>
      <c r="C31" s="12" t="s">
        <v>25</v>
      </c>
      <c r="D31" s="12" t="s">
        <v>1</v>
      </c>
      <c r="E31" s="12" t="s">
        <v>165</v>
      </c>
      <c r="F31" s="12" t="s">
        <v>166</v>
      </c>
      <c r="G31" s="12" t="s">
        <v>157</v>
      </c>
      <c r="H31" s="12" t="s">
        <v>52</v>
      </c>
      <c r="I31" s="29">
        <v>0.75471698113207553</v>
      </c>
      <c r="J31" s="29">
        <v>4.5283018867924532E-2</v>
      </c>
      <c r="K31" s="29">
        <v>0.75471698113207553</v>
      </c>
      <c r="L31" s="29">
        <v>4.5283018867924532E-2</v>
      </c>
    </row>
    <row r="32" spans="1:12" customFormat="1" x14ac:dyDescent="0.25">
      <c r="A32" s="12" t="s">
        <v>27</v>
      </c>
      <c r="B32" s="12" t="s">
        <v>156</v>
      </c>
      <c r="C32" s="12" t="s">
        <v>25</v>
      </c>
      <c r="D32" s="12" t="s">
        <v>1</v>
      </c>
      <c r="E32" s="12" t="s">
        <v>165</v>
      </c>
      <c r="F32" s="12" t="s">
        <v>166</v>
      </c>
      <c r="G32" s="12" t="s">
        <v>159</v>
      </c>
      <c r="H32" s="12" t="s">
        <v>52</v>
      </c>
      <c r="I32" s="29">
        <v>33.018867924528301</v>
      </c>
      <c r="J32" s="29">
        <v>1.9811320754716979</v>
      </c>
      <c r="K32" s="29">
        <v>33.018867924528301</v>
      </c>
      <c r="L32" s="29">
        <v>1.9811320754716979</v>
      </c>
    </row>
    <row r="33" spans="1:12" customFormat="1" x14ac:dyDescent="0.25">
      <c r="A33" s="12" t="s">
        <v>27</v>
      </c>
      <c r="B33" s="12" t="s">
        <v>156</v>
      </c>
      <c r="C33" s="12" t="s">
        <v>25</v>
      </c>
      <c r="D33" s="12" t="s">
        <v>1</v>
      </c>
      <c r="E33" s="12" t="s">
        <v>165</v>
      </c>
      <c r="F33" s="12" t="s">
        <v>166</v>
      </c>
      <c r="G33" s="12" t="s">
        <v>220</v>
      </c>
      <c r="H33" s="12" t="s">
        <v>222</v>
      </c>
      <c r="I33" s="29">
        <v>3.69</v>
      </c>
      <c r="J33" s="29">
        <v>0</v>
      </c>
      <c r="K33" s="29">
        <v>4.5</v>
      </c>
      <c r="L33" s="29">
        <v>0</v>
      </c>
    </row>
    <row r="34" spans="1:12" customFormat="1" x14ac:dyDescent="0.25">
      <c r="A34" s="12" t="s">
        <v>27</v>
      </c>
      <c r="B34" s="12" t="s">
        <v>156</v>
      </c>
      <c r="C34" s="12" t="s">
        <v>25</v>
      </c>
      <c r="D34" s="12" t="s">
        <v>21</v>
      </c>
      <c r="E34" s="12" t="s">
        <v>165</v>
      </c>
      <c r="F34" s="12" t="s">
        <v>166</v>
      </c>
      <c r="G34" s="12" t="s">
        <v>160</v>
      </c>
      <c r="H34" s="12" t="s">
        <v>52</v>
      </c>
      <c r="I34" s="29">
        <v>18.867924528301884</v>
      </c>
      <c r="J34" s="29">
        <v>1.132075471698113</v>
      </c>
      <c r="K34" s="29">
        <v>18.867924528301884</v>
      </c>
      <c r="L34" s="29">
        <v>1.132075471698113</v>
      </c>
    </row>
    <row r="35" spans="1:12" customFormat="1" x14ac:dyDescent="0.25">
      <c r="A35" s="12" t="s">
        <v>27</v>
      </c>
      <c r="B35" s="12" t="s">
        <v>156</v>
      </c>
      <c r="C35" s="12" t="s">
        <v>25</v>
      </c>
      <c r="D35" s="12" t="s">
        <v>21</v>
      </c>
      <c r="E35" s="12" t="s">
        <v>165</v>
      </c>
      <c r="F35" s="12" t="s">
        <v>166</v>
      </c>
      <c r="G35" s="12" t="s">
        <v>55</v>
      </c>
      <c r="H35" s="12" t="s">
        <v>52</v>
      </c>
      <c r="I35" s="29">
        <v>18.867924528301884</v>
      </c>
      <c r="J35" s="29">
        <v>1.132075471698113</v>
      </c>
      <c r="K35" s="29">
        <v>18.867924528301884</v>
      </c>
      <c r="L35" s="29">
        <v>1.132075471698113</v>
      </c>
    </row>
    <row r="36" spans="1:12" customFormat="1" x14ac:dyDescent="0.25"/>
    <row r="37" spans="1:12" customFormat="1" x14ac:dyDescent="0.25"/>
    <row r="38" spans="1:12" customFormat="1" x14ac:dyDescent="0.25">
      <c r="A38" s="30" t="s">
        <v>234</v>
      </c>
    </row>
    <row r="39" spans="1:12" customFormat="1" x14ac:dyDescent="0.25">
      <c r="A39" s="30" t="s">
        <v>235</v>
      </c>
    </row>
    <row r="40" spans="1:12" customFormat="1" x14ac:dyDescent="0.25"/>
    <row r="41" spans="1:12" customFormat="1" x14ac:dyDescent="0.25">
      <c r="A41" s="12" t="s">
        <v>17</v>
      </c>
      <c r="B41" s="12" t="s">
        <v>30</v>
      </c>
      <c r="C41" s="12" t="s">
        <v>3</v>
      </c>
      <c r="D41" s="12" t="s">
        <v>0</v>
      </c>
      <c r="E41" s="12" t="s">
        <v>9</v>
      </c>
      <c r="F41" s="12" t="s">
        <v>12</v>
      </c>
      <c r="G41" s="12" t="s">
        <v>37</v>
      </c>
      <c r="H41" s="12" t="s">
        <v>46</v>
      </c>
      <c r="I41" s="12" t="s">
        <v>38</v>
      </c>
      <c r="J41" s="12" t="s">
        <v>40</v>
      </c>
      <c r="K41" s="12" t="s">
        <v>49</v>
      </c>
      <c r="L41" s="12" t="s">
        <v>50</v>
      </c>
    </row>
    <row r="42" spans="1:12" customFormat="1" x14ac:dyDescent="0.25">
      <c r="A42" s="12" t="s">
        <v>27</v>
      </c>
      <c r="B42" s="12" t="s">
        <v>164</v>
      </c>
      <c r="C42" s="12" t="s">
        <v>21</v>
      </c>
      <c r="D42" s="12" t="s">
        <v>25</v>
      </c>
      <c r="E42" s="12" t="s">
        <v>165</v>
      </c>
      <c r="F42" s="12" t="s">
        <v>166</v>
      </c>
      <c r="G42" s="12" t="s">
        <v>160</v>
      </c>
      <c r="H42" s="12" t="s">
        <v>52</v>
      </c>
      <c r="I42" s="29">
        <v>18.867924528301884</v>
      </c>
      <c r="J42" s="29">
        <v>1.132075471698113</v>
      </c>
      <c r="K42" s="29">
        <v>18.867924528301884</v>
      </c>
      <c r="L42" s="29">
        <v>1.132075471698113</v>
      </c>
    </row>
    <row r="43" spans="1:12" customFormat="1" x14ac:dyDescent="0.25">
      <c r="A43" s="12" t="s">
        <v>27</v>
      </c>
      <c r="B43" s="12" t="s">
        <v>164</v>
      </c>
      <c r="C43" s="12" t="s">
        <v>21</v>
      </c>
      <c r="D43" s="12" t="s">
        <v>25</v>
      </c>
      <c r="E43" s="12" t="s">
        <v>165</v>
      </c>
      <c r="F43" s="12" t="s">
        <v>166</v>
      </c>
      <c r="G43" s="12" t="s">
        <v>55</v>
      </c>
      <c r="H43" s="12" t="s">
        <v>52</v>
      </c>
      <c r="I43" s="29">
        <v>18.867924528301884</v>
      </c>
      <c r="J43" s="29">
        <v>1.132075471698113</v>
      </c>
      <c r="K43" s="29">
        <v>18.867924528301884</v>
      </c>
      <c r="L43" s="29">
        <v>1.132075471698113</v>
      </c>
    </row>
    <row r="44" spans="1:12" customFormat="1" x14ac:dyDescent="0.25">
      <c r="A44" s="12" t="s">
        <v>27</v>
      </c>
      <c r="B44" s="12" t="s">
        <v>53</v>
      </c>
      <c r="C44" s="12" t="s">
        <v>1</v>
      </c>
      <c r="D44" s="12" t="s">
        <v>25</v>
      </c>
      <c r="E44" s="12" t="s">
        <v>165</v>
      </c>
      <c r="F44" s="12" t="s">
        <v>166</v>
      </c>
      <c r="G44" s="12" t="s">
        <v>157</v>
      </c>
      <c r="H44" s="12" t="s">
        <v>52</v>
      </c>
      <c r="I44" s="29">
        <v>0.75471698113207553</v>
      </c>
      <c r="J44" s="29">
        <v>4.5283018867924532E-2</v>
      </c>
      <c r="K44" s="29">
        <v>0.75471698113207553</v>
      </c>
      <c r="L44" s="29">
        <v>4.5283018867924532E-2</v>
      </c>
    </row>
    <row r="45" spans="1:12" customFormat="1" x14ac:dyDescent="0.25">
      <c r="A45" s="12" t="s">
        <v>27</v>
      </c>
      <c r="B45" s="12" t="s">
        <v>53</v>
      </c>
      <c r="C45" s="12" t="s">
        <v>1</v>
      </c>
      <c r="D45" s="12" t="s">
        <v>25</v>
      </c>
      <c r="E45" s="12" t="s">
        <v>165</v>
      </c>
      <c r="F45" s="12" t="s">
        <v>166</v>
      </c>
      <c r="G45" s="12" t="s">
        <v>159</v>
      </c>
      <c r="H45" s="12" t="s">
        <v>52</v>
      </c>
      <c r="I45" s="29">
        <v>33.018867924528301</v>
      </c>
      <c r="J45" s="29">
        <v>1.9811320754716979</v>
      </c>
      <c r="K45" s="29">
        <v>33.018867924528301</v>
      </c>
      <c r="L45" s="29">
        <v>1.9811320754716979</v>
      </c>
    </row>
    <row r="46" spans="1:12" customFormat="1" x14ac:dyDescent="0.25">
      <c r="A46" s="12" t="s">
        <v>27</v>
      </c>
      <c r="B46" s="12" t="s">
        <v>53</v>
      </c>
      <c r="C46" s="12" t="s">
        <v>1</v>
      </c>
      <c r="D46" s="12" t="s">
        <v>25</v>
      </c>
      <c r="E46" s="12" t="s">
        <v>165</v>
      </c>
      <c r="F46" s="12" t="s">
        <v>166</v>
      </c>
      <c r="G46" s="12" t="s">
        <v>220</v>
      </c>
      <c r="H46" s="12" t="s">
        <v>222</v>
      </c>
      <c r="I46" s="29">
        <v>3.69</v>
      </c>
      <c r="J46" s="29">
        <v>0</v>
      </c>
      <c r="K46" s="29">
        <v>4.5</v>
      </c>
      <c r="L46" s="29">
        <v>0</v>
      </c>
    </row>
    <row r="47" spans="1:12" customFormat="1" x14ac:dyDescent="0.25">
      <c r="I47" s="1"/>
      <c r="J47" s="1"/>
      <c r="K47" s="1"/>
      <c r="L47" s="1"/>
    </row>
    <row r="48" spans="1:12" customFormat="1" x14ac:dyDescent="0.25"/>
    <row r="49" spans="1:12" customFormat="1" x14ac:dyDescent="0.25"/>
    <row r="50" spans="1:12" customFormat="1" x14ac:dyDescent="0.25">
      <c r="A50" s="30" t="s">
        <v>236</v>
      </c>
    </row>
    <row r="51" spans="1:12" customFormat="1" x14ac:dyDescent="0.25">
      <c r="A51" s="30" t="s">
        <v>237</v>
      </c>
    </row>
    <row r="52" spans="1:12" customFormat="1" x14ac:dyDescent="0.25"/>
    <row r="53" spans="1:12" customFormat="1" x14ac:dyDescent="0.25">
      <c r="A53" s="12" t="s">
        <v>17</v>
      </c>
      <c r="B53" s="12" t="s">
        <v>30</v>
      </c>
      <c r="C53" s="12" t="s">
        <v>3</v>
      </c>
      <c r="D53" s="12" t="s">
        <v>5</v>
      </c>
      <c r="E53" s="12" t="s">
        <v>9</v>
      </c>
      <c r="F53" s="12" t="s">
        <v>12</v>
      </c>
      <c r="G53" s="12" t="s">
        <v>37</v>
      </c>
      <c r="H53" s="12" t="s">
        <v>46</v>
      </c>
      <c r="I53" s="12" t="s">
        <v>38</v>
      </c>
      <c r="J53" s="12" t="s">
        <v>40</v>
      </c>
      <c r="K53" s="12" t="s">
        <v>49</v>
      </c>
      <c r="L53" s="12" t="s">
        <v>50</v>
      </c>
    </row>
    <row r="54" spans="1:12" customFormat="1" x14ac:dyDescent="0.25">
      <c r="A54" s="12" t="s">
        <v>27</v>
      </c>
      <c r="B54" s="12" t="s">
        <v>164</v>
      </c>
      <c r="C54" s="12" t="s">
        <v>21</v>
      </c>
      <c r="D54" s="12" t="s">
        <v>68</v>
      </c>
      <c r="E54" s="12" t="s">
        <v>165</v>
      </c>
      <c r="F54" s="12" t="s">
        <v>166</v>
      </c>
      <c r="G54" s="12" t="s">
        <v>55</v>
      </c>
      <c r="H54" s="12" t="s">
        <v>52</v>
      </c>
      <c r="I54" s="12">
        <v>18.867924528301884</v>
      </c>
      <c r="J54" s="12">
        <v>1.132075471698113</v>
      </c>
      <c r="K54" s="12">
        <v>18.867924528301884</v>
      </c>
      <c r="L54" s="12">
        <v>1.132075471698113</v>
      </c>
    </row>
    <row r="55" spans="1:12" customFormat="1" x14ac:dyDescent="0.25">
      <c r="A55" s="12" t="s">
        <v>27</v>
      </c>
      <c r="B55" s="12" t="s">
        <v>53</v>
      </c>
      <c r="C55" s="12" t="s">
        <v>1</v>
      </c>
      <c r="D55" s="12" t="s">
        <v>221</v>
      </c>
      <c r="E55" s="12" t="s">
        <v>165</v>
      </c>
      <c r="F55" s="12" t="s">
        <v>166</v>
      </c>
      <c r="G55" s="12" t="s">
        <v>220</v>
      </c>
      <c r="H55" s="12" t="s">
        <v>222</v>
      </c>
      <c r="I55" s="12">
        <v>3.69</v>
      </c>
      <c r="J55" s="12">
        <v>0</v>
      </c>
      <c r="K55" s="12">
        <v>4.5</v>
      </c>
      <c r="L55" s="12">
        <v>0</v>
      </c>
    </row>
    <row r="56" spans="1:12" customFormat="1" x14ac:dyDescent="0.25">
      <c r="A56" s="12" t="s">
        <v>27</v>
      </c>
      <c r="B56" s="12" t="s">
        <v>156</v>
      </c>
      <c r="C56" s="12" t="s">
        <v>25</v>
      </c>
      <c r="D56" s="12" t="s">
        <v>224</v>
      </c>
      <c r="E56" s="12" t="s">
        <v>165</v>
      </c>
      <c r="F56" s="12" t="s">
        <v>166</v>
      </c>
      <c r="G56" s="12" t="s">
        <v>223</v>
      </c>
      <c r="H56" s="12" t="s">
        <v>52</v>
      </c>
      <c r="I56" s="12">
        <v>50</v>
      </c>
      <c r="J56" s="12">
        <v>0</v>
      </c>
      <c r="K56" s="12">
        <v>50</v>
      </c>
      <c r="L56" s="12">
        <v>0</v>
      </c>
    </row>
    <row r="57" spans="1:12" customFormat="1" x14ac:dyDescent="0.25">
      <c r="A57" s="12" t="s">
        <v>27</v>
      </c>
      <c r="B57" s="12" t="s">
        <v>156</v>
      </c>
      <c r="C57" s="12" t="s">
        <v>25</v>
      </c>
      <c r="D57" s="12" t="s">
        <v>224</v>
      </c>
      <c r="E57" s="12" t="s">
        <v>165</v>
      </c>
      <c r="F57" s="12" t="s">
        <v>166</v>
      </c>
      <c r="G57" s="12" t="s">
        <v>225</v>
      </c>
      <c r="H57" s="12" t="s">
        <v>52</v>
      </c>
      <c r="I57" s="12">
        <v>176.35</v>
      </c>
      <c r="J57" s="12">
        <v>0</v>
      </c>
      <c r="K57" s="12">
        <v>176.35</v>
      </c>
      <c r="L57" s="12">
        <v>0</v>
      </c>
    </row>
    <row r="58" spans="1:12" customFormat="1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 customFormat="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 customFormat="1" x14ac:dyDescent="0.25"/>
    <row r="61" spans="1:12" customFormat="1" x14ac:dyDescent="0.25"/>
    <row r="62" spans="1:12" customFormat="1" x14ac:dyDescent="0.25">
      <c r="A62" s="30" t="s">
        <v>238</v>
      </c>
    </row>
    <row r="63" spans="1:12" customFormat="1" x14ac:dyDescent="0.25">
      <c r="A63" s="30" t="s">
        <v>239</v>
      </c>
    </row>
    <row r="64" spans="1:12" customFormat="1" x14ac:dyDescent="0.25"/>
    <row r="65" spans="1:15" customFormat="1" x14ac:dyDescent="0.25">
      <c r="A65" s="12" t="s">
        <v>17</v>
      </c>
      <c r="B65" s="12" t="s">
        <v>5</v>
      </c>
      <c r="C65" s="12" t="s">
        <v>242</v>
      </c>
      <c r="D65" s="12" t="s">
        <v>3</v>
      </c>
      <c r="E65" s="12" t="s">
        <v>9</v>
      </c>
      <c r="F65" s="12" t="s">
        <v>12</v>
      </c>
      <c r="G65" s="12" t="s">
        <v>37</v>
      </c>
      <c r="H65" s="12" t="s">
        <v>46</v>
      </c>
      <c r="I65" s="12" t="s">
        <v>38</v>
      </c>
      <c r="J65" s="12" t="s">
        <v>40</v>
      </c>
      <c r="K65" s="12" t="s">
        <v>49</v>
      </c>
      <c r="L65" s="12" t="s">
        <v>50</v>
      </c>
    </row>
    <row r="66" spans="1:15" customFormat="1" x14ac:dyDescent="0.25">
      <c r="A66" s="12" t="s">
        <v>27</v>
      </c>
      <c r="B66" s="12" t="s">
        <v>68</v>
      </c>
      <c r="C66" s="12" t="s">
        <v>4</v>
      </c>
      <c r="D66" s="12" t="s">
        <v>21</v>
      </c>
      <c r="E66" s="12" t="s">
        <v>165</v>
      </c>
      <c r="F66" s="12" t="s">
        <v>166</v>
      </c>
      <c r="G66" s="12" t="s">
        <v>55</v>
      </c>
      <c r="H66" s="12" t="s">
        <v>52</v>
      </c>
      <c r="I66" s="29">
        <v>18.867924528301884</v>
      </c>
      <c r="J66" s="29">
        <v>1.132075471698113</v>
      </c>
      <c r="K66" s="29">
        <v>18.867924528301884</v>
      </c>
      <c r="L66" s="29">
        <v>1.132075471698113</v>
      </c>
    </row>
    <row r="67" spans="1:15" x14ac:dyDescent="0.25">
      <c r="N67" s="16"/>
      <c r="O67" s="15"/>
    </row>
    <row r="68" spans="1:15" x14ac:dyDescent="0.25">
      <c r="N68" s="16"/>
      <c r="O68" s="15"/>
    </row>
    <row r="69" spans="1:15" x14ac:dyDescent="0.25">
      <c r="N69" s="16"/>
      <c r="O69" s="15"/>
    </row>
    <row r="70" spans="1:15" x14ac:dyDescent="0.25">
      <c r="N70" s="16"/>
      <c r="O70" s="15"/>
    </row>
    <row r="71" spans="1:15" x14ac:dyDescent="0.25">
      <c r="N71" s="16"/>
      <c r="O71" s="15"/>
    </row>
    <row r="72" spans="1:15" x14ac:dyDescent="0.25">
      <c r="N72" s="16"/>
      <c r="O72" s="15"/>
    </row>
  </sheetData>
  <autoFilter ref="A2:XFC9" xr:uid="{00000000-0001-0000-0200-000000000000}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2:M1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7.33203125" style="15" customWidth="1"/>
    <col min="2" max="2" width="17" style="15" bestFit="1" customWidth="1"/>
    <col min="3" max="3" width="40.109375" style="15" bestFit="1" customWidth="1"/>
    <col min="4" max="4" width="55.109375" style="15" bestFit="1" customWidth="1"/>
    <col min="5" max="5" width="13.88671875" style="15" bestFit="1" customWidth="1"/>
    <col min="6" max="6" width="21.88671875" style="15" bestFit="1" customWidth="1"/>
    <col min="7" max="8" width="20.77734375" style="15" bestFit="1" customWidth="1"/>
    <col min="9" max="9" width="9.44140625" style="15" bestFit="1" customWidth="1"/>
    <col min="10" max="10" width="22.21875" style="15" bestFit="1" customWidth="1"/>
    <col min="11" max="11" width="19.6640625" style="15" bestFit="1" customWidth="1"/>
    <col min="12" max="12" width="27.109375" style="15" bestFit="1" customWidth="1"/>
    <col min="13" max="13" width="24.5546875" style="15" bestFit="1" customWidth="1"/>
    <col min="14" max="16384" width="8.88671875" style="15"/>
  </cols>
  <sheetData>
    <row r="2" spans="1:13" x14ac:dyDescent="0.25">
      <c r="A2" s="15" t="s">
        <v>208</v>
      </c>
      <c r="B2" s="15" t="s">
        <v>65</v>
      </c>
    </row>
    <row r="3" spans="1:13" x14ac:dyDescent="0.25">
      <c r="A3" s="15" t="s">
        <v>213</v>
      </c>
      <c r="B3" s="15" t="s">
        <v>204</v>
      </c>
    </row>
    <row r="5" spans="1:13" x14ac:dyDescent="0.25">
      <c r="J5" s="15" t="s">
        <v>59</v>
      </c>
    </row>
    <row r="6" spans="1:13" x14ac:dyDescent="0.25">
      <c r="A6" s="15" t="s">
        <v>17</v>
      </c>
      <c r="B6" s="15" t="s">
        <v>8</v>
      </c>
      <c r="C6" s="15" t="s">
        <v>0</v>
      </c>
      <c r="D6" s="15" t="s">
        <v>2</v>
      </c>
      <c r="E6" s="15" t="s">
        <v>10</v>
      </c>
      <c r="F6" s="15" t="s">
        <v>9</v>
      </c>
      <c r="G6" s="15" t="s">
        <v>12</v>
      </c>
      <c r="H6" s="15" t="s">
        <v>37</v>
      </c>
      <c r="I6" s="15" t="s">
        <v>46</v>
      </c>
      <c r="J6" s="15" t="s">
        <v>195</v>
      </c>
      <c r="K6" s="15" t="s">
        <v>196</v>
      </c>
      <c r="L6" s="15" t="s">
        <v>203</v>
      </c>
      <c r="M6" s="15" t="s">
        <v>194</v>
      </c>
    </row>
    <row r="7" spans="1:13" x14ac:dyDescent="0.25">
      <c r="A7" s="15" t="s">
        <v>27</v>
      </c>
      <c r="B7" s="15" t="s">
        <v>156</v>
      </c>
      <c r="C7" s="15" t="s">
        <v>25</v>
      </c>
      <c r="D7" s="15" t="s">
        <v>167</v>
      </c>
      <c r="E7" s="15" t="s">
        <v>22</v>
      </c>
      <c r="F7" s="15" t="s">
        <v>165</v>
      </c>
      <c r="G7" s="15" t="s">
        <v>166</v>
      </c>
      <c r="H7" s="15" t="s">
        <v>157</v>
      </c>
      <c r="I7" s="15" t="s">
        <v>52</v>
      </c>
      <c r="J7" s="27">
        <v>0</v>
      </c>
      <c r="K7" s="27">
        <v>0</v>
      </c>
      <c r="L7" s="27">
        <v>0</v>
      </c>
      <c r="M7" s="27">
        <v>0</v>
      </c>
    </row>
    <row r="8" spans="1:13" x14ac:dyDescent="0.25">
      <c r="H8" s="15" t="s">
        <v>160</v>
      </c>
      <c r="I8" s="15" t="s">
        <v>52</v>
      </c>
      <c r="J8" s="27">
        <v>0</v>
      </c>
      <c r="K8" s="27">
        <v>0</v>
      </c>
      <c r="L8" s="27">
        <v>0</v>
      </c>
      <c r="M8" s="27">
        <v>0</v>
      </c>
    </row>
    <row r="9" spans="1:13" x14ac:dyDescent="0.25">
      <c r="H9" s="15" t="s">
        <v>159</v>
      </c>
      <c r="I9" s="15" t="s">
        <v>52</v>
      </c>
      <c r="J9" s="27">
        <v>0</v>
      </c>
      <c r="K9" s="27">
        <v>0</v>
      </c>
      <c r="L9" s="27">
        <v>0</v>
      </c>
      <c r="M9" s="27">
        <v>0</v>
      </c>
    </row>
    <row r="10" spans="1:13" x14ac:dyDescent="0.25">
      <c r="H10" s="15" t="s">
        <v>55</v>
      </c>
      <c r="I10" s="15" t="s">
        <v>52</v>
      </c>
      <c r="J10" s="27">
        <v>94.339622641509436</v>
      </c>
      <c r="K10" s="27">
        <v>5.6603773584905657</v>
      </c>
      <c r="L10" s="27">
        <v>94.339622641509436</v>
      </c>
      <c r="M10" s="27">
        <v>5.6603773584905657</v>
      </c>
    </row>
    <row r="11" spans="1:13" x14ac:dyDescent="0.25">
      <c r="H11" s="15" t="s">
        <v>220</v>
      </c>
      <c r="I11" s="15" t="s">
        <v>222</v>
      </c>
      <c r="J11" s="27">
        <v>0</v>
      </c>
      <c r="K11" s="27">
        <v>0</v>
      </c>
      <c r="L11" s="27">
        <v>0</v>
      </c>
      <c r="M11" s="27">
        <v>0</v>
      </c>
    </row>
    <row r="12" spans="1:13" x14ac:dyDescent="0.25">
      <c r="H12" s="15" t="s">
        <v>223</v>
      </c>
      <c r="I12" s="15" t="s">
        <v>52</v>
      </c>
      <c r="J12" s="27">
        <v>0</v>
      </c>
      <c r="K12" s="27">
        <v>0</v>
      </c>
      <c r="L12" s="27">
        <v>0</v>
      </c>
      <c r="M12" s="27">
        <v>0</v>
      </c>
    </row>
    <row r="13" spans="1:13" x14ac:dyDescent="0.25">
      <c r="H13" s="15" t="s">
        <v>225</v>
      </c>
      <c r="I13" s="15" t="s">
        <v>52</v>
      </c>
      <c r="J13" s="27">
        <v>0</v>
      </c>
      <c r="K13" s="27">
        <v>0</v>
      </c>
      <c r="L13" s="27">
        <v>0</v>
      </c>
      <c r="M13" s="27">
        <v>0</v>
      </c>
    </row>
    <row r="14" spans="1:13" x14ac:dyDescent="0.25">
      <c r="A14" s="15" t="s">
        <v>61</v>
      </c>
      <c r="J14" s="27">
        <v>94.339622641509436</v>
      </c>
      <c r="K14" s="27">
        <v>5.6603773584905657</v>
      </c>
      <c r="L14" s="27">
        <v>94.339622641509436</v>
      </c>
      <c r="M14" s="27">
        <v>5.6603773584905657</v>
      </c>
    </row>
    <row r="15" spans="1:13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M12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28.109375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1" spans="1:13" x14ac:dyDescent="0.25">
      <c r="A1" s="2" t="s">
        <v>18</v>
      </c>
      <c r="B1" t="s">
        <v>64</v>
      </c>
    </row>
    <row r="2" spans="1:13" x14ac:dyDescent="0.25">
      <c r="A2" s="2" t="s">
        <v>211</v>
      </c>
      <c r="B2" t="s">
        <v>65</v>
      </c>
    </row>
    <row r="3" spans="1:13" x14ac:dyDescent="0.25">
      <c r="A3" s="2" t="s">
        <v>213</v>
      </c>
      <c r="B3" t="s">
        <v>204</v>
      </c>
    </row>
    <row r="5" spans="1:13" x14ac:dyDescent="0.25">
      <c r="J5" s="2" t="s">
        <v>59</v>
      </c>
    </row>
    <row r="6" spans="1:13" x14ac:dyDescent="0.25">
      <c r="A6" s="2" t="s">
        <v>17</v>
      </c>
      <c r="B6" s="2" t="s">
        <v>8</v>
      </c>
      <c r="C6" s="2" t="s">
        <v>0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46</v>
      </c>
      <c r="J6" t="s">
        <v>62</v>
      </c>
      <c r="K6" t="s">
        <v>63</v>
      </c>
      <c r="L6" t="s">
        <v>197</v>
      </c>
      <c r="M6" t="s">
        <v>198</v>
      </c>
    </row>
    <row r="7" spans="1:13" x14ac:dyDescent="0.25">
      <c r="A7" t="s">
        <v>27</v>
      </c>
      <c r="B7" t="s">
        <v>156</v>
      </c>
      <c r="C7" t="s">
        <v>25</v>
      </c>
      <c r="D7" t="s">
        <v>1</v>
      </c>
      <c r="E7" t="s">
        <v>22</v>
      </c>
      <c r="F7" t="s">
        <v>165</v>
      </c>
      <c r="G7" t="s">
        <v>166</v>
      </c>
      <c r="H7" t="s">
        <v>157</v>
      </c>
      <c r="I7" t="s">
        <v>52</v>
      </c>
      <c r="J7" s="3">
        <v>0.75471698113207553</v>
      </c>
      <c r="K7" s="3">
        <v>4.5283018867924532E-2</v>
      </c>
      <c r="L7" s="3">
        <v>0.75471698113207553</v>
      </c>
      <c r="M7" s="3">
        <v>4.5283018867924532E-2</v>
      </c>
    </row>
    <row r="8" spans="1:13" x14ac:dyDescent="0.25">
      <c r="H8" t="s">
        <v>159</v>
      </c>
      <c r="I8" t="s">
        <v>52</v>
      </c>
      <c r="J8" s="3">
        <v>33.018867924528301</v>
      </c>
      <c r="K8" s="3">
        <v>1.9811320754716979</v>
      </c>
      <c r="L8" s="3">
        <v>33.018867924528301</v>
      </c>
      <c r="M8" s="3">
        <v>1.9811320754716979</v>
      </c>
    </row>
    <row r="9" spans="1:13" x14ac:dyDescent="0.25">
      <c r="H9" t="s">
        <v>220</v>
      </c>
      <c r="I9" t="s">
        <v>222</v>
      </c>
      <c r="J9" s="3">
        <v>3.69</v>
      </c>
      <c r="K9" s="3">
        <v>0</v>
      </c>
      <c r="L9" s="3">
        <v>4.5</v>
      </c>
      <c r="M9" s="3">
        <v>0</v>
      </c>
    </row>
    <row r="10" spans="1:13" x14ac:dyDescent="0.25">
      <c r="D10" t="s">
        <v>21</v>
      </c>
      <c r="E10" t="s">
        <v>22</v>
      </c>
      <c r="F10" t="s">
        <v>165</v>
      </c>
      <c r="G10" t="s">
        <v>166</v>
      </c>
      <c r="H10" t="s">
        <v>160</v>
      </c>
      <c r="I10" t="s">
        <v>52</v>
      </c>
      <c r="J10" s="3">
        <v>18.867924528301884</v>
      </c>
      <c r="K10" s="3">
        <v>1.132075471698113</v>
      </c>
      <c r="L10" s="3">
        <v>18.867924528301884</v>
      </c>
      <c r="M10" s="3">
        <v>1.132075471698113</v>
      </c>
    </row>
    <row r="11" spans="1:13" x14ac:dyDescent="0.25">
      <c r="H11" t="s">
        <v>55</v>
      </c>
      <c r="I11" t="s">
        <v>52</v>
      </c>
      <c r="J11" s="3">
        <v>18.867924528301884</v>
      </c>
      <c r="K11" s="3">
        <v>1.132075471698113</v>
      </c>
      <c r="L11" s="3">
        <v>18.867924528301884</v>
      </c>
      <c r="M11" s="3">
        <v>1.132075471698113</v>
      </c>
    </row>
    <row r="12" spans="1:13" x14ac:dyDescent="0.25">
      <c r="A12" t="s">
        <v>61</v>
      </c>
      <c r="J12" s="3">
        <v>75.199433962264152</v>
      </c>
      <c r="K12" s="3">
        <v>4.2905660377358483</v>
      </c>
      <c r="L12" s="3">
        <v>76.009433962264154</v>
      </c>
      <c r="M12" s="3">
        <v>4.2905660377358483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1E6E-6253-4CD4-9295-9B399253A5C9}">
  <sheetPr>
    <tabColor theme="9" tint="0.79998168889431442"/>
  </sheetPr>
  <dimension ref="A2:M11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48.44140625" bestFit="1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2" spans="1:13" x14ac:dyDescent="0.25">
      <c r="A2" s="2" t="s">
        <v>18</v>
      </c>
      <c r="B2" t="s">
        <v>64</v>
      </c>
    </row>
    <row r="4" spans="1:13" x14ac:dyDescent="0.25">
      <c r="J4" s="2" t="s">
        <v>59</v>
      </c>
    </row>
    <row r="5" spans="1:13" x14ac:dyDescent="0.25">
      <c r="A5" s="2" t="s">
        <v>17</v>
      </c>
      <c r="B5" s="2" t="s">
        <v>30</v>
      </c>
      <c r="C5" s="2" t="s">
        <v>3</v>
      </c>
      <c r="D5" s="2" t="s">
        <v>0</v>
      </c>
      <c r="E5" s="2" t="s">
        <v>10</v>
      </c>
      <c r="F5" s="2" t="s">
        <v>9</v>
      </c>
      <c r="G5" s="2" t="s">
        <v>12</v>
      </c>
      <c r="H5" s="2" t="s">
        <v>37</v>
      </c>
      <c r="I5" s="2" t="s">
        <v>46</v>
      </c>
      <c r="J5" t="s">
        <v>62</v>
      </c>
      <c r="K5" t="s">
        <v>63</v>
      </c>
      <c r="L5" t="s">
        <v>197</v>
      </c>
      <c r="M5" t="s">
        <v>198</v>
      </c>
    </row>
    <row r="6" spans="1:13" x14ac:dyDescent="0.25">
      <c r="A6" t="s">
        <v>27</v>
      </c>
      <c r="B6" t="s">
        <v>164</v>
      </c>
      <c r="C6" t="s">
        <v>21</v>
      </c>
      <c r="D6" t="s">
        <v>25</v>
      </c>
      <c r="E6" t="s">
        <v>22</v>
      </c>
      <c r="F6" t="s">
        <v>165</v>
      </c>
      <c r="G6" t="s">
        <v>166</v>
      </c>
      <c r="H6" t="s">
        <v>160</v>
      </c>
      <c r="I6" t="s">
        <v>52</v>
      </c>
      <c r="J6" s="3">
        <v>18.867924528301884</v>
      </c>
      <c r="K6" s="3">
        <v>1.132075471698113</v>
      </c>
      <c r="L6" s="3">
        <v>18.867924528301884</v>
      </c>
      <c r="M6" s="3">
        <v>1.132075471698113</v>
      </c>
    </row>
    <row r="7" spans="1:13" x14ac:dyDescent="0.25">
      <c r="H7" t="s">
        <v>55</v>
      </c>
      <c r="I7" t="s">
        <v>52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B8" t="s">
        <v>53</v>
      </c>
      <c r="C8" t="s">
        <v>1</v>
      </c>
      <c r="D8" t="s">
        <v>25</v>
      </c>
      <c r="E8" t="s">
        <v>22</v>
      </c>
      <c r="F8" t="s">
        <v>165</v>
      </c>
      <c r="G8" t="s">
        <v>166</v>
      </c>
      <c r="H8" t="s">
        <v>157</v>
      </c>
      <c r="I8" t="s">
        <v>52</v>
      </c>
      <c r="J8" s="3">
        <v>0.75471698113207553</v>
      </c>
      <c r="K8" s="3">
        <v>4.5283018867924532E-2</v>
      </c>
      <c r="L8" s="3">
        <v>0.75471698113207553</v>
      </c>
      <c r="M8" s="3">
        <v>4.5283018867924532E-2</v>
      </c>
    </row>
    <row r="9" spans="1:13" x14ac:dyDescent="0.25">
      <c r="H9" t="s">
        <v>159</v>
      </c>
      <c r="I9" t="s">
        <v>52</v>
      </c>
      <c r="J9" s="3">
        <v>33.018867924528301</v>
      </c>
      <c r="K9" s="3">
        <v>1.9811320754716979</v>
      </c>
      <c r="L9" s="3">
        <v>33.018867924528301</v>
      </c>
      <c r="M9" s="3">
        <v>1.9811320754716979</v>
      </c>
    </row>
    <row r="10" spans="1:13" x14ac:dyDescent="0.25">
      <c r="H10" t="s">
        <v>220</v>
      </c>
      <c r="I10" t="s">
        <v>222</v>
      </c>
      <c r="J10" s="3">
        <v>3.69</v>
      </c>
      <c r="K10" s="3">
        <v>0</v>
      </c>
      <c r="L10" s="3">
        <v>4.5</v>
      </c>
      <c r="M10" s="3">
        <v>0</v>
      </c>
    </row>
    <row r="11" spans="1:13" x14ac:dyDescent="0.25">
      <c r="A11" t="s">
        <v>61</v>
      </c>
      <c r="J11" s="3">
        <v>75.199433962264152</v>
      </c>
      <c r="K11" s="3">
        <v>4.2905660377358483</v>
      </c>
      <c r="L11" s="3">
        <v>76.009433962264154</v>
      </c>
      <c r="M11" s="3">
        <v>4.2905660377358483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5C5B-D2DC-4341-89A2-7CD999A8449E}">
  <sheetPr>
    <tabColor theme="9" tint="0.79998168889431442"/>
  </sheetPr>
  <dimension ref="A2:N64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14.88671875" bestFit="1" customWidth="1"/>
    <col min="4" max="4" width="49.77734375" customWidth="1"/>
    <col min="5" max="5" width="39.33203125" customWidth="1"/>
    <col min="6" max="6" width="14.44140625" bestFit="1" customWidth="1"/>
    <col min="7" max="7" width="20.77734375" bestFit="1" customWidth="1"/>
    <col min="8" max="8" width="13.88671875" bestFit="1" customWidth="1"/>
    <col min="9" max="9" width="22.21875" bestFit="1" customWidth="1"/>
    <col min="10" max="10" width="19.6640625" bestFit="1" customWidth="1"/>
    <col min="11" max="11" width="27.109375" bestFit="1" customWidth="1"/>
    <col min="12" max="12" width="24.5546875" bestFit="1" customWidth="1"/>
    <col min="13" max="13" width="27.109375" bestFit="1" customWidth="1"/>
    <col min="14" max="14" width="24.5546875" bestFit="1" customWidth="1"/>
  </cols>
  <sheetData>
    <row r="2" spans="1:14" x14ac:dyDescent="0.25">
      <c r="A2" s="2" t="s">
        <v>19</v>
      </c>
      <c r="B2" t="s">
        <v>201</v>
      </c>
    </row>
    <row r="3" spans="1:14" x14ac:dyDescent="0.25">
      <c r="A3" s="2" t="s">
        <v>18</v>
      </c>
      <c r="B3" t="s">
        <v>199</v>
      </c>
    </row>
    <row r="5" spans="1:14" x14ac:dyDescent="0.25">
      <c r="K5" s="2" t="s">
        <v>59</v>
      </c>
    </row>
    <row r="6" spans="1:14" x14ac:dyDescent="0.25">
      <c r="A6" s="2" t="s">
        <v>17</v>
      </c>
      <c r="B6" s="2" t="s">
        <v>8</v>
      </c>
      <c r="C6" s="2" t="s">
        <v>30</v>
      </c>
      <c r="D6" s="2" t="s">
        <v>3</v>
      </c>
      <c r="E6" s="2" t="s">
        <v>5</v>
      </c>
      <c r="F6" s="2" t="s">
        <v>10</v>
      </c>
      <c r="G6" s="2" t="s">
        <v>9</v>
      </c>
      <c r="H6" s="2" t="s">
        <v>12</v>
      </c>
      <c r="I6" s="2" t="s">
        <v>37</v>
      </c>
      <c r="J6" s="2" t="s">
        <v>46</v>
      </c>
      <c r="K6" t="s">
        <v>62</v>
      </c>
      <c r="L6" t="s">
        <v>63</v>
      </c>
      <c r="M6" t="s">
        <v>197</v>
      </c>
      <c r="N6" t="s">
        <v>198</v>
      </c>
    </row>
    <row r="7" spans="1:14" x14ac:dyDescent="0.25">
      <c r="A7" t="s">
        <v>27</v>
      </c>
      <c r="B7" t="s">
        <v>156</v>
      </c>
      <c r="C7" t="s">
        <v>164</v>
      </c>
      <c r="D7" t="s">
        <v>21</v>
      </c>
      <c r="E7" t="s">
        <v>68</v>
      </c>
      <c r="F7" t="s">
        <v>22</v>
      </c>
      <c r="G7" t="s">
        <v>165</v>
      </c>
      <c r="H7" t="s">
        <v>166</v>
      </c>
      <c r="I7" t="s">
        <v>55</v>
      </c>
      <c r="J7" t="s">
        <v>52</v>
      </c>
      <c r="K7" s="3">
        <v>18.867924528301884</v>
      </c>
      <c r="L7" s="3">
        <v>1.132075471698113</v>
      </c>
      <c r="M7" s="3">
        <v>18.867924528301884</v>
      </c>
      <c r="N7" s="3">
        <v>1.132075471698113</v>
      </c>
    </row>
    <row r="8" spans="1:14" x14ac:dyDescent="0.25">
      <c r="C8" t="s">
        <v>53</v>
      </c>
      <c r="D8" t="s">
        <v>1</v>
      </c>
      <c r="E8" t="s">
        <v>221</v>
      </c>
      <c r="F8" t="s">
        <v>22</v>
      </c>
      <c r="G8" t="s">
        <v>165</v>
      </c>
      <c r="H8" t="s">
        <v>166</v>
      </c>
      <c r="I8" t="s">
        <v>220</v>
      </c>
      <c r="J8" t="s">
        <v>222</v>
      </c>
      <c r="K8" s="3">
        <v>3.69</v>
      </c>
      <c r="L8" s="3">
        <v>0</v>
      </c>
      <c r="M8" s="3">
        <v>4.5</v>
      </c>
      <c r="N8" s="3">
        <v>0</v>
      </c>
    </row>
    <row r="9" spans="1:14" x14ac:dyDescent="0.25">
      <c r="C9" t="s">
        <v>156</v>
      </c>
      <c r="D9" t="s">
        <v>25</v>
      </c>
      <c r="E9" t="s">
        <v>224</v>
      </c>
      <c r="F9" t="s">
        <v>22</v>
      </c>
      <c r="G9" t="s">
        <v>165</v>
      </c>
      <c r="H9" t="s">
        <v>166</v>
      </c>
      <c r="I9" t="s">
        <v>223</v>
      </c>
      <c r="J9" t="s">
        <v>52</v>
      </c>
      <c r="K9" s="3">
        <v>50</v>
      </c>
      <c r="L9" s="3">
        <v>0</v>
      </c>
      <c r="M9" s="3">
        <v>50</v>
      </c>
      <c r="N9" s="3">
        <v>0</v>
      </c>
    </row>
    <row r="10" spans="1:14" x14ac:dyDescent="0.25">
      <c r="I10" t="s">
        <v>225</v>
      </c>
      <c r="J10" t="s">
        <v>52</v>
      </c>
      <c r="K10" s="3">
        <v>176.35</v>
      </c>
      <c r="L10" s="3">
        <v>0</v>
      </c>
      <c r="M10" s="3">
        <v>176.35</v>
      </c>
      <c r="N10" s="3">
        <v>0</v>
      </c>
    </row>
    <row r="11" spans="1:14" x14ac:dyDescent="0.25">
      <c r="A11" t="s">
        <v>60</v>
      </c>
      <c r="B11" t="s">
        <v>60</v>
      </c>
      <c r="C11" t="s">
        <v>60</v>
      </c>
      <c r="D11" t="s">
        <v>60</v>
      </c>
      <c r="E11" t="s">
        <v>60</v>
      </c>
      <c r="F11" t="s">
        <v>60</v>
      </c>
      <c r="G11" t="s">
        <v>60</v>
      </c>
      <c r="H11" t="s">
        <v>60</v>
      </c>
      <c r="I11" t="s">
        <v>60</v>
      </c>
      <c r="J11" t="s">
        <v>60</v>
      </c>
      <c r="K11" s="3"/>
      <c r="L11" s="3"/>
      <c r="M11" s="3"/>
      <c r="N11" s="3"/>
    </row>
    <row r="12" spans="1:14" x14ac:dyDescent="0.25">
      <c r="A12" t="s">
        <v>61</v>
      </c>
      <c r="K12" s="3">
        <v>248.90792452830186</v>
      </c>
      <c r="L12" s="3">
        <v>1.132075471698113</v>
      </c>
      <c r="M12" s="3">
        <v>249.71792452830186</v>
      </c>
      <c r="N12" s="3">
        <v>1.132075471698113</v>
      </c>
    </row>
    <row r="41" spans="1:12" x14ac:dyDescent="0.25">
      <c r="A41" s="2" t="s">
        <v>19</v>
      </c>
      <c r="B41" t="s">
        <v>201</v>
      </c>
    </row>
    <row r="42" spans="1:12" x14ac:dyDescent="0.25">
      <c r="A42" s="2" t="s">
        <v>18</v>
      </c>
      <c r="B42" t="s">
        <v>202</v>
      </c>
    </row>
    <row r="44" spans="1:12" x14ac:dyDescent="0.25">
      <c r="I44" s="2" t="s">
        <v>59</v>
      </c>
    </row>
    <row r="45" spans="1:12" x14ac:dyDescent="0.25">
      <c r="A45" s="2" t="s">
        <v>17</v>
      </c>
      <c r="B45" s="2" t="s">
        <v>8</v>
      </c>
      <c r="C45" s="2" t="s">
        <v>3</v>
      </c>
      <c r="D45" s="2" t="s">
        <v>5</v>
      </c>
      <c r="E45" s="2" t="s">
        <v>10</v>
      </c>
      <c r="F45" s="2" t="s">
        <v>9</v>
      </c>
      <c r="G45" s="2" t="s">
        <v>12</v>
      </c>
      <c r="H45" s="2" t="s">
        <v>37</v>
      </c>
      <c r="I45" t="s">
        <v>62</v>
      </c>
      <c r="J45" t="s">
        <v>63</v>
      </c>
      <c r="K45" t="s">
        <v>197</v>
      </c>
      <c r="L45" t="s">
        <v>198</v>
      </c>
    </row>
    <row r="46" spans="1:12" x14ac:dyDescent="0.25">
      <c r="A46" t="s">
        <v>27</v>
      </c>
      <c r="B46" t="s">
        <v>156</v>
      </c>
      <c r="C46" t="s">
        <v>25</v>
      </c>
      <c r="D46" t="s">
        <v>224</v>
      </c>
      <c r="E46" t="s">
        <v>22</v>
      </c>
      <c r="F46" t="s">
        <v>165</v>
      </c>
      <c r="G46" t="s">
        <v>166</v>
      </c>
      <c r="H46" t="s">
        <v>223</v>
      </c>
      <c r="I46" s="3">
        <v>50</v>
      </c>
      <c r="J46" s="3">
        <v>0</v>
      </c>
      <c r="K46" s="3">
        <v>50</v>
      </c>
      <c r="L46" s="3">
        <v>0</v>
      </c>
    </row>
    <row r="47" spans="1:12" x14ac:dyDescent="0.25">
      <c r="H47" t="s">
        <v>225</v>
      </c>
      <c r="I47" s="3">
        <v>176.35</v>
      </c>
      <c r="J47" s="3">
        <v>0</v>
      </c>
      <c r="K47" s="3">
        <v>176.35</v>
      </c>
      <c r="L47" s="3">
        <v>0</v>
      </c>
    </row>
    <row r="48" spans="1:12" x14ac:dyDescent="0.25">
      <c r="A48" t="s">
        <v>61</v>
      </c>
      <c r="I48" s="3">
        <v>226.35</v>
      </c>
      <c r="J48" s="3">
        <v>0</v>
      </c>
      <c r="K48" s="3">
        <v>226.35</v>
      </c>
      <c r="L48" s="3">
        <v>0</v>
      </c>
    </row>
    <row r="57" spans="1:12" x14ac:dyDescent="0.25">
      <c r="A57" s="2" t="s">
        <v>19</v>
      </c>
      <c r="B57" t="s">
        <v>201</v>
      </c>
    </row>
    <row r="58" spans="1:12" x14ac:dyDescent="0.25">
      <c r="A58" s="2" t="s">
        <v>18</v>
      </c>
      <c r="B58" t="s">
        <v>64</v>
      </c>
    </row>
    <row r="60" spans="1:12" x14ac:dyDescent="0.25">
      <c r="I60" s="2" t="s">
        <v>59</v>
      </c>
    </row>
    <row r="61" spans="1:12" x14ac:dyDescent="0.25">
      <c r="A61" s="2" t="s">
        <v>17</v>
      </c>
      <c r="B61" s="2" t="s">
        <v>30</v>
      </c>
      <c r="C61" s="2" t="s">
        <v>3</v>
      </c>
      <c r="D61" s="2" t="s">
        <v>5</v>
      </c>
      <c r="E61" s="2" t="s">
        <v>10</v>
      </c>
      <c r="F61" s="2" t="s">
        <v>9</v>
      </c>
      <c r="G61" s="2" t="s">
        <v>12</v>
      </c>
      <c r="H61" s="2" t="s">
        <v>37</v>
      </c>
      <c r="I61" t="s">
        <v>62</v>
      </c>
      <c r="J61" t="s">
        <v>63</v>
      </c>
      <c r="K61" t="s">
        <v>197</v>
      </c>
      <c r="L61" t="s">
        <v>198</v>
      </c>
    </row>
    <row r="62" spans="1:12" x14ac:dyDescent="0.25">
      <c r="A62" t="s">
        <v>27</v>
      </c>
      <c r="B62" t="s">
        <v>164</v>
      </c>
      <c r="C62" t="s">
        <v>21</v>
      </c>
      <c r="D62" t="s">
        <v>68</v>
      </c>
      <c r="E62" t="s">
        <v>22</v>
      </c>
      <c r="F62" t="s">
        <v>165</v>
      </c>
      <c r="G62" t="s">
        <v>166</v>
      </c>
      <c r="H62" t="s">
        <v>55</v>
      </c>
      <c r="I62" s="3">
        <v>18.867924528301884</v>
      </c>
      <c r="J62" s="3">
        <v>1.132075471698113</v>
      </c>
      <c r="K62" s="3">
        <v>18.867924528301884</v>
      </c>
      <c r="L62" s="3">
        <v>1.132075471698113</v>
      </c>
    </row>
    <row r="63" spans="1:12" x14ac:dyDescent="0.25">
      <c r="B63" t="s">
        <v>53</v>
      </c>
      <c r="C63" t="s">
        <v>1</v>
      </c>
      <c r="D63" t="s">
        <v>221</v>
      </c>
      <c r="E63" t="s">
        <v>22</v>
      </c>
      <c r="F63" t="s">
        <v>165</v>
      </c>
      <c r="G63" t="s">
        <v>166</v>
      </c>
      <c r="H63" t="s">
        <v>220</v>
      </c>
      <c r="I63" s="3">
        <v>3.69</v>
      </c>
      <c r="J63" s="3">
        <v>0</v>
      </c>
      <c r="K63" s="3">
        <v>4.5</v>
      </c>
      <c r="L63" s="3">
        <v>0</v>
      </c>
    </row>
    <row r="64" spans="1:12" x14ac:dyDescent="0.25">
      <c r="A64" t="s">
        <v>61</v>
      </c>
      <c r="I64" s="3">
        <v>22.557924528301886</v>
      </c>
      <c r="J64" s="3">
        <v>1.132075471698113</v>
      </c>
      <c r="K64" s="3">
        <v>23.367924528301884</v>
      </c>
      <c r="L64" s="3">
        <v>1.132075471698113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709-7BD2-4722-9C73-24BF8C451051}">
  <sheetPr>
    <tabColor theme="9" tint="0.79998168889431442"/>
  </sheetPr>
  <dimension ref="A2:M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6.6640625" bestFit="1" customWidth="1"/>
    <col min="2" max="2" width="30.21875" bestFit="1" customWidth="1"/>
    <col min="3" max="3" width="32.21875" bestFit="1" customWidth="1"/>
    <col min="4" max="4" width="52.109375" bestFit="1" customWidth="1"/>
    <col min="5" max="5" width="12.21875" bestFit="1" customWidth="1"/>
    <col min="6" max="6" width="14.44140625" bestFit="1" customWidth="1"/>
    <col min="7" max="7" width="19.5546875" bestFit="1" customWidth="1"/>
    <col min="8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4" width="24.5546875" bestFit="1" customWidth="1"/>
  </cols>
  <sheetData>
    <row r="2" spans="1:13" x14ac:dyDescent="0.25">
      <c r="A2" s="2" t="s">
        <v>20</v>
      </c>
      <c r="B2" t="s">
        <v>65</v>
      </c>
    </row>
    <row r="3" spans="1:13" x14ac:dyDescent="0.25">
      <c r="A3" s="2" t="s">
        <v>19</v>
      </c>
      <c r="B3" t="s">
        <v>201</v>
      </c>
    </row>
    <row r="5" spans="1:13" x14ac:dyDescent="0.25">
      <c r="J5" s="2" t="s">
        <v>59</v>
      </c>
    </row>
    <row r="6" spans="1:13" x14ac:dyDescent="0.25">
      <c r="A6" s="2" t="s">
        <v>17</v>
      </c>
      <c r="B6" s="2" t="s">
        <v>5</v>
      </c>
      <c r="C6" s="2" t="s">
        <v>240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46</v>
      </c>
      <c r="J6" t="s">
        <v>62</v>
      </c>
      <c r="K6" t="s">
        <v>63</v>
      </c>
      <c r="L6" t="s">
        <v>197</v>
      </c>
      <c r="M6" t="s">
        <v>198</v>
      </c>
    </row>
    <row r="7" spans="1:13" x14ac:dyDescent="0.25">
      <c r="A7" t="s">
        <v>27</v>
      </c>
      <c r="B7" t="s">
        <v>68</v>
      </c>
      <c r="C7" t="s">
        <v>4</v>
      </c>
      <c r="D7" t="s">
        <v>21</v>
      </c>
      <c r="E7" t="s">
        <v>22</v>
      </c>
      <c r="F7" t="s">
        <v>165</v>
      </c>
      <c r="G7" t="s">
        <v>166</v>
      </c>
      <c r="H7" t="s">
        <v>55</v>
      </c>
      <c r="I7" t="s">
        <v>52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C8" t="s">
        <v>241</v>
      </c>
      <c r="J8" s="3">
        <v>18.867924528301884</v>
      </c>
      <c r="K8" s="3">
        <v>1.132075471698113</v>
      </c>
      <c r="L8" s="3">
        <v>18.867924528301884</v>
      </c>
      <c r="M8" s="3">
        <v>1.132075471698113</v>
      </c>
    </row>
    <row r="9" spans="1:13" x14ac:dyDescent="0.25">
      <c r="A9" t="s">
        <v>61</v>
      </c>
      <c r="J9" s="3">
        <v>18.867924528301884</v>
      </c>
      <c r="K9" s="3">
        <v>1.132075471698113</v>
      </c>
      <c r="L9" s="3">
        <v>18.867924528301884</v>
      </c>
      <c r="M9" s="3">
        <v>1.132075471698113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内部供方所属关系表</vt:lpstr>
      <vt:lpstr>数据关系</vt:lpstr>
      <vt:lpstr>案例</vt:lpstr>
      <vt:lpstr>表1-出票公司收入</vt:lpstr>
      <vt:lpstr>表2-出票公司成本</vt:lpstr>
      <vt:lpstr>表3-作业公司收入</vt:lpstr>
      <vt:lpstr>表4-作业公司成本</vt:lpstr>
      <vt:lpstr>表5-内供公司收入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2021-11-09T08:36:28Z</dcterms:modified>
</cp:coreProperties>
</file>