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3"/>
    <sheet state="visible" name="Percent Error" sheetId="2" r:id="rId4"/>
    <sheet state="visible" name="Sprint Planning" sheetId="3" r:id="rId5"/>
    <sheet state="visible" name="Sprint Backlog" sheetId="4" r:id="rId6"/>
    <sheet state="visible" name="Project Backlog" sheetId="5" r:id="rId7"/>
  </sheets>
  <definedNames>
    <definedName name="NamedRange1">#REF!</definedName>
  </definedNames>
  <calcPr/>
</workbook>
</file>

<file path=xl/sharedStrings.xml><?xml version="1.0" encoding="utf-8"?>
<sst xmlns="http://schemas.openxmlformats.org/spreadsheetml/2006/main" count="374" uniqueCount="202">
  <si>
    <t>Team</t>
  </si>
  <si>
    <t>Date</t>
  </si>
  <si>
    <t>% Progress Remaining</t>
  </si>
  <si>
    <t xml:space="preserve"> Actual Burndown</t>
  </si>
  <si>
    <t>Expected Burndown</t>
  </si>
  <si>
    <t>Gideon</t>
  </si>
  <si>
    <t>Raymond</t>
  </si>
  <si>
    <t>Joshua</t>
  </si>
  <si>
    <t>Vivian</t>
  </si>
  <si>
    <t>Brent</t>
  </si>
  <si>
    <t>Sprint</t>
  </si>
  <si>
    <t>Velocity</t>
  </si>
  <si>
    <t>Capacity</t>
  </si>
  <si>
    <t>% Error</t>
  </si>
  <si>
    <t xml:space="preserve"> </t>
  </si>
  <si>
    <t>Sprint 6 Duration Cycle: 11 days</t>
  </si>
  <si>
    <t>Sprint 6 Dates: 12/4/21 - 12/14/21</t>
  </si>
  <si>
    <t>Name</t>
  </si>
  <si>
    <t>Capacity (hours)</t>
  </si>
  <si>
    <t>Events</t>
  </si>
  <si>
    <t xml:space="preserve">Tuesday: 10am 1:1 meeting with boss
Tuesday 6pm - Wednesday 8am: on call shift
Wednesday 8am - 11am shift
</t>
  </si>
  <si>
    <t>Sat. 12/4</t>
  </si>
  <si>
    <t>Friday (12/10): Eye exam at 9:20am</t>
  </si>
  <si>
    <t>Sunday: 4pm - Night celebrate dereks birthday with family</t>
  </si>
  <si>
    <t>Total Capacity (Before Task Breakdown)</t>
  </si>
  <si>
    <t>Total Capacity (After Task Breakdown)</t>
  </si>
  <si>
    <t>Priorities</t>
  </si>
  <si>
    <t>Logging Implementation</t>
  </si>
  <si>
    <t>Archiving Implementation</t>
  </si>
  <si>
    <t>User Management Implementation</t>
  </si>
  <si>
    <t>DAR: Automated Testing</t>
  </si>
  <si>
    <t>Tasks</t>
  </si>
  <si>
    <t>Estimated Effort Points (hrs)</t>
  </si>
  <si>
    <t>Actual Effort Points (hrs)</t>
  </si>
  <si>
    <t>Assignee</t>
  </si>
  <si>
    <t>Start Date</t>
  </si>
  <si>
    <t>End Date</t>
  </si>
  <si>
    <t>Logging LLD(Redesign)</t>
  </si>
  <si>
    <t>Redesign sequence diagram for logging system success events</t>
  </si>
  <si>
    <t>Raymond,Brent,Gideon</t>
  </si>
  <si>
    <t>Redesign  sequence diagram for logging system 
failure events</t>
  </si>
  <si>
    <t>Redesign  sequence diagram for logging user success events</t>
  </si>
  <si>
    <t>Redesign  sequence diagram for logging user
failure events</t>
  </si>
  <si>
    <t>Redesign  sequence diagram for logging failure case 1: The logging process took longer than 5 seconds to complete upon invocation</t>
  </si>
  <si>
    <t>Redesign  sequence diagram for logging failure case 2:
The logging process blocks a user from interacting
 with the system</t>
  </si>
  <si>
    <t>Redesign  sequence diagram for logging failure case 2:
The logging process completes within 5 seconds, but did not save to a persistent date store</t>
  </si>
  <si>
    <t>Redesign  sequence diagram for logging failure case 4: The logging process completes with 5 seconds, but did not accurately save the event to the persistent data store</t>
  </si>
  <si>
    <t>Redesign sequence diagram for logging failure case 5: Previously saved log entries are modifiable</t>
  </si>
  <si>
    <t>Archiving LLD(Redesign)</t>
  </si>
  <si>
    <t xml:space="preserve">Redesign failure case 1 for Archiving sequence diagram </t>
  </si>
  <si>
    <t>Redesign failure case 2 for Archiving sequence diagram</t>
  </si>
  <si>
    <t>Redesign failure case 3 for Archiving sequence diagram</t>
  </si>
  <si>
    <t>Redesign  failure case 4 for Archiving sequence diagram</t>
  </si>
  <si>
    <t>Redesign  failure case 5 for Archiving sequence diagram</t>
  </si>
  <si>
    <t>Redesign  failure case 6 for Archiving sequence diagram</t>
  </si>
  <si>
    <t>Redesign  failure case 7 for Archiving sequence diagram</t>
  </si>
  <si>
    <t>Redesign  failure case 8 for Archiving sequence diagram</t>
  </si>
  <si>
    <t>Redesign  failure case 9 for Archiving sequence diagram</t>
  </si>
  <si>
    <t>Redesign  failure case 10 for Archiving sequence diagram</t>
  </si>
  <si>
    <t>Create the MEetAndYou schema and the EventLogs table</t>
  </si>
  <si>
    <t>Create the users &amp; logins for database</t>
  </si>
  <si>
    <t>Create &amp; test InsertLog stored procedure in SQL Server DB</t>
  </si>
  <si>
    <t>Create &amp; test UpdateLog stored procedure in SQL Server DB</t>
  </si>
  <si>
    <t>Create &amp; test CheckExistingLog scalar-valued function in SQL Server DB</t>
  </si>
  <si>
    <t>Create &amp; test GetCurrentIdentity scalar-valued function in SQL Server DB</t>
  </si>
  <si>
    <t>Create &amp; test InsteadOfUpdate trigger for EventLogs table</t>
  </si>
  <si>
    <t>Write the ILogDAO interface</t>
  </si>
  <si>
    <t>Write &amp; test the PushLogToDB method for both system &amp; user logs in DAO</t>
  </si>
  <si>
    <t>Write &amp; test the GetCurrentIdentity method for user logs in DAO</t>
  </si>
  <si>
    <t>Write &amp; test the CheckExistingLogs method for user logs in DAO</t>
  </si>
  <si>
    <t>Write &amp; test the UpdateLogs method for user logs in DAO</t>
  </si>
  <si>
    <t>Write the ILoggingService interface</t>
  </si>
  <si>
    <t>Write &amp; test the CreateNewLog method for system logs in LoggingService</t>
  </si>
  <si>
    <t>Write &amp; test the CreateNewLog method for user logs in LoggingService</t>
  </si>
  <si>
    <t>Write &amp; test the MakeLog method for system logs in LoggingService</t>
  </si>
  <si>
    <t>Brent, Raymond</t>
  </si>
  <si>
    <t>Write &amp; test the MakeLog method for user logs in LoggingService</t>
  </si>
  <si>
    <t>Write &amp; test the PushLogToDB method for both system &amp; user logs in LoggingService</t>
  </si>
  <si>
    <t>Write &amp; test the BeginLogProcess method for system logs in LoggingManager</t>
  </si>
  <si>
    <t>Write &amp; test the BeginLogProcess method for user logs in LoggingManager</t>
  </si>
  <si>
    <t>Write &amp; execute unit tests for logging success cases (logging system success/failure events, user success/failure events)</t>
  </si>
  <si>
    <t>Write &amp; execute unit tests for logging failure cases 1-3</t>
  </si>
  <si>
    <t>Write &amp; execute unit tests for logging failure cases 4-5</t>
  </si>
  <si>
    <t>Modify PushLogToDB method in LogDAO to be asynchronous</t>
  </si>
  <si>
    <t>Modify GetCurrentIdentity method in LogDAO to be asynchronous</t>
  </si>
  <si>
    <t>Modify CheckExisingLogs method in LogDAO to be asynchronous</t>
  </si>
  <si>
    <t>Modify UpdateLogs method in LogDAO to be asynchronous</t>
  </si>
  <si>
    <t>Modify both CreateNewLog methods in LoggingService to be asynchronous</t>
  </si>
  <si>
    <t>Modify both MakeLog methods in LoggingService to be asynchronous</t>
  </si>
  <si>
    <t>Modify PushLogToDB method in LoggingService to be asynchronous</t>
  </si>
  <si>
    <t>Modify both BeginLogProcess methods in LoggingManager to be asynchronous</t>
  </si>
  <si>
    <t>Create &amp; test GetArchiveCount scalar-valued function in SQL Server DB</t>
  </si>
  <si>
    <t>Create &amp; test Logs30DaysOld table-valued function in SQL Server DB</t>
  </si>
  <si>
    <t>Create &amp; test DeleteLogsOlderThan30 table-valued function in SQL Server DB</t>
  </si>
  <si>
    <t>Write &amp; test ReadLogsOlderThan30 method in LogDAO</t>
  </si>
  <si>
    <t>Write &amp; test DeleteLogsOlderThan30 method in LogDAO</t>
  </si>
  <si>
    <t>Write &amp; test GetArchiveCount method in LogDAO</t>
  </si>
  <si>
    <t>Creation of ArchiveConfig</t>
  </si>
  <si>
    <t>Create variables to acquire specific system directories for buffer location and archive location</t>
  </si>
  <si>
    <t>Write IArchiverService</t>
  </si>
  <si>
    <t>Raymond, Brent, Gideon</t>
  </si>
  <si>
    <t>Write &amp; test GetOldLog method for both user and system logs</t>
  </si>
  <si>
    <t>Write &amp; test ConsolidateOldLogs for both user and system logs</t>
  </si>
  <si>
    <t>Write &amp; test CompressOldLogs for both user and system logs</t>
  </si>
  <si>
    <t>Write &amp; test Compress for both user and system logs</t>
  </si>
  <si>
    <t>Write &amp; test DeleteOldLogs for both user and system logs</t>
  </si>
  <si>
    <t>Implementation of error handling for nonexistent files</t>
  </si>
  <si>
    <t>Write &amp; test ArchiveOldLogs method in ArchiveManager</t>
  </si>
  <si>
    <t>Write &amp; execute archiving success case</t>
  </si>
  <si>
    <t>Write &amp; execute archiving fail cases 1-3</t>
  </si>
  <si>
    <t>Write &amp; execute archiving fail cases 4-6</t>
  </si>
  <si>
    <t>Write &amp; execute archiving fail cases 7-10</t>
  </si>
  <si>
    <t>Raymond, Brent</t>
  </si>
  <si>
    <t>Josh</t>
  </si>
  <si>
    <t>Create the UserAccountRecords &amp; AdminAccountRecords table</t>
  </si>
  <si>
    <t>Josh, Vivian</t>
  </si>
  <si>
    <t>Create &amp; test CreateUserRecord stored procedure in SQL Server DB</t>
  </si>
  <si>
    <t>Create &amp; test UpdateUserAccountEmail stored procedure in SQL Server DB</t>
  </si>
  <si>
    <t>Create &amp; test UpdateUserAccountPassword stored procedure in SQL Server DB</t>
  </si>
  <si>
    <t>Create &amp; test UpdateUserAccountPhoneNum stored procedure in SQL Server DB</t>
  </si>
  <si>
    <t>Create &amp; test DeleteUserAccountRecord stored procedure in SQL Server DB</t>
  </si>
  <si>
    <t>Create &amp; test DisableUserAccountEmail stored procedure in SQL Server DB</t>
  </si>
  <si>
    <t>Create &amp; test EnableUserAccountEmail stored procedure in SQL Server DB</t>
  </si>
  <si>
    <t>Create &amp; test CreateAdminRecord stored procedure in SQL Server DB</t>
  </si>
  <si>
    <t>Create &amp; test UpdateAdminAccountEmail stored procedure in SQL Server DB</t>
  </si>
  <si>
    <t>Create &amp; test UpdateAdminAccountPassword stored procedure in SQL Server DB</t>
  </si>
  <si>
    <t>Create &amp; test DeleteAdminAccountRecord stored procedure in SQL Server DB</t>
  </si>
  <si>
    <t>Create &amp; test VerifyUserRecordInDB scalar-valued function in SQL Server DB</t>
  </si>
  <si>
    <t>Create &amp; test VerifyAdminRecordInDB scalar-valued function in SQL Server DB</t>
  </si>
  <si>
    <t>Create UserAccountEntity class object</t>
  </si>
  <si>
    <t>Create AdminAccountEntity class object</t>
  </si>
  <si>
    <t xml:space="preserve">Create interface for UMDAO </t>
  </si>
  <si>
    <t>Write and test isUserCreated method for UMDAO</t>
  </si>
  <si>
    <t>Write and test isUserEmailUpdated method for UMDAO</t>
  </si>
  <si>
    <t>Write and test isUserPasswordUpdated method for UMDAO</t>
  </si>
  <si>
    <t>Write and test isUserPhoneUpdated method for UMDAO</t>
  </si>
  <si>
    <t>Write and test isUserDeleted method for UMDAO</t>
  </si>
  <si>
    <t>Write and test isUserDisabled method for UMDAO</t>
  </si>
  <si>
    <t>Write and test isUserEnabled method for UMDAO</t>
  </si>
  <si>
    <t>Write and test isAdminCreated method for UMDAO</t>
  </si>
  <si>
    <t>Write and test isAdminEmailUpdated method for UMDAO</t>
  </si>
  <si>
    <t>Write and test isAdminPasswordUpdated method for UMDAO</t>
  </si>
  <si>
    <t>Write and test isAdminDeleted method for UMDAO</t>
  </si>
  <si>
    <t>Write and test isUserInDBVerified method for UMDAO</t>
  </si>
  <si>
    <t>Write and test isAdminInDBVerified method for UMDAO</t>
  </si>
  <si>
    <t>Create interface for UMService</t>
  </si>
  <si>
    <t>Write isUserCreated, isUserEmailUpdated, isUserPasswordUpdated, and isUserPhoneUpdated for UMService</t>
  </si>
  <si>
    <t>Write isUserDeleted, isUserDisabled, isUserEnabled, isAdminCreated for UMService</t>
  </si>
  <si>
    <t>Vivian, Josh</t>
  </si>
  <si>
    <t>Write isAdminPasswordUpdated, isAdminDeleted, and isAdminInDBVerified for UMService</t>
  </si>
  <si>
    <t>Write and test BeginCreateUser for UMManager</t>
  </si>
  <si>
    <t xml:space="preserve">Write and test BeginUpdateUserEmail for UMManager </t>
  </si>
  <si>
    <t xml:space="preserve">Write and test BeginUpdateUserPassword for UMManager </t>
  </si>
  <si>
    <t xml:space="preserve">Write and test BeginUpdateUserPhone for UMManager </t>
  </si>
  <si>
    <t>Write and test BeginDeleteUserAccount for UMManager</t>
  </si>
  <si>
    <t>Write and test BeginDisableUserAccount for UMManager</t>
  </si>
  <si>
    <t>Write and test BeginEnableUserAccount for UMManager</t>
  </si>
  <si>
    <t>Write and test BeginCreateAdmin for UMManager</t>
  </si>
  <si>
    <t>Write and test BeginUpdateAdminEmail for UMManager</t>
  </si>
  <si>
    <t>Write and test BeginUpdateAdminPassword for UMManager</t>
  </si>
  <si>
    <t>Write and test BeginDeleteAdminAccount for UMManager</t>
  </si>
  <si>
    <t>Write and test IsAdminVerified for UMManager</t>
  </si>
  <si>
    <t>Write and test VerifyUserInfo for UMManager</t>
  </si>
  <si>
    <t>Write and test IsEmailVerified for UMManager</t>
  </si>
  <si>
    <t>Write and test IsPasswordVerified for UMManager</t>
  </si>
  <si>
    <t>Write and test IsPhoneNumVerified for UMManager</t>
  </si>
  <si>
    <t xml:space="preserve">Figure out metrics used for table of analysis </t>
  </si>
  <si>
    <t xml:space="preserve">Rate xUnit, MSTest, and NUnit metrics </t>
  </si>
  <si>
    <t>Write conclusion to summarize metrics for each automated test framework</t>
  </si>
  <si>
    <t>Create and run tests to compare each automated testing tool</t>
  </si>
  <si>
    <t>Priority</t>
  </si>
  <si>
    <t>Client Due Date</t>
  </si>
  <si>
    <t>Internal Due Date</t>
  </si>
  <si>
    <t xml:space="preserve">Project Proposal/App-Specific Features </t>
  </si>
  <si>
    <t>Tech Spec</t>
  </si>
  <si>
    <t>Site Map</t>
  </si>
  <si>
    <t>BRD</t>
  </si>
  <si>
    <t>HLD</t>
  </si>
  <si>
    <t>Test Plan</t>
  </si>
  <si>
    <t>ProjectPlan</t>
  </si>
  <si>
    <t>Network Diagram</t>
  </si>
  <si>
    <t>Milestone 1 Revisions</t>
  </si>
  <si>
    <t>Tech Approval</t>
  </si>
  <si>
    <t>LLD Logging</t>
  </si>
  <si>
    <t>LLD User Management: Single Operation</t>
  </si>
  <si>
    <t>LLD User Management: Bulk Operation</t>
  </si>
  <si>
    <t>LLD Archiving</t>
  </si>
  <si>
    <t>Data Store Access</t>
  </si>
  <si>
    <t>Documentation</t>
  </si>
  <si>
    <t>Set up AWS</t>
  </si>
  <si>
    <t>Suggestions</t>
  </si>
  <si>
    <t>User Profile Dashboard</t>
  </si>
  <si>
    <t>Registration</t>
  </si>
  <si>
    <t>Login/Logout</t>
  </si>
  <si>
    <t>Error Handling</t>
  </si>
  <si>
    <t>Hyperlink Sharing</t>
  </si>
  <si>
    <t>Rating System</t>
  </si>
  <si>
    <t>Localized Weather Forecast</t>
  </si>
  <si>
    <t>Usage Analysis Dashboard</t>
  </si>
  <si>
    <t>User Access Control</t>
  </si>
  <si>
    <t>Memory Album</t>
  </si>
  <si>
    <t>Duplicating Itineraries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</si>
</sst>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m/d/yyyy"/>
    <numFmt numFmtId="166" formatCode="m&quot;/&quot;d&quot;/&quot;yy"/>
    <numFmt numFmtId="167" formatCode="m/d/yy"/>
    <numFmt numFmtId="168" formatCode="mm/dd/yyyy"/>
  </numFmts>
  <fonts count="19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0.0"/>
      <color rgb="FF060606"/>
      <name val="Arial"/>
    </font>
    <font>
      <color rgb="FF000000"/>
      <name val="Arial"/>
    </font>
    <font>
      <name val="Arial"/>
    </font>
    <font>
      <b/>
    </font>
    <font>
      <b/>
      <name val="Arial"/>
    </font>
    <font/>
    <font>
      <sz val="10.0"/>
      <color rgb="FF060606"/>
      <name val="Arial"/>
    </font>
    <font>
      <sz val="11.0"/>
      <color rgb="FF000000"/>
      <name val="Inconsolata"/>
    </font>
    <font>
      <b/>
      <color rgb="FF060606"/>
      <name val="Arial"/>
    </font>
    <font>
      <color rgb="FF060606"/>
      <name val="Arial"/>
    </font>
    <font>
      <strike/>
    </font>
    <font>
      <sz val="10.0"/>
    </font>
    <font>
      <strike/>
      <color rgb="FF060606"/>
      <name val="Arial"/>
    </font>
    <font>
      <b/>
      <i/>
      <name val="Arial"/>
    </font>
    <font>
      <strike/>
      <color rgb="FF000000"/>
      <name val="Arial"/>
    </font>
    <font>
      <strike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</fills>
  <borders count="9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1" fillId="3" fontId="1" numFmtId="0" xfId="0" applyAlignment="1" applyBorder="1" applyFill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 vertical="bottom"/>
    </xf>
    <xf borderId="3" fillId="0" fontId="2" numFmtId="0" xfId="0" applyBorder="1" applyFont="1"/>
    <xf borderId="3" fillId="0" fontId="2" numFmtId="0" xfId="0" applyAlignment="1" applyBorder="1" applyFont="1">
      <alignment vertical="bottom"/>
    </xf>
    <xf borderId="3" fillId="4" fontId="1" numFmtId="0" xfId="0" applyAlignment="1" applyBorder="1" applyFill="1" applyFont="1">
      <alignment horizontal="center" readingOrder="0"/>
    </xf>
    <xf borderId="3" fillId="5" fontId="3" numFmtId="0" xfId="0" applyAlignment="1" applyBorder="1" applyFill="1" applyFont="1">
      <alignment horizontal="center" readingOrder="0" vertical="bottom"/>
    </xf>
    <xf borderId="4" fillId="6" fontId="4" numFmtId="164" xfId="0" applyAlignment="1" applyBorder="1" applyFill="1" applyFont="1" applyNumberForma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 vertical="bottom"/>
    </xf>
    <xf borderId="3" fillId="6" fontId="4" numFmtId="164" xfId="0" applyAlignment="1" applyBorder="1" applyFont="1" applyNumberFormat="1">
      <alignment horizontal="center" readingOrder="0"/>
    </xf>
    <xf borderId="3" fillId="0" fontId="2" numFmtId="2" xfId="0" applyAlignment="1" applyBorder="1" applyFont="1" applyNumberFormat="1">
      <alignment horizontal="center" readingOrder="0"/>
    </xf>
    <xf borderId="3" fillId="0" fontId="2" numFmtId="2" xfId="0" applyAlignment="1" applyBorder="1" applyFont="1" applyNumberFormat="1">
      <alignment horizontal="center" readingOrder="0" vertical="bottom"/>
    </xf>
    <xf borderId="0" fillId="6" fontId="2" numFmtId="0" xfId="0" applyFont="1"/>
    <xf borderId="5" fillId="6" fontId="4" numFmtId="164" xfId="0" applyAlignment="1" applyBorder="1" applyFont="1" applyNumberFormat="1">
      <alignment horizontal="center" readingOrder="0"/>
    </xf>
    <xf borderId="5" fillId="0" fontId="2" numFmtId="2" xfId="0" applyAlignment="1" applyBorder="1" applyFont="1" applyNumberFormat="1">
      <alignment horizontal="center" readingOrder="0"/>
    </xf>
    <xf borderId="5" fillId="0" fontId="2" numFmtId="2" xfId="0" applyAlignment="1" applyBorder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7" fontId="2" numFmtId="0" xfId="0" applyAlignment="1" applyFill="1" applyFont="1">
      <alignment horizontal="center" readingOrder="0"/>
    </xf>
    <xf borderId="0" fillId="6" fontId="0" numFmtId="0" xfId="0" applyAlignment="1" applyFont="1">
      <alignment horizontal="center" readingOrder="0"/>
    </xf>
    <xf borderId="0" fillId="6" fontId="0" numFmtId="0" xfId="0" applyAlignment="1" applyFont="1">
      <alignment horizontal="center" readingOrder="0" vertical="bottom"/>
    </xf>
    <xf borderId="3" fillId="4" fontId="1" numFmtId="1" xfId="0" applyAlignment="1" applyBorder="1" applyFont="1" applyNumberFormat="1">
      <alignment horizontal="center" readingOrder="0"/>
    </xf>
    <xf borderId="4" fillId="0" fontId="5" numFmtId="164" xfId="0" applyAlignment="1" applyBorder="1" applyFont="1" applyNumberFormat="1">
      <alignment horizontal="center" readingOrder="0" vertical="bottom"/>
    </xf>
    <xf borderId="4" fillId="0" fontId="5" numFmtId="1" xfId="0" applyAlignment="1" applyBorder="1" applyFont="1" applyNumberFormat="1">
      <alignment horizontal="center" readingOrder="0" vertical="bottom"/>
    </xf>
    <xf borderId="3" fillId="0" fontId="5" numFmtId="164" xfId="0" applyAlignment="1" applyBorder="1" applyFont="1" applyNumberFormat="1">
      <alignment horizontal="center" readingOrder="0" vertical="bottom"/>
    </xf>
    <xf borderId="3" fillId="0" fontId="5" numFmtId="2" xfId="0" applyAlignment="1" applyBorder="1" applyFont="1" applyNumberFormat="1">
      <alignment horizontal="center" readingOrder="0" vertical="bottom"/>
    </xf>
    <xf borderId="5" fillId="0" fontId="5" numFmtId="164" xfId="0" applyAlignment="1" applyBorder="1" applyFont="1" applyNumberFormat="1">
      <alignment horizontal="center" readingOrder="0" vertical="bottom"/>
    </xf>
    <xf borderId="5" fillId="0" fontId="5" numFmtId="2" xfId="0" applyAlignment="1" applyBorder="1" applyFont="1" applyNumberFormat="1">
      <alignment horizontal="center" readingOrder="0" vertical="bottom"/>
    </xf>
    <xf borderId="0" fillId="8" fontId="2" numFmtId="0" xfId="0" applyAlignment="1" applyFill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9" fontId="2" numFmtId="0" xfId="0" applyAlignment="1" applyFill="1" applyFont="1">
      <alignment horizontal="center" readingOrder="0"/>
    </xf>
    <xf borderId="0" fillId="10" fontId="2" numFmtId="0" xfId="0" applyAlignment="1" applyFill="1" applyFont="1">
      <alignment horizontal="center" readingOrder="0"/>
    </xf>
    <xf borderId="4" fillId="0" fontId="2" numFmtId="2" xfId="0" applyAlignment="1" applyBorder="1" applyFont="1" applyNumberFormat="1">
      <alignment horizontal="center" readingOrder="0"/>
    </xf>
    <xf borderId="6" fillId="3" fontId="6" numFmtId="0" xfId="0" applyAlignment="1" applyBorder="1" applyFont="1">
      <alignment horizontal="center" readingOrder="0"/>
    </xf>
    <xf borderId="6" fillId="4" fontId="6" numFmtId="0" xfId="0" applyAlignment="1" applyBorder="1" applyFont="1">
      <alignment horizontal="center" readingOrder="0"/>
    </xf>
    <xf borderId="6" fillId="4" fontId="7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6" fontId="0" numFmtId="4" xfId="0" applyAlignment="1" applyFont="1" applyNumberFormat="1">
      <alignment horizontal="center"/>
    </xf>
    <xf borderId="0" fillId="6" fontId="9" numFmtId="0" xfId="0" applyAlignment="1" applyFont="1">
      <alignment horizontal="center" readingOrder="0"/>
    </xf>
    <xf borderId="0" fillId="6" fontId="0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6" fontId="0" numFmtId="4" xfId="0" applyAlignment="1" applyFont="1" applyNumberFormat="1">
      <alignment horizontal="center" vertical="bottom"/>
    </xf>
    <xf borderId="0" fillId="6" fontId="10" numFmtId="0" xfId="0" applyAlignment="1" applyFont="1">
      <alignment horizontal="center" readingOrder="0"/>
    </xf>
    <xf borderId="0" fillId="6" fontId="10" numFmtId="0" xfId="0" applyAlignment="1" applyFont="1">
      <alignment horizontal="center"/>
    </xf>
    <xf borderId="2" fillId="0" fontId="8" numFmtId="0" xfId="0" applyAlignment="1" applyBorder="1" applyFont="1">
      <alignment horizontal="center" readingOrder="0"/>
    </xf>
    <xf borderId="2" fillId="6" fontId="10" numFmtId="0" xfId="0" applyAlignment="1" applyBorder="1" applyFont="1">
      <alignment horizontal="center"/>
    </xf>
    <xf borderId="0" fillId="0" fontId="8" numFmtId="164" xfId="0" applyAlignment="1" applyFont="1" applyNumberFormat="1">
      <alignment horizontal="center" readingOrder="0"/>
    </xf>
    <xf borderId="0" fillId="6" fontId="10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6" fillId="0" fontId="7" numFmtId="0" xfId="0" applyAlignment="1" applyBorder="1" applyFont="1">
      <alignment vertical="bottom"/>
    </xf>
    <xf borderId="6" fillId="0" fontId="11" numFmtId="0" xfId="0" applyAlignment="1" applyBorder="1" applyFont="1">
      <alignment vertical="bottom"/>
    </xf>
    <xf borderId="0" fillId="0" fontId="12" numFmtId="0" xfId="0" applyAlignment="1" applyFont="1">
      <alignment horizontal="right" readingOrder="0" vertical="bottom"/>
    </xf>
    <xf borderId="0" fillId="0" fontId="5" numFmtId="0" xfId="0" applyAlignment="1" applyFont="1">
      <alignment horizontal="left" readingOrder="0" vertical="bottom"/>
    </xf>
    <xf borderId="2" fillId="0" fontId="5" numFmtId="0" xfId="0" applyAlignment="1" applyBorder="1" applyFont="1">
      <alignment vertical="bottom"/>
    </xf>
    <xf borderId="2" fillId="0" fontId="12" numFmtId="0" xfId="0" applyAlignment="1" applyBorder="1" applyFont="1">
      <alignment horizontal="right" readingOrder="0" vertical="bottom"/>
    </xf>
    <xf borderId="2" fillId="0" fontId="5" numFmtId="0" xfId="0" applyAlignment="1" applyBorder="1" applyFont="1">
      <alignment readingOrder="0" vertical="bottom"/>
    </xf>
    <xf borderId="0" fillId="0" fontId="7" numFmtId="0" xfId="0" applyAlignment="1" applyFont="1">
      <alignment horizontal="right" readingOrder="0" vertical="bottom"/>
    </xf>
    <xf borderId="0" fillId="6" fontId="4" numFmtId="0" xfId="0" applyAlignment="1" applyFont="1">
      <alignment shrinkToFit="0" vertical="bottom" wrapText="1"/>
    </xf>
    <xf borderId="0" fillId="6" fontId="5" numFmtId="0" xfId="0" applyAlignment="1" applyFont="1">
      <alignment readingOrder="0" shrinkToFit="0" vertical="bottom" wrapText="1"/>
    </xf>
    <xf borderId="0" fillId="6" fontId="4" numFmtId="0" xfId="0" applyAlignment="1" applyFont="1">
      <alignment readingOrder="0" shrinkToFit="0" vertical="bottom" wrapText="1"/>
    </xf>
    <xf borderId="0" fillId="6" fontId="5" numFmtId="0" xfId="0" applyAlignment="1" applyFont="1">
      <alignment shrinkToFit="0" vertical="bottom" wrapText="1"/>
    </xf>
    <xf borderId="6" fillId="0" fontId="5" numFmtId="0" xfId="0" applyAlignment="1" applyBorder="1" applyFont="1">
      <alignment vertical="bottom"/>
    </xf>
    <xf borderId="6" fillId="0" fontId="7" numFmtId="0" xfId="0" applyAlignment="1" applyBorder="1" applyFont="1">
      <alignment shrinkToFit="0" vertical="center" wrapText="1"/>
    </xf>
    <xf borderId="6" fillId="0" fontId="7" numFmtId="0" xfId="0" applyAlignment="1" applyBorder="1" applyFont="1">
      <alignment readingOrder="0" vertical="bottom"/>
    </xf>
    <xf borderId="6" fillId="0" fontId="7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0" fillId="11" fontId="5" numFmtId="0" xfId="0" applyAlignment="1" applyFill="1" applyFont="1">
      <alignment shrinkToFit="0" wrapText="1"/>
    </xf>
    <xf borderId="0" fillId="11" fontId="5" numFmtId="0" xfId="0" applyAlignment="1" applyFont="1">
      <alignment vertical="bottom"/>
    </xf>
    <xf borderId="0" fillId="6" fontId="7" numFmtId="0" xfId="0" applyAlignment="1" applyFont="1">
      <alignment horizontal="right" readingOrder="0" vertical="bottom"/>
    </xf>
    <xf borderId="0" fillId="6" fontId="5" numFmtId="165" xfId="0" applyAlignment="1" applyFont="1" applyNumberFormat="1">
      <alignment horizontal="right" readingOrder="0" vertical="bottom"/>
    </xf>
    <xf borderId="0" fillId="6" fontId="4" numFmtId="165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6" fontId="5" numFmtId="0" xfId="0" applyAlignment="1" applyFont="1">
      <alignment readingOrder="0" vertical="bottom"/>
    </xf>
    <xf borderId="0" fillId="6" fontId="5" numFmtId="0" xfId="0" applyAlignment="1" applyFont="1">
      <alignment horizontal="right" readingOrder="0" vertical="bottom"/>
    </xf>
    <xf borderId="0" fillId="6" fontId="5" numFmtId="166" xfId="0" applyAlignment="1" applyFont="1" applyNumberFormat="1">
      <alignment horizontal="right" vertical="bottom"/>
    </xf>
    <xf borderId="0" fillId="6" fontId="5" numFmtId="166" xfId="0" applyAlignment="1" applyFont="1" applyNumberFormat="1">
      <alignment horizontal="right" readingOrder="0" vertical="bottom"/>
    </xf>
    <xf borderId="0" fillId="0" fontId="5" numFmtId="0" xfId="0" applyAlignment="1" applyFont="1">
      <alignment shrinkToFit="0" wrapText="1"/>
    </xf>
    <xf borderId="0" fillId="6" fontId="5" numFmtId="0" xfId="0" applyAlignment="1" applyFont="1">
      <alignment vertical="bottom"/>
    </xf>
    <xf borderId="0" fillId="6" fontId="5" numFmtId="166" xfId="0" applyAlignment="1" applyFont="1" applyNumberFormat="1">
      <alignment horizontal="right" readingOrder="0" vertical="bottom"/>
    </xf>
    <xf borderId="0" fillId="6" fontId="5" numFmtId="0" xfId="0" applyAlignment="1" applyFont="1">
      <alignment shrinkToFit="0" wrapText="1"/>
    </xf>
    <xf borderId="0" fillId="6" fontId="4" numFmtId="0" xfId="0" applyAlignment="1" applyFont="1">
      <alignment readingOrder="0" vertical="bottom"/>
    </xf>
    <xf borderId="0" fillId="6" fontId="4" numFmtId="0" xfId="0" applyAlignment="1" applyFont="1">
      <alignment horizontal="left" readingOrder="0" shrinkToFit="0" wrapText="1"/>
    </xf>
    <xf borderId="0" fillId="0" fontId="5" numFmtId="0" xfId="0" applyAlignment="1" applyFont="1">
      <alignment horizontal="right" readingOrder="0" vertical="bottom"/>
    </xf>
    <xf borderId="0" fillId="0" fontId="8" numFmtId="167" xfId="0" applyAlignment="1" applyFont="1" applyNumberFormat="1">
      <alignment readingOrder="0"/>
    </xf>
    <xf borderId="0" fillId="0" fontId="8" numFmtId="0" xfId="0" applyAlignment="1" applyFont="1">
      <alignment readingOrder="0" shrinkToFit="0" vertical="center" wrapText="1"/>
    </xf>
    <xf borderId="0" fillId="0" fontId="7" numFmtId="0" xfId="0" applyAlignment="1" applyFont="1">
      <alignment horizontal="right" readingOrder="0" vertical="bottom"/>
    </xf>
    <xf borderId="0" fillId="0" fontId="8" numFmtId="0" xfId="0" applyAlignment="1" applyFont="1">
      <alignment readingOrder="0" shrinkToFit="0" wrapText="1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horizontal="right" readingOrder="0"/>
    </xf>
    <xf borderId="0" fillId="6" fontId="4" numFmtId="0" xfId="0" applyAlignment="1" applyFont="1">
      <alignment horizontal="left" readingOrder="0"/>
    </xf>
    <xf borderId="0" fillId="6" fontId="5" numFmtId="0" xfId="0" applyAlignment="1" applyFont="1">
      <alignment horizontal="right" readingOrder="0" vertical="bottom"/>
    </xf>
    <xf borderId="0" fillId="0" fontId="8" numFmtId="0" xfId="0" applyAlignment="1" applyFont="1">
      <alignment horizontal="right" readingOrder="0"/>
    </xf>
    <xf borderId="0" fillId="0" fontId="5" numFmtId="167" xfId="0" applyAlignment="1" applyFont="1" applyNumberFormat="1">
      <alignment horizontal="right" vertical="bottom"/>
    </xf>
    <xf borderId="0" fillId="0" fontId="13" numFmtId="0" xfId="0" applyFont="1"/>
    <xf borderId="0" fillId="0" fontId="5" numFmtId="167" xfId="0" applyAlignment="1" applyFont="1" applyNumberFormat="1">
      <alignment vertical="bottom"/>
    </xf>
    <xf borderId="0" fillId="6" fontId="8" numFmtId="0" xfId="0" applyAlignment="1" applyFont="1">
      <alignment readingOrder="0"/>
    </xf>
    <xf borderId="0" fillId="0" fontId="14" numFmtId="0" xfId="0" applyAlignment="1" applyFont="1">
      <alignment readingOrder="0" shrinkToFit="0" wrapText="1"/>
    </xf>
    <xf borderId="0" fillId="0" fontId="5" numFmtId="167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6" fontId="4" numFmtId="0" xfId="0" applyAlignment="1" applyFont="1">
      <alignment readingOrder="0" shrinkToFit="0" vertical="bottom" wrapText="1"/>
    </xf>
    <xf borderId="0" fillId="6" fontId="5" numFmtId="167" xfId="0" applyAlignment="1" applyFont="1" applyNumberFormat="1">
      <alignment vertical="bottom"/>
    </xf>
    <xf borderId="0" fillId="6" fontId="5" numFmtId="167" xfId="0" applyAlignment="1" applyFont="1" applyNumberFormat="1">
      <alignment horizontal="right" readingOrder="0" vertical="bottom"/>
    </xf>
    <xf borderId="0" fillId="6" fontId="5" numFmtId="167" xfId="0" applyAlignment="1" applyFont="1" applyNumberFormat="1">
      <alignment horizontal="right" vertical="bottom"/>
    </xf>
    <xf borderId="0" fillId="6" fontId="8" numFmtId="167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6" fontId="14" numFmtId="0" xfId="0" applyAlignment="1" applyFont="1">
      <alignment readingOrder="0" shrinkToFit="0" wrapText="1"/>
    </xf>
    <xf borderId="0" fillId="6" fontId="8" numFmtId="0" xfId="0" applyAlignment="1" applyFont="1">
      <alignment readingOrder="0" shrinkToFit="0" vertical="center" wrapText="1"/>
    </xf>
    <xf borderId="0" fillId="6" fontId="5" numFmtId="0" xfId="0" applyAlignment="1" applyFont="1">
      <alignment horizontal="right" vertical="bottom"/>
    </xf>
    <xf borderId="0" fillId="6" fontId="5" numFmtId="0" xfId="0" applyAlignment="1" applyFont="1">
      <alignment horizontal="left" readingOrder="0" shrinkToFit="0" vertical="center" wrapText="1"/>
    </xf>
    <xf borderId="0" fillId="6" fontId="5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center" wrapText="1"/>
    </xf>
    <xf borderId="0" fillId="0" fontId="5" numFmtId="167" xfId="0" applyAlignment="1" applyFont="1" applyNumberFormat="1">
      <alignment horizontal="right" vertical="bottom"/>
    </xf>
    <xf borderId="0" fillId="6" fontId="12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right" readingOrder="0" vertical="bottom"/>
    </xf>
    <xf borderId="0" fillId="0" fontId="12" numFmtId="167" xfId="0" applyAlignment="1" applyFont="1" applyNumberFormat="1">
      <alignment horizontal="right" readingOrder="0" vertical="bottom"/>
    </xf>
    <xf borderId="0" fillId="0" fontId="15" numFmtId="167" xfId="0" applyAlignment="1" applyFont="1" applyNumberFormat="1">
      <alignment horizontal="right" readingOrder="0" vertical="bottom"/>
    </xf>
    <xf borderId="0" fillId="11" fontId="5" numFmtId="0" xfId="0" applyAlignment="1" applyFont="1">
      <alignment vertical="bottom"/>
    </xf>
    <xf borderId="0" fillId="11" fontId="5" numFmtId="167" xfId="0" applyAlignment="1" applyFont="1" applyNumberFormat="1">
      <alignment vertical="bottom"/>
    </xf>
    <xf borderId="0" fillId="0" fontId="7" numFmtId="167" xfId="0" applyAlignment="1" applyFont="1" applyNumberFormat="1">
      <alignment horizontal="right" vertical="bottom"/>
    </xf>
    <xf borderId="0" fillId="0" fontId="5" numFmtId="167" xfId="0" applyAlignment="1" applyFont="1" applyNumberForma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right" vertical="bottom"/>
    </xf>
    <xf borderId="0" fillId="0" fontId="16" numFmtId="0" xfId="0" applyAlignment="1" applyFont="1">
      <alignment vertical="bottom"/>
    </xf>
    <xf borderId="0" fillId="0" fontId="12" numFmtId="0" xfId="0" applyAlignment="1" applyFont="1">
      <alignment readingOrder="0" shrinkToFit="0" vertical="center" wrapText="1"/>
    </xf>
    <xf borderId="0" fillId="0" fontId="12" numFmtId="167" xfId="0" applyAlignment="1" applyFont="1" applyNumberFormat="1">
      <alignment horizontal="right" vertical="bottom"/>
    </xf>
    <xf borderId="0" fillId="0" fontId="12" numFmtId="0" xfId="0" applyAlignment="1" applyFont="1">
      <alignment shrinkToFit="0" vertical="center" wrapText="1"/>
    </xf>
    <xf borderId="0" fillId="0" fontId="5" numFmtId="167" xfId="0" applyAlignment="1" applyFont="1" applyNumberFormat="1">
      <alignment vertical="bottom"/>
    </xf>
    <xf borderId="7" fillId="0" fontId="12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3" fontId="7" numFmtId="0" xfId="0" applyAlignment="1" applyFont="1">
      <alignment horizontal="center" vertical="bottom"/>
    </xf>
    <xf borderId="8" fillId="3" fontId="7" numFmtId="0" xfId="0" applyAlignment="1" applyBorder="1" applyFont="1">
      <alignment horizontal="center" vertical="bottom"/>
    </xf>
    <xf borderId="0" fillId="12" fontId="17" numFmtId="0" xfId="0" applyAlignment="1" applyFill="1" applyFont="1">
      <alignment shrinkToFit="0" vertical="bottom" wrapText="1"/>
    </xf>
    <xf borderId="0" fillId="12" fontId="17" numFmtId="0" xfId="0" applyAlignment="1" applyFont="1">
      <alignment horizontal="center" shrinkToFit="0" vertical="bottom" wrapText="1"/>
    </xf>
    <xf borderId="0" fillId="12" fontId="17" numFmtId="164" xfId="0" applyAlignment="1" applyFont="1" applyNumberFormat="1">
      <alignment horizontal="center" vertical="bottom"/>
    </xf>
    <xf borderId="0" fillId="12" fontId="17" numFmtId="168" xfId="0" applyAlignment="1" applyFont="1" applyNumberFormat="1">
      <alignment horizontal="center" shrinkToFit="0" vertical="bottom" wrapText="1"/>
    </xf>
    <xf borderId="0" fillId="6" fontId="18" numFmtId="0" xfId="0" applyAlignment="1" applyFont="1">
      <alignment shrinkToFit="0" vertical="bottom" wrapText="1"/>
    </xf>
    <xf borderId="0" fillId="6" fontId="18" numFmtId="0" xfId="0" applyAlignment="1" applyFont="1">
      <alignment horizontal="center" shrinkToFit="0" vertical="bottom" wrapText="1"/>
    </xf>
    <xf borderId="0" fillId="6" fontId="18" numFmtId="164" xfId="0" applyAlignment="1" applyFont="1" applyNumberFormat="1">
      <alignment horizontal="center" vertical="bottom"/>
    </xf>
    <xf borderId="0" fillId="6" fontId="18" numFmtId="168" xfId="0" applyAlignment="1" applyFont="1" applyNumberFormat="1">
      <alignment horizontal="center" shrinkToFit="0" vertical="bottom" wrapText="1"/>
    </xf>
    <xf borderId="0" fillId="6" fontId="18" numFmtId="0" xfId="0" applyAlignment="1" applyFont="1">
      <alignment horizontal="center" vertical="bottom"/>
    </xf>
    <xf borderId="0" fillId="6" fontId="18" numFmtId="165" xfId="0" applyAlignment="1" applyFont="1" applyNumberFormat="1">
      <alignment horizontal="center" vertical="bottom"/>
    </xf>
    <xf borderId="0" fillId="12" fontId="17" numFmtId="0" xfId="0" applyAlignment="1" applyFont="1">
      <alignment vertical="bottom"/>
    </xf>
    <xf borderId="0" fillId="12" fontId="17" numFmtId="0" xfId="0" applyAlignment="1" applyFont="1">
      <alignment horizontal="center" vertical="bottom"/>
    </xf>
    <xf borderId="0" fillId="12" fontId="17" numFmtId="164" xfId="0" applyAlignment="1" applyFont="1" applyNumberFormat="1">
      <alignment horizontal="center" shrinkToFit="0" vertical="bottom" wrapText="1"/>
    </xf>
    <xf borderId="0" fillId="12" fontId="17" numFmtId="0" xfId="0" applyAlignment="1" applyFont="1">
      <alignment vertical="bottom"/>
    </xf>
    <xf borderId="0" fillId="12" fontId="17" numFmtId="165" xfId="0" applyAlignment="1" applyFont="1" applyNumberFormat="1">
      <alignment horizontal="center" vertical="bottom"/>
    </xf>
    <xf borderId="0" fillId="6" fontId="15" numFmtId="0" xfId="0" applyAlignment="1" applyFont="1">
      <alignment vertical="bottom"/>
    </xf>
    <xf borderId="0" fillId="6" fontId="15" numFmtId="165" xfId="0" applyAlignment="1" applyFont="1" applyNumberFormat="1">
      <alignment horizontal="center" vertical="bottom"/>
    </xf>
    <xf borderId="0" fillId="12" fontId="5" numFmtId="0" xfId="0" applyAlignment="1" applyFont="1">
      <alignment vertical="bottom"/>
    </xf>
    <xf borderId="0" fillId="12" fontId="5" numFmtId="165" xfId="0" applyAlignment="1" applyFont="1" applyNumberFormat="1">
      <alignment horizontal="center" vertical="bottom"/>
    </xf>
    <xf borderId="0" fillId="12" fontId="5" numFmtId="165" xfId="0" applyAlignment="1" applyFont="1" applyNumberFormat="1">
      <alignment horizontal="center" vertical="bottom"/>
    </xf>
    <xf borderId="0" fillId="6" fontId="17" numFmtId="0" xfId="0" applyAlignment="1" applyFont="1">
      <alignment shrinkToFit="0" vertical="bottom" wrapText="1"/>
    </xf>
    <xf borderId="0" fillId="6" fontId="17" numFmtId="0" xfId="0" applyAlignment="1" applyFont="1">
      <alignment horizontal="center" vertical="bottom"/>
    </xf>
    <xf borderId="0" fillId="6" fontId="17" numFmtId="168" xfId="0" applyAlignment="1" applyFont="1" applyNumberFormat="1">
      <alignment horizontal="center" vertical="bottom"/>
    </xf>
    <xf borderId="0" fillId="12" fontId="5" numFmtId="0" xfId="0" applyAlignment="1" applyFont="1">
      <alignment vertical="bottom"/>
    </xf>
    <xf borderId="0" fillId="12" fontId="5" numFmtId="168" xfId="0" applyAlignment="1" applyFont="1" applyNumberFormat="1">
      <alignment horizontal="center" vertical="bottom"/>
    </xf>
    <xf borderId="0" fillId="6" fontId="18" numFmtId="0" xfId="0" applyAlignment="1" applyFont="1">
      <alignment vertical="bottom"/>
    </xf>
    <xf borderId="0" fillId="6" fontId="18" numFmtId="168" xfId="0" applyAlignment="1" applyFont="1" applyNumberFormat="1">
      <alignment horizontal="center" vertical="bottom"/>
    </xf>
    <xf borderId="0" fillId="6" fontId="18" numFmtId="0" xfId="0" applyAlignment="1" applyFont="1">
      <alignment shrinkToFit="0" vertical="bottom" wrapText="1"/>
    </xf>
    <xf borderId="0" fillId="12" fontId="17" numFmtId="0" xfId="0" applyAlignment="1" applyFont="1">
      <alignment shrinkToFit="0" vertical="bottom" wrapText="1"/>
    </xf>
    <xf borderId="0" fillId="12" fontId="17" numFmtId="168" xfId="0" applyAlignment="1" applyFont="1" applyNumberFormat="1">
      <alignment horizontal="center" vertical="bottom"/>
    </xf>
    <xf borderId="0" fillId="6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6" fontId="5" numFmtId="168" xfId="0" applyAlignment="1" applyFont="1" applyNumberFormat="1">
      <alignment horizontal="center" vertical="bottom"/>
    </xf>
    <xf borderId="0" fillId="12" fontId="18" numFmtId="0" xfId="0" applyAlignment="1" applyFont="1">
      <alignment horizontal="center" vertical="bottom"/>
    </xf>
    <xf borderId="0" fillId="12" fontId="18" numFmtId="168" xfId="0" applyAlignment="1" applyFont="1" applyNumberFormat="1">
      <alignment horizontal="center" vertical="bottom"/>
    </xf>
    <xf borderId="0" fillId="6" fontId="18" numFmtId="0" xfId="0" applyAlignment="1" applyFont="1">
      <alignment shrinkToFit="0" vertical="bottom" wrapText="1"/>
    </xf>
    <xf borderId="0" fillId="6" fontId="18" numFmtId="0" xfId="0" applyAlignment="1" applyFont="1">
      <alignment horizontal="center" vertical="bottom"/>
    </xf>
    <xf borderId="0" fillId="6" fontId="18" numFmtId="168" xfId="0" applyAlignment="1" applyFont="1" applyNumberFormat="1">
      <alignment horizontal="center" vertical="bottom"/>
    </xf>
    <xf borderId="0" fillId="6" fontId="18" numFmtId="168" xfId="0" applyAlignment="1" applyFont="1" applyNumberFormat="1">
      <alignment horizontal="center" readingOrder="0" vertical="bottom"/>
    </xf>
    <xf borderId="0" fillId="12" fontId="17" numFmtId="0" xfId="0" applyAlignment="1" applyFont="1">
      <alignment readingOrder="0" shrinkToFit="0" vertical="bottom" wrapText="1"/>
    </xf>
    <xf borderId="0" fillId="12" fontId="18" numFmtId="0" xfId="0" applyAlignment="1" applyFont="1">
      <alignment horizontal="center" vertical="bottom"/>
    </xf>
    <xf borderId="0" fillId="12" fontId="18" numFmtId="168" xfId="0" applyAlignment="1" applyFont="1" applyNumberFormat="1">
      <alignment horizontal="center" vertical="bottom"/>
    </xf>
    <xf borderId="0" fillId="6" fontId="18" numFmtId="0" xfId="0" applyAlignment="1" applyFont="1">
      <alignment readingOrder="0" shrinkToFit="0" vertical="bottom" wrapText="1"/>
    </xf>
    <xf borderId="0" fillId="12" fontId="17" numFmtId="0" xfId="0" applyAlignment="1" applyFont="1">
      <alignment readingOrder="0" vertical="bottom"/>
    </xf>
    <xf borderId="0" fillId="12" fontId="17" numFmtId="0" xfId="0" applyAlignment="1" applyFont="1">
      <alignment horizontal="center" vertical="bottom"/>
    </xf>
    <xf borderId="0" fillId="12" fontId="17" numFmtId="168" xfId="0" applyAlignment="1" applyFont="1" applyNumberFormat="1">
      <alignment horizontal="center" vertical="bottom"/>
    </xf>
    <xf borderId="0" fillId="12" fontId="18" numFmtId="168" xfId="0" applyAlignment="1" applyFont="1" applyNumberFormat="1">
      <alignment horizontal="center" vertical="bottom"/>
    </xf>
    <xf borderId="0" fillId="12" fontId="5" numFmtId="0" xfId="0" applyAlignment="1" applyFont="1">
      <alignment shrinkToFit="0" vertical="bottom" wrapText="1"/>
    </xf>
    <xf borderId="0" fillId="12" fontId="5" numFmtId="0" xfId="0" applyAlignment="1" applyFont="1">
      <alignment horizontal="center" readingOrder="0" vertical="bottom"/>
    </xf>
    <xf borderId="0" fillId="12" fontId="12" numFmtId="168" xfId="0" applyAlignment="1" applyFont="1" applyNumberFormat="1">
      <alignment horizontal="center" vertical="bottom"/>
    </xf>
    <xf borderId="0" fillId="6" fontId="5" numFmtId="0" xfId="0" applyAlignment="1" applyFont="1">
      <alignment horizontal="center" readingOrder="0" vertical="bottom"/>
    </xf>
    <xf borderId="0" fillId="12" fontId="5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Team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Chart'!$A$8:$A$19</c:f>
            </c:strRef>
          </c:cat>
          <c:val>
            <c:numRef>
              <c:f>'Burndown Chart'!$B$8:$B$19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Chart'!$A$8:$A$19</c:f>
            </c:strRef>
          </c:cat>
          <c:val>
            <c:numRef>
              <c:f>'Burndown Chart'!$E$8:$E$19</c:f>
              <c:numCache/>
            </c:numRef>
          </c:val>
          <c:smooth val="0"/>
        </c:ser>
        <c:axId val="480791338"/>
        <c:axId val="963576797"/>
      </c:lineChart>
      <c:catAx>
        <c:axId val="480791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3576797"/>
      </c:catAx>
      <c:valAx>
        <c:axId val="96357679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07913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Gideon's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Chart'!$A$31:$A$42</c:f>
            </c:strRef>
          </c:cat>
          <c:val>
            <c:numRef>
              <c:f>'Burndown Chart'!$B$31:$B$42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Chart'!$A$31:$A$42</c:f>
            </c:strRef>
          </c:cat>
          <c:val>
            <c:numRef>
              <c:f>'Burndown Chart'!$E$31:$E$42</c:f>
              <c:numCache/>
            </c:numRef>
          </c:val>
          <c:smooth val="0"/>
        </c:ser>
        <c:axId val="2129389990"/>
        <c:axId val="94168948"/>
      </c:lineChart>
      <c:catAx>
        <c:axId val="2129389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168948"/>
      </c:catAx>
      <c:valAx>
        <c:axId val="9416894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29389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Raymond's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Chart'!$A$54:$A$65</c:f>
            </c:strRef>
          </c:cat>
          <c:val>
            <c:numRef>
              <c:f>'Burndown Chart'!$B$54:$B$65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Chart'!$A$54:$A$65</c:f>
            </c:strRef>
          </c:cat>
          <c:val>
            <c:numRef>
              <c:f>'Burndown Chart'!$E$54:$E$65</c:f>
              <c:numCache/>
            </c:numRef>
          </c:val>
          <c:smooth val="0"/>
        </c:ser>
        <c:axId val="647109159"/>
        <c:axId val="500019378"/>
      </c:lineChart>
      <c:catAx>
        <c:axId val="647109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0019378"/>
      </c:catAx>
      <c:valAx>
        <c:axId val="50001937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710915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Joshua's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Chart'!$A$77:$A$88</c:f>
            </c:strRef>
          </c:cat>
          <c:val>
            <c:numRef>
              <c:f>'Burndown Chart'!$B$77:$B$88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Chart'!$A$77:$A$88</c:f>
            </c:strRef>
          </c:cat>
          <c:val>
            <c:numRef>
              <c:f>'Burndown Chart'!$E$77:$E$88</c:f>
              <c:numCache/>
            </c:numRef>
          </c:val>
          <c:smooth val="0"/>
        </c:ser>
        <c:axId val="983046372"/>
        <c:axId val="1774529863"/>
      </c:lineChart>
      <c:catAx>
        <c:axId val="983046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74529863"/>
      </c:catAx>
      <c:valAx>
        <c:axId val="177452986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3046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Vivian's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Chart'!$A$98:$A$109</c:f>
            </c:strRef>
          </c:cat>
          <c:val>
            <c:numRef>
              <c:f>'Burndown Chart'!$B$98:$B$109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Chart'!$A$98:$A$109</c:f>
            </c:strRef>
          </c:cat>
          <c:val>
            <c:numRef>
              <c:f>'Burndown Chart'!$E$98:$E$109</c:f>
              <c:numCache/>
            </c:numRef>
          </c:val>
          <c:smooth val="0"/>
        </c:ser>
        <c:axId val="880150229"/>
        <c:axId val="1185949817"/>
      </c:lineChart>
      <c:catAx>
        <c:axId val="880150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5949817"/>
      </c:catAx>
      <c:valAx>
        <c:axId val="118594981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0150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Brent's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Chart'!$A$121:$A$132</c:f>
            </c:strRef>
          </c:cat>
          <c:val>
            <c:numRef>
              <c:f>'Burndown Chart'!$B$121:$B$132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Chart'!$A$121:$A$132</c:f>
            </c:strRef>
          </c:cat>
          <c:val>
            <c:numRef>
              <c:f>'Burndown Chart'!$E$121:$E$132</c:f>
              <c:numCache/>
            </c:numRef>
          </c:val>
          <c:smooth val="0"/>
        </c:ser>
        <c:axId val="82076452"/>
        <c:axId val="1531116978"/>
      </c:lineChart>
      <c:catAx>
        <c:axId val="82076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31116978"/>
      </c:catAx>
      <c:valAx>
        <c:axId val="153111697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076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Sprint Percent Error Graph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'Percent Error'!$D$1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cat>
            <c:strRef>
              <c:f>'Percent Error'!$A$2:$A$13</c:f>
            </c:strRef>
          </c:cat>
          <c:val>
            <c:numRef>
              <c:f>'Percent Error'!$D$2:$D$13</c:f>
              <c:numCache/>
            </c:numRef>
          </c:val>
          <c:smooth val="0"/>
        </c:ser>
        <c:axId val="496172513"/>
        <c:axId val="1082797232"/>
      </c:lineChart>
      <c:catAx>
        <c:axId val="496172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2797232"/>
      </c:catAx>
      <c:valAx>
        <c:axId val="1082797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Percent Error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96172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400050</xdr:colOff>
      <xdr:row>0</xdr:row>
      <xdr:rowOff>9525</xdr:rowOff>
    </xdr:from>
    <xdr:ext cx="4819650" cy="2952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447675</xdr:colOff>
      <xdr:row>27</xdr:row>
      <xdr:rowOff>180975</xdr:rowOff>
    </xdr:from>
    <xdr:ext cx="4743450" cy="295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447675</xdr:colOff>
      <xdr:row>50</xdr:row>
      <xdr:rowOff>66675</xdr:rowOff>
    </xdr:from>
    <xdr:ext cx="4743450" cy="2952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457200</xdr:colOff>
      <xdr:row>73</xdr:row>
      <xdr:rowOff>57150</xdr:rowOff>
    </xdr:from>
    <xdr:ext cx="4743450" cy="2952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466725</xdr:colOff>
      <xdr:row>93</xdr:row>
      <xdr:rowOff>190500</xdr:rowOff>
    </xdr:from>
    <xdr:ext cx="4743450" cy="29527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342900</xdr:colOff>
      <xdr:row>117</xdr:row>
      <xdr:rowOff>66675</xdr:rowOff>
    </xdr:from>
    <xdr:ext cx="4743450" cy="29527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15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23.29"/>
    <col customWidth="1" min="3" max="3" width="21.43"/>
    <col customWidth="1" min="4" max="4" width="22.57"/>
    <col customWidth="1" min="5" max="5" width="25.14"/>
    <col customWidth="1" min="6" max="6" width="21.43"/>
    <col customWidth="1" min="7" max="7" width="30.29"/>
    <col customWidth="1" min="8" max="8" width="19.43"/>
    <col customWidth="1" min="9" max="9" width="19.86"/>
    <col customWidth="1" min="10" max="10" width="22.57"/>
    <col customWidth="1" min="11" max="11" width="23.43"/>
    <col customWidth="1" min="13" max="13" width="27.14"/>
  </cols>
  <sheetData>
    <row r="1">
      <c r="A1" s="1" t="s">
        <v>0</v>
      </c>
      <c r="F1" s="2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3"/>
      <c r="V1" s="3"/>
    </row>
    <row r="2">
      <c r="F2" s="2"/>
      <c r="G2" s="3"/>
      <c r="H2" s="3"/>
      <c r="I2" s="3"/>
      <c r="J2" s="3"/>
      <c r="K2" s="3"/>
      <c r="L2" s="3"/>
      <c r="M2" s="3"/>
      <c r="N2" s="4"/>
      <c r="O2" s="4"/>
      <c r="P2" s="3"/>
      <c r="Q2" s="3"/>
      <c r="R2" s="3"/>
      <c r="S2" s="3"/>
      <c r="T2" s="3"/>
      <c r="U2" s="3"/>
      <c r="V2" s="3"/>
    </row>
    <row r="3">
      <c r="A3" s="3"/>
      <c r="B3" s="3"/>
      <c r="C3" s="3"/>
      <c r="D3" s="3"/>
      <c r="E3" s="3"/>
      <c r="F3" s="2"/>
      <c r="G3" s="3"/>
      <c r="H3" s="3"/>
      <c r="I3" s="3"/>
      <c r="J3" s="3"/>
      <c r="K3" s="3"/>
      <c r="L3" s="3"/>
      <c r="M3" s="3"/>
      <c r="N3" s="4"/>
      <c r="O3" s="4"/>
      <c r="P3" s="3"/>
      <c r="Q3" s="3"/>
      <c r="R3" s="3"/>
      <c r="S3" s="3"/>
      <c r="T3" s="3"/>
      <c r="U3" s="3"/>
      <c r="V3" s="3"/>
    </row>
    <row r="4">
      <c r="A4" s="3"/>
      <c r="B4" s="3"/>
      <c r="C4" s="3"/>
      <c r="D4" s="3"/>
      <c r="E4" s="3"/>
      <c r="F4" s="2"/>
      <c r="G4" s="3"/>
      <c r="H4" s="3"/>
      <c r="I4" s="3"/>
      <c r="J4" s="3"/>
      <c r="K4" s="3"/>
      <c r="L4" s="3"/>
      <c r="M4" s="3"/>
      <c r="N4" s="4"/>
      <c r="O4" s="4"/>
      <c r="P4" s="3"/>
      <c r="Q4" s="3"/>
      <c r="R4" s="3"/>
      <c r="S4" s="3"/>
      <c r="T4" s="3"/>
      <c r="U4" s="3"/>
      <c r="V4" s="3"/>
    </row>
    <row r="5">
      <c r="A5" s="5" t="s">
        <v>1</v>
      </c>
      <c r="B5" s="6" t="s">
        <v>2</v>
      </c>
      <c r="C5" s="3"/>
      <c r="D5" s="7" t="s">
        <v>1</v>
      </c>
      <c r="E5" s="8" t="s">
        <v>2</v>
      </c>
      <c r="F5" s="2"/>
      <c r="G5" s="3"/>
      <c r="H5" s="3"/>
      <c r="I5" s="3"/>
      <c r="J5" s="3"/>
      <c r="K5" s="3"/>
      <c r="L5" s="3"/>
      <c r="M5" s="3"/>
      <c r="N5" s="4"/>
      <c r="O5" s="4"/>
      <c r="P5" s="3"/>
      <c r="Q5" s="3"/>
      <c r="R5" s="3"/>
      <c r="S5" s="3"/>
      <c r="T5" s="3"/>
      <c r="U5" s="3"/>
      <c r="V5" s="3"/>
    </row>
    <row r="6">
      <c r="A6" s="9"/>
      <c r="B6" s="9"/>
      <c r="C6" s="3"/>
      <c r="D6" s="9"/>
      <c r="E6" s="10"/>
      <c r="F6" s="2"/>
      <c r="G6" s="3"/>
      <c r="H6" s="3"/>
      <c r="I6" s="3"/>
      <c r="J6" s="3"/>
      <c r="K6" s="3"/>
      <c r="L6" s="3"/>
      <c r="M6" s="3"/>
      <c r="N6" s="4"/>
      <c r="O6" s="4"/>
      <c r="P6" s="3"/>
      <c r="Q6" s="3"/>
      <c r="R6" s="3"/>
      <c r="S6" s="3"/>
      <c r="T6" s="3"/>
      <c r="U6" s="3"/>
      <c r="V6" s="3"/>
    </row>
    <row r="7">
      <c r="A7" s="9"/>
      <c r="B7" s="11" t="s">
        <v>3</v>
      </c>
      <c r="C7" s="3"/>
      <c r="D7" s="9"/>
      <c r="E7" s="12" t="s">
        <v>4</v>
      </c>
      <c r="F7" s="2"/>
      <c r="G7" s="3"/>
      <c r="H7" s="3"/>
      <c r="I7" s="3"/>
      <c r="J7" s="3"/>
      <c r="K7" s="3"/>
      <c r="L7" s="3"/>
      <c r="M7" s="3"/>
      <c r="N7" s="4"/>
      <c r="O7" s="4"/>
      <c r="P7" s="3"/>
      <c r="Q7" s="3"/>
      <c r="R7" s="3"/>
      <c r="S7" s="3"/>
      <c r="T7" s="3"/>
      <c r="U7" s="3"/>
      <c r="V7" s="3"/>
    </row>
    <row r="8">
      <c r="A8" s="13">
        <v>44533.0</v>
      </c>
      <c r="B8" s="14">
        <v>100.0</v>
      </c>
      <c r="C8" s="3"/>
      <c r="D8" s="13">
        <v>44533.0</v>
      </c>
      <c r="E8" s="15">
        <v>100.0</v>
      </c>
      <c r="F8" s="2"/>
      <c r="G8" s="3"/>
      <c r="H8" s="3"/>
      <c r="I8" s="3"/>
      <c r="J8" s="3"/>
      <c r="K8" s="3"/>
      <c r="L8" s="3"/>
      <c r="M8" s="3"/>
      <c r="N8" s="4"/>
      <c r="O8" s="4"/>
      <c r="P8" s="3"/>
      <c r="Q8" s="3"/>
      <c r="R8" s="3"/>
      <c r="S8" s="3"/>
      <c r="T8" s="3"/>
      <c r="U8" s="3"/>
      <c r="V8" s="3"/>
    </row>
    <row r="9">
      <c r="A9" s="16">
        <v>44534.0</v>
      </c>
      <c r="B9" s="17">
        <f>B8 - ((16/252)* 100)</f>
        <v>93.65079365</v>
      </c>
      <c r="C9" s="3"/>
      <c r="D9" s="16">
        <v>44534.0</v>
      </c>
      <c r="E9" s="18">
        <f t="shared" ref="E9:E19" si="1">E8 - (100/11)</f>
        <v>90.90909091</v>
      </c>
      <c r="F9" s="2"/>
      <c r="G9" s="3"/>
      <c r="H9" s="3"/>
      <c r="I9" s="3"/>
      <c r="J9" s="3"/>
      <c r="K9" s="3"/>
      <c r="L9" s="3"/>
      <c r="M9" s="3"/>
      <c r="N9" s="4"/>
      <c r="O9" s="4"/>
      <c r="P9" s="3"/>
      <c r="Q9" s="3"/>
      <c r="R9" s="3"/>
      <c r="S9" s="3"/>
      <c r="T9" s="3"/>
      <c r="U9" s="3"/>
      <c r="V9" s="3"/>
    </row>
    <row r="10">
      <c r="A10" s="16">
        <v>44535.0</v>
      </c>
      <c r="B10" s="17">
        <f>B9 - ((0/252)* 100)</f>
        <v>93.65079365</v>
      </c>
      <c r="C10" s="3"/>
      <c r="D10" s="16">
        <v>44535.0</v>
      </c>
      <c r="E10" s="18">
        <f t="shared" si="1"/>
        <v>81.81818182</v>
      </c>
      <c r="F10" s="2"/>
      <c r="G10" s="3"/>
      <c r="H10" s="3"/>
      <c r="I10" s="3"/>
      <c r="J10" s="3"/>
      <c r="K10" s="3"/>
      <c r="L10" s="3"/>
      <c r="M10" s="3"/>
      <c r="N10" s="4"/>
      <c r="O10" s="4"/>
      <c r="P10" s="3"/>
      <c r="Q10" s="3"/>
      <c r="R10" s="3"/>
      <c r="S10" s="3"/>
      <c r="T10" s="3"/>
      <c r="U10" s="3"/>
      <c r="V10" s="3"/>
    </row>
    <row r="11">
      <c r="A11" s="16">
        <v>44536.0</v>
      </c>
      <c r="B11" s="17">
        <f t="shared" ref="B11:B12" si="2">B10 - ((16/252)* 100)</f>
        <v>87.3015873</v>
      </c>
      <c r="C11" s="3"/>
      <c r="D11" s="16">
        <v>44536.0</v>
      </c>
      <c r="E11" s="18">
        <f t="shared" si="1"/>
        <v>72.72727273</v>
      </c>
      <c r="F11" s="2"/>
      <c r="G11" s="3"/>
      <c r="H11" s="3"/>
      <c r="I11" s="3"/>
      <c r="J11" s="3"/>
      <c r="K11" s="3"/>
      <c r="L11" s="3"/>
      <c r="M11" s="3"/>
      <c r="N11" s="4"/>
      <c r="O11" s="4"/>
      <c r="P11" s="3"/>
      <c r="Q11" s="3"/>
      <c r="R11" s="3"/>
      <c r="S11" s="3"/>
      <c r="T11" s="3"/>
      <c r="U11" s="3"/>
      <c r="V11" s="3"/>
    </row>
    <row r="12">
      <c r="A12" s="16">
        <v>44537.0</v>
      </c>
      <c r="B12" s="17">
        <f t="shared" si="2"/>
        <v>80.95238095</v>
      </c>
      <c r="C12" s="3"/>
      <c r="D12" s="16">
        <v>44537.0</v>
      </c>
      <c r="E12" s="18">
        <f t="shared" si="1"/>
        <v>63.63636364</v>
      </c>
      <c r="F12" s="2"/>
      <c r="G12" s="3"/>
      <c r="H12" s="3"/>
      <c r="I12" s="3"/>
      <c r="J12" s="3"/>
      <c r="K12" s="3"/>
      <c r="L12" s="3"/>
      <c r="M12" s="3"/>
      <c r="N12" s="4"/>
      <c r="O12" s="4"/>
      <c r="P12" s="3"/>
      <c r="Q12" s="3"/>
      <c r="R12" s="3"/>
      <c r="S12" s="3"/>
      <c r="T12" s="3"/>
      <c r="U12" s="3"/>
      <c r="V12" s="3"/>
    </row>
    <row r="13">
      <c r="A13" s="16">
        <v>44538.0</v>
      </c>
      <c r="B13" s="17">
        <f>B12 - ((20/126)* 100)</f>
        <v>65.07936508</v>
      </c>
      <c r="C13" s="3"/>
      <c r="D13" s="16">
        <v>44538.0</v>
      </c>
      <c r="E13" s="18">
        <f t="shared" si="1"/>
        <v>54.54545455</v>
      </c>
      <c r="F13" s="2"/>
      <c r="G13" s="3"/>
      <c r="H13" s="3"/>
      <c r="I13" s="3"/>
      <c r="J13" s="3"/>
      <c r="K13" s="3"/>
      <c r="L13" s="3"/>
      <c r="M13" s="3"/>
      <c r="N13" s="4"/>
      <c r="O13" s="4"/>
      <c r="P13" s="3"/>
      <c r="Q13" s="3"/>
      <c r="R13" s="3"/>
      <c r="S13" s="3"/>
      <c r="T13" s="3"/>
      <c r="U13" s="3"/>
      <c r="V13" s="3"/>
    </row>
    <row r="14">
      <c r="A14" s="16">
        <v>44539.0</v>
      </c>
      <c r="B14" s="17">
        <f>B13 - ((16/252)* 100)</f>
        <v>58.73015873</v>
      </c>
      <c r="C14" s="3"/>
      <c r="D14" s="16">
        <v>44539.0</v>
      </c>
      <c r="E14" s="18">
        <f t="shared" si="1"/>
        <v>45.45454545</v>
      </c>
      <c r="F14" s="2"/>
      <c r="G14" s="3"/>
      <c r="H14" s="3"/>
      <c r="I14" s="3"/>
      <c r="J14" s="3"/>
      <c r="K14" s="3"/>
      <c r="L14" s="3"/>
      <c r="M14" s="3"/>
      <c r="N14" s="4"/>
      <c r="O14" s="4"/>
      <c r="P14" s="3"/>
      <c r="Q14" s="3"/>
      <c r="R14" s="3"/>
      <c r="S14" s="3"/>
      <c r="T14" s="3"/>
      <c r="U14" s="3"/>
      <c r="V14" s="3"/>
    </row>
    <row r="15">
      <c r="A15" s="16">
        <v>44540.0</v>
      </c>
      <c r="B15" s="17">
        <f>B14 - ((12/126)* 100)</f>
        <v>49.20634921</v>
      </c>
      <c r="C15" s="3"/>
      <c r="D15" s="16">
        <v>44540.0</v>
      </c>
      <c r="E15" s="18">
        <f t="shared" si="1"/>
        <v>36.36363636</v>
      </c>
      <c r="F15" s="2"/>
      <c r="G15" s="3"/>
      <c r="H15" s="3"/>
      <c r="I15" s="3"/>
      <c r="J15" s="3"/>
      <c r="K15" s="3"/>
      <c r="L15" s="3"/>
      <c r="M15" s="3"/>
      <c r="N15" s="4"/>
      <c r="O15" s="4"/>
      <c r="P15" s="3"/>
      <c r="Q15" s="3"/>
      <c r="R15" s="3"/>
      <c r="S15" s="3"/>
      <c r="T15" s="3"/>
      <c r="U15" s="3"/>
      <c r="V15" s="3"/>
    </row>
    <row r="16">
      <c r="A16" s="16">
        <v>44541.0</v>
      </c>
      <c r="B16" s="17">
        <f>B15 - ((22/126)* 100)</f>
        <v>31.74603175</v>
      </c>
      <c r="C16" s="19"/>
      <c r="D16" s="16">
        <v>44541.0</v>
      </c>
      <c r="E16" s="18">
        <f t="shared" si="1"/>
        <v>27.27272727</v>
      </c>
      <c r="F16" s="2"/>
      <c r="G16" s="3"/>
      <c r="H16" s="3"/>
      <c r="I16" s="3"/>
      <c r="J16" s="3"/>
      <c r="K16" s="3"/>
      <c r="L16" s="3"/>
      <c r="M16" s="3"/>
      <c r="N16" s="4"/>
      <c r="O16" s="4"/>
      <c r="P16" s="3"/>
      <c r="Q16" s="3"/>
      <c r="R16" s="3"/>
      <c r="S16" s="3"/>
      <c r="T16" s="3"/>
      <c r="U16" s="3"/>
      <c r="V16" s="3"/>
    </row>
    <row r="17">
      <c r="A17" s="16">
        <v>44542.0</v>
      </c>
      <c r="B17" s="17">
        <f>B16 - ((20/252)* 100)</f>
        <v>23.80952381</v>
      </c>
      <c r="C17" s="19"/>
      <c r="D17" s="16">
        <v>44542.0</v>
      </c>
      <c r="E17" s="18">
        <f t="shared" si="1"/>
        <v>18.18181818</v>
      </c>
      <c r="F17" s="2"/>
      <c r="G17" s="3"/>
      <c r="H17" s="3"/>
      <c r="I17" s="3"/>
      <c r="J17" s="3"/>
      <c r="K17" s="3"/>
      <c r="L17" s="3"/>
      <c r="M17" s="3"/>
      <c r="N17" s="4"/>
      <c r="O17" s="4"/>
      <c r="P17" s="3"/>
      <c r="Q17" s="3"/>
      <c r="R17" s="3"/>
      <c r="S17" s="3"/>
      <c r="T17" s="3"/>
      <c r="U17" s="3"/>
      <c r="V17" s="3"/>
    </row>
    <row r="18">
      <c r="A18" s="16">
        <v>44543.0</v>
      </c>
      <c r="B18" s="17">
        <f>B17 - ((34/252)* 100)</f>
        <v>10.31746032</v>
      </c>
      <c r="C18" s="3"/>
      <c r="D18" s="16">
        <v>44543.0</v>
      </c>
      <c r="E18" s="18">
        <f t="shared" si="1"/>
        <v>9.090909091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20">
        <v>44544.0</v>
      </c>
      <c r="B19" s="21">
        <f>B18 - ((24/252)* 100)</f>
        <v>0.7936507937</v>
      </c>
      <c r="C19" s="3"/>
      <c r="D19" s="20">
        <v>44544.0</v>
      </c>
      <c r="E19" s="22">
        <f t="shared" si="1"/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23"/>
      <c r="B20" s="24"/>
      <c r="C20" s="3"/>
      <c r="D20" s="23"/>
      <c r="E20" s="2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23"/>
      <c r="B21" s="24"/>
      <c r="C21" s="3"/>
      <c r="D21" s="23"/>
      <c r="E21" s="2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23"/>
      <c r="B22" s="24"/>
      <c r="C22" s="3"/>
      <c r="D22" s="23"/>
      <c r="E22" s="2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23"/>
      <c r="B23" s="24"/>
      <c r="C23" s="3"/>
      <c r="D23" s="23"/>
      <c r="E23" s="2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26" t="s">
        <v>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23"/>
      <c r="B26" s="27"/>
      <c r="C26" s="3"/>
      <c r="D26" s="23"/>
      <c r="E26" s="2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23"/>
      <c r="B27" s="27"/>
      <c r="C27" s="3"/>
      <c r="D27" s="23"/>
      <c r="E27" s="2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5" t="s">
        <v>1</v>
      </c>
      <c r="B28" s="6" t="s">
        <v>2</v>
      </c>
      <c r="C28" s="3"/>
      <c r="D28" s="7" t="s">
        <v>1</v>
      </c>
      <c r="E28" s="8" t="s">
        <v>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9"/>
      <c r="B29" s="9"/>
      <c r="C29" s="3"/>
      <c r="D29" s="9"/>
      <c r="E29" s="10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9"/>
      <c r="B30" s="29" t="s">
        <v>3</v>
      </c>
      <c r="C30" s="3"/>
      <c r="D30" s="9"/>
      <c r="E30" s="12" t="s">
        <v>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30">
        <v>44533.0</v>
      </c>
      <c r="B31" s="31">
        <v>100.0</v>
      </c>
      <c r="C31" s="3"/>
      <c r="D31" s="13">
        <v>44533.0</v>
      </c>
      <c r="E31" s="15">
        <v>100.0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32">
        <v>44534.0</v>
      </c>
      <c r="B32" s="33">
        <f>B31 - ((3.55/55)* 100)</f>
        <v>93.54545455</v>
      </c>
      <c r="C32" s="3"/>
      <c r="D32" s="16">
        <v>44534.0</v>
      </c>
      <c r="E32" s="18">
        <f t="shared" ref="E32:E42" si="3">E31 - (100/11)</f>
        <v>90.90909091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32">
        <v>44535.0</v>
      </c>
      <c r="B33" s="33">
        <f>B32 - ((0/55)* 100)</f>
        <v>93.54545455</v>
      </c>
      <c r="C33" s="3"/>
      <c r="D33" s="16">
        <v>44535.0</v>
      </c>
      <c r="E33" s="18">
        <f t="shared" si="3"/>
        <v>81.81818182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32">
        <v>44536.0</v>
      </c>
      <c r="B34" s="33">
        <f>B33 - ((6.32/55)* 100)</f>
        <v>82.05454545</v>
      </c>
      <c r="C34" s="3"/>
      <c r="D34" s="16">
        <v>44536.0</v>
      </c>
      <c r="E34" s="18">
        <f t="shared" si="3"/>
        <v>72.72727273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32">
        <v>44537.0</v>
      </c>
      <c r="B35" s="33">
        <f>B34 - ((4.28/55)* 100)</f>
        <v>74.27272727</v>
      </c>
      <c r="C35" s="3"/>
      <c r="D35" s="16">
        <v>44537.0</v>
      </c>
      <c r="E35" s="18">
        <f t="shared" si="3"/>
        <v>63.63636364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32">
        <v>44538.0</v>
      </c>
      <c r="B36" s="33">
        <f>B35 - ((4/55)* 100)</f>
        <v>67</v>
      </c>
      <c r="C36" s="3"/>
      <c r="D36" s="16">
        <v>44538.0</v>
      </c>
      <c r="E36" s="18">
        <f t="shared" si="3"/>
        <v>54.54545455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32">
        <v>44539.0</v>
      </c>
      <c r="B37" s="33">
        <f>B36 - ((3.53/55)* 100)</f>
        <v>60.58181818</v>
      </c>
      <c r="C37" s="3"/>
      <c r="D37" s="16">
        <v>44539.0</v>
      </c>
      <c r="E37" s="18">
        <f t="shared" si="3"/>
        <v>45.45454545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32">
        <v>44540.0</v>
      </c>
      <c r="B38" s="33">
        <f>B37 - ((10.08/55)* 100)</f>
        <v>42.25454545</v>
      </c>
      <c r="C38" s="3"/>
      <c r="D38" s="16">
        <v>44540.0</v>
      </c>
      <c r="E38" s="18">
        <f t="shared" si="3"/>
        <v>36.36363636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32">
        <v>44541.0</v>
      </c>
      <c r="B39" s="33">
        <f>B38 - ((7.28/55)* 100)</f>
        <v>29.01818182</v>
      </c>
      <c r="C39" s="3"/>
      <c r="D39" s="16">
        <v>44541.0</v>
      </c>
      <c r="E39" s="18">
        <f t="shared" si="3"/>
        <v>27.27272727</v>
      </c>
      <c r="F39" s="28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>
      <c r="A40" s="32">
        <v>44542.0</v>
      </c>
      <c r="B40" s="33">
        <f>B39 - ((11.48/55)* 100)</f>
        <v>8.145454545</v>
      </c>
      <c r="C40" s="3"/>
      <c r="D40" s="16">
        <v>44542.0</v>
      </c>
      <c r="E40" s="18">
        <f t="shared" si="3"/>
        <v>18.18181818</v>
      </c>
      <c r="F40" s="28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>
      <c r="A41" s="32">
        <v>44543.0</v>
      </c>
      <c r="B41" s="33">
        <f>B40 - ((8.68/55)* 100)</f>
        <v>-7.636363636</v>
      </c>
      <c r="C41" s="3"/>
      <c r="D41" s="16">
        <v>44543.0</v>
      </c>
      <c r="E41" s="18">
        <f t="shared" si="3"/>
        <v>9.090909091</v>
      </c>
      <c r="F41" s="28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>
      <c r="A42" s="34">
        <v>44544.0</v>
      </c>
      <c r="B42" s="35">
        <f>B41 - ((5.08/55)* 100)</f>
        <v>-16.87272727</v>
      </c>
      <c r="C42" s="3"/>
      <c r="D42" s="20">
        <v>44544.0</v>
      </c>
      <c r="E42" s="22">
        <f t="shared" si="3"/>
        <v>0</v>
      </c>
      <c r="F42" s="28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3"/>
      <c r="B43" s="3"/>
      <c r="C43" s="3"/>
      <c r="D43" s="3"/>
      <c r="E43" s="3"/>
      <c r="F43" s="28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3"/>
      <c r="B44" s="3"/>
      <c r="C44" s="3"/>
      <c r="D44" s="3"/>
      <c r="E44" s="3"/>
      <c r="F44" s="28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>
      <c r="A45" s="3"/>
      <c r="B45" s="3"/>
      <c r="C45" s="3"/>
      <c r="D45" s="3"/>
      <c r="E45" s="3"/>
      <c r="F45" s="28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3"/>
      <c r="B46" s="3"/>
      <c r="C46" s="3"/>
      <c r="D46" s="3"/>
      <c r="E46" s="3"/>
      <c r="F46" s="28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36" t="s">
        <v>6</v>
      </c>
      <c r="F47" s="28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F48" s="28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23"/>
      <c r="B49" s="27"/>
      <c r="C49" s="3"/>
      <c r="D49" s="23"/>
      <c r="E49" s="28"/>
      <c r="F49" s="28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23"/>
      <c r="B50" s="27"/>
      <c r="C50" s="3"/>
      <c r="D50" s="23"/>
      <c r="E50" s="28"/>
      <c r="F50" s="28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5" t="s">
        <v>1</v>
      </c>
      <c r="B51" s="6" t="s">
        <v>2</v>
      </c>
      <c r="C51" s="3"/>
      <c r="D51" s="7" t="s">
        <v>1</v>
      </c>
      <c r="E51" s="8" t="s">
        <v>2</v>
      </c>
      <c r="F51" s="28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9"/>
      <c r="B52" s="9"/>
      <c r="C52" s="3"/>
      <c r="D52" s="9"/>
      <c r="E52" s="10"/>
      <c r="F52" s="28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9"/>
      <c r="B53" s="11" t="s">
        <v>3</v>
      </c>
      <c r="C53" s="3"/>
      <c r="D53" s="9"/>
      <c r="E53" s="12" t="s">
        <v>4</v>
      </c>
      <c r="F53" s="28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13">
        <v>44533.0</v>
      </c>
      <c r="B54" s="14">
        <v>100.0</v>
      </c>
      <c r="C54" s="3"/>
      <c r="D54" s="13">
        <v>44533.0</v>
      </c>
      <c r="E54" s="15">
        <v>100.0</v>
      </c>
      <c r="F54" s="28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16">
        <v>44534.0</v>
      </c>
      <c r="B55" s="37">
        <f>(B54-(3.55/55)*100)</f>
        <v>93.54545455</v>
      </c>
      <c r="C55" s="3"/>
      <c r="D55" s="16">
        <v>44534.0</v>
      </c>
      <c r="E55" s="18">
        <f t="shared" ref="E55:E65" si="4">E54 - (100/11)</f>
        <v>90.90909091</v>
      </c>
      <c r="F55" s="28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16">
        <v>44535.0</v>
      </c>
      <c r="B56" s="37">
        <f>B55</f>
        <v>93.54545455</v>
      </c>
      <c r="C56" s="3"/>
      <c r="D56" s="16">
        <v>44535.0</v>
      </c>
      <c r="E56" s="18">
        <f t="shared" si="4"/>
        <v>81.81818182</v>
      </c>
      <c r="F56" s="28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16">
        <v>44536.0</v>
      </c>
      <c r="B57" s="37">
        <f>(B56-(1.66+3.55)/(55)*100)</f>
        <v>84.07272727</v>
      </c>
      <c r="C57" s="3"/>
      <c r="D57" s="16">
        <v>44536.0</v>
      </c>
      <c r="E57" s="18">
        <f t="shared" si="4"/>
        <v>72.72727273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16">
        <v>44537.0</v>
      </c>
      <c r="B58" s="37">
        <f>(B57-(4.16/55)*100)</f>
        <v>76.50909091</v>
      </c>
      <c r="C58" s="3"/>
      <c r="D58" s="16">
        <v>44537.0</v>
      </c>
      <c r="E58" s="18">
        <f t="shared" si="4"/>
        <v>63.63636364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A59" s="16">
        <v>44538.0</v>
      </c>
      <c r="B59" s="37">
        <f>(B58-(5/55)*100)</f>
        <v>67.41818182</v>
      </c>
      <c r="C59" s="3"/>
      <c r="D59" s="16">
        <v>44538.0</v>
      </c>
      <c r="E59" s="18">
        <f t="shared" si="4"/>
        <v>54.54545455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16">
        <v>44539.0</v>
      </c>
      <c r="B60" s="37">
        <f>(B59-(2.71/55)*100)</f>
        <v>62.49090909</v>
      </c>
      <c r="C60" s="3"/>
      <c r="D60" s="16">
        <v>44539.0</v>
      </c>
      <c r="E60" s="18">
        <f t="shared" si="4"/>
        <v>45.45454545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16">
        <v>44540.0</v>
      </c>
      <c r="B61" s="37">
        <f>B60 - ((4/55)* 100)</f>
        <v>55.21818182</v>
      </c>
      <c r="C61" s="3"/>
      <c r="D61" s="16">
        <v>44540.0</v>
      </c>
      <c r="E61" s="18">
        <f t="shared" si="4"/>
        <v>36.36363636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16">
        <v>44541.0</v>
      </c>
      <c r="B62" s="37">
        <f>B61-(7.63/55)*100</f>
        <v>41.34545455</v>
      </c>
      <c r="C62" s="3"/>
      <c r="D62" s="16">
        <v>44541.0</v>
      </c>
      <c r="E62" s="18">
        <f t="shared" si="4"/>
        <v>27.27272727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16">
        <v>44542.0</v>
      </c>
      <c r="B63" s="37">
        <f>B62-(11/55)*100</f>
        <v>21.34545455</v>
      </c>
      <c r="C63" s="3"/>
      <c r="D63" s="16">
        <v>44542.0</v>
      </c>
      <c r="E63" s="18">
        <f t="shared" si="4"/>
        <v>18.18181818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16">
        <v>44543.0</v>
      </c>
      <c r="B64" s="37">
        <f>B63-(7.56/55)*100</f>
        <v>7.6</v>
      </c>
      <c r="C64" s="3"/>
      <c r="D64" s="16">
        <v>44543.0</v>
      </c>
      <c r="E64" s="18">
        <f t="shared" si="4"/>
        <v>9.090909091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20">
        <v>44544.0</v>
      </c>
      <c r="B65" s="38">
        <f>B64 - ((5.08/55)* 100)</f>
        <v>-1.636363636</v>
      </c>
      <c r="C65" s="3"/>
      <c r="D65" s="20">
        <v>44544.0</v>
      </c>
      <c r="E65" s="22">
        <f t="shared" si="4"/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39" t="s">
        <v>7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23"/>
      <c r="B72" s="27"/>
      <c r="C72" s="3"/>
      <c r="D72" s="23"/>
      <c r="E72" s="28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23"/>
      <c r="B73" s="27"/>
      <c r="C73" s="3"/>
      <c r="D73" s="23"/>
      <c r="E73" s="28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5" t="s">
        <v>1</v>
      </c>
      <c r="B74" s="6" t="s">
        <v>2</v>
      </c>
      <c r="C74" s="3"/>
      <c r="D74" s="7" t="s">
        <v>1</v>
      </c>
      <c r="E74" s="8" t="s">
        <v>2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9"/>
      <c r="B75" s="9"/>
      <c r="C75" s="3"/>
      <c r="D75" s="9"/>
      <c r="E75" s="10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9"/>
      <c r="B76" s="11" t="s">
        <v>3</v>
      </c>
      <c r="C76" s="3"/>
      <c r="D76" s="9"/>
      <c r="E76" s="12" t="s">
        <v>4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A77" s="13">
        <v>44533.0</v>
      </c>
      <c r="B77" s="14">
        <v>100.0</v>
      </c>
      <c r="C77" s="3"/>
      <c r="D77" s="13">
        <v>44533.0</v>
      </c>
      <c r="E77" s="15">
        <v>100.0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16">
        <v>44534.0</v>
      </c>
      <c r="B78" s="37">
        <f>B77 - ((3.55/50)* 100)</f>
        <v>92.9</v>
      </c>
      <c r="C78" s="3"/>
      <c r="D78" s="16">
        <v>44534.0</v>
      </c>
      <c r="E78" s="18">
        <f t="shared" ref="E78:E88" si="5">E77 - (100/11)</f>
        <v>90.90909091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16">
        <v>44535.0</v>
      </c>
      <c r="B79" s="37">
        <v>92.9</v>
      </c>
      <c r="C79" s="3"/>
      <c r="D79" s="16">
        <v>44535.0</v>
      </c>
      <c r="E79" s="18">
        <f t="shared" si="5"/>
        <v>81.81818182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16">
        <v>44536.0</v>
      </c>
      <c r="B80" s="37">
        <f>B78 - ((3.05/50)* 100)</f>
        <v>86.8</v>
      </c>
      <c r="C80" s="3"/>
      <c r="D80" s="16">
        <v>44536.0</v>
      </c>
      <c r="E80" s="18">
        <f t="shared" si="5"/>
        <v>72.72727273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16">
        <v>44537.0</v>
      </c>
      <c r="B81" s="37">
        <f>B80 - ((1.83/50)* 100)</f>
        <v>83.14</v>
      </c>
      <c r="C81" s="3"/>
      <c r="D81" s="16">
        <v>44537.0</v>
      </c>
      <c r="E81" s="18">
        <f t="shared" si="5"/>
        <v>63.63636364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16">
        <v>44538.0</v>
      </c>
      <c r="B82" s="37">
        <f>B81 - ((3.66/50)* 100)</f>
        <v>75.82</v>
      </c>
      <c r="C82" s="3"/>
      <c r="D82" s="16">
        <v>44538.0</v>
      </c>
      <c r="E82" s="18">
        <f t="shared" si="5"/>
        <v>54.54545455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16">
        <v>44539.0</v>
      </c>
      <c r="B83" s="37">
        <f>B82 - ((3.3/50)* 100)</f>
        <v>69.22</v>
      </c>
      <c r="C83" s="3"/>
      <c r="D83" s="16">
        <v>44539.0</v>
      </c>
      <c r="E83" s="18">
        <f t="shared" si="5"/>
        <v>45.45454545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16">
        <v>44540.0</v>
      </c>
      <c r="B84" s="37">
        <f>B83 - ((7.5/50)* 100)</f>
        <v>54.22</v>
      </c>
      <c r="C84" s="3"/>
      <c r="D84" s="16">
        <v>44540.0</v>
      </c>
      <c r="E84" s="18">
        <f t="shared" si="5"/>
        <v>36.36363636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16">
        <v>44541.0</v>
      </c>
      <c r="B85" s="37">
        <f>B84 - ((4.75/50)* 100)</f>
        <v>44.72</v>
      </c>
      <c r="C85" s="3"/>
      <c r="D85" s="16">
        <v>44541.0</v>
      </c>
      <c r="E85" s="18">
        <f t="shared" si="5"/>
        <v>27.27272727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16">
        <v>44542.0</v>
      </c>
      <c r="B86" s="37">
        <f>B85 - ((5/50)* 100)</f>
        <v>34.72</v>
      </c>
      <c r="C86" s="3"/>
      <c r="D86" s="16">
        <v>44542.0</v>
      </c>
      <c r="E86" s="18">
        <f t="shared" si="5"/>
        <v>18.18181818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16">
        <v>44543.0</v>
      </c>
      <c r="B87" s="37">
        <f>B86 - ((6.95/50)* 100)</f>
        <v>20.82</v>
      </c>
      <c r="C87" s="3"/>
      <c r="D87" s="16">
        <v>44543.0</v>
      </c>
      <c r="E87" s="18">
        <f t="shared" si="5"/>
        <v>9.090909091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20">
        <v>44544.0</v>
      </c>
      <c r="B88" s="38">
        <f>B87 - ((9.83/50)* 100)</f>
        <v>1.16</v>
      </c>
      <c r="C88" s="3"/>
      <c r="D88" s="20">
        <v>44544.0</v>
      </c>
      <c r="E88" s="22">
        <f t="shared" si="5"/>
        <v>0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40" t="s">
        <v>8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23"/>
      <c r="B93" s="27"/>
      <c r="C93" s="3"/>
      <c r="D93" s="23"/>
      <c r="E93" s="28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23"/>
      <c r="B94" s="27"/>
      <c r="C94" s="3"/>
      <c r="D94" s="23"/>
      <c r="E94" s="28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5" t="s">
        <v>1</v>
      </c>
      <c r="B95" s="6" t="s">
        <v>2</v>
      </c>
      <c r="C95" s="3"/>
      <c r="D95" s="7" t="s">
        <v>1</v>
      </c>
      <c r="E95" s="8" t="s">
        <v>2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A96" s="9"/>
      <c r="B96" s="9"/>
      <c r="C96" s="3"/>
      <c r="D96" s="9"/>
      <c r="E96" s="10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9"/>
      <c r="B97" s="11" t="s">
        <v>3</v>
      </c>
      <c r="C97" s="3"/>
      <c r="D97" s="9"/>
      <c r="E97" s="12" t="s">
        <v>4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13">
        <v>44533.0</v>
      </c>
      <c r="B98" s="14">
        <v>100.0</v>
      </c>
      <c r="C98" s="3"/>
      <c r="D98" s="13">
        <v>44533.0</v>
      </c>
      <c r="E98" s="15">
        <v>100.0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16">
        <v>44534.0</v>
      </c>
      <c r="B99" s="37">
        <v>98.98</v>
      </c>
      <c r="C99" s="3"/>
      <c r="D99" s="16">
        <v>44534.0</v>
      </c>
      <c r="E99" s="18">
        <f t="shared" ref="E99:E109" si="6">E98 - (100/11)</f>
        <v>90.90909091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16">
        <v>44535.0</v>
      </c>
      <c r="B100" s="37">
        <v>98.975</v>
      </c>
      <c r="C100" s="3"/>
      <c r="D100" s="16">
        <v>44535.0</v>
      </c>
      <c r="E100" s="18">
        <f t="shared" si="6"/>
        <v>81.81818182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>
      <c r="A101" s="16">
        <v>44536.0</v>
      </c>
      <c r="B101" s="37">
        <v>87.59</v>
      </c>
      <c r="C101" s="3"/>
      <c r="D101" s="16">
        <v>44536.0</v>
      </c>
      <c r="E101" s="18">
        <f t="shared" si="6"/>
        <v>72.72727273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>
      <c r="A102" s="16">
        <v>44537.0</v>
      </c>
      <c r="B102" s="37">
        <v>82.23</v>
      </c>
      <c r="C102" s="3"/>
      <c r="D102" s="16">
        <v>44537.0</v>
      </c>
      <c r="E102" s="18">
        <f t="shared" si="6"/>
        <v>63.63636364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>
      <c r="A103" s="16">
        <v>44538.0</v>
      </c>
      <c r="B103" s="37">
        <v>73.91</v>
      </c>
      <c r="C103" s="3"/>
      <c r="D103" s="16">
        <v>44538.0</v>
      </c>
      <c r="E103" s="18">
        <f t="shared" si="6"/>
        <v>54.54545455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>
      <c r="A104" s="16">
        <v>44539.0</v>
      </c>
      <c r="B104" s="37">
        <v>66.62</v>
      </c>
      <c r="C104" s="3"/>
      <c r="D104" s="16">
        <v>44539.0</v>
      </c>
      <c r="E104" s="18">
        <f t="shared" si="6"/>
        <v>45.45454545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>
      <c r="A105" s="16">
        <v>44540.0</v>
      </c>
      <c r="B105" s="37">
        <v>58.24</v>
      </c>
      <c r="C105" s="3"/>
      <c r="D105" s="16">
        <v>44540.0</v>
      </c>
      <c r="E105" s="18">
        <f t="shared" si="6"/>
        <v>36.36363636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>
      <c r="A106" s="16">
        <v>44541.0</v>
      </c>
      <c r="B106" s="37">
        <v>48.91</v>
      </c>
      <c r="C106" s="3"/>
      <c r="D106" s="16">
        <v>44541.0</v>
      </c>
      <c r="E106" s="18">
        <f t="shared" si="6"/>
        <v>27.27272727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>
      <c r="A107" s="16">
        <v>44542.0</v>
      </c>
      <c r="B107" s="37">
        <v>37.41</v>
      </c>
      <c r="C107" s="3"/>
      <c r="D107" s="16">
        <v>44542.0</v>
      </c>
      <c r="E107" s="18">
        <f t="shared" si="6"/>
        <v>18.18181818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>
      <c r="A108" s="16">
        <v>44543.0</v>
      </c>
      <c r="B108" s="37">
        <v>15.129</v>
      </c>
      <c r="C108" s="3"/>
      <c r="D108" s="16">
        <v>44543.0</v>
      </c>
      <c r="E108" s="18">
        <f t="shared" si="6"/>
        <v>9.090909091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>
      <c r="A109" s="20">
        <v>44544.0</v>
      </c>
      <c r="B109" s="38">
        <v>2.12</v>
      </c>
      <c r="C109" s="3"/>
      <c r="D109" s="20">
        <v>44544.0</v>
      </c>
      <c r="E109" s="22">
        <f t="shared" si="6"/>
        <v>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>
      <c r="A114" s="41" t="s">
        <v>9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>
      <c r="A116" s="23"/>
      <c r="B116" s="27"/>
      <c r="C116" s="3"/>
      <c r="D116" s="23"/>
      <c r="E116" s="28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>
      <c r="A117" s="23"/>
      <c r="B117" s="27"/>
      <c r="C117" s="3"/>
      <c r="D117" s="23"/>
      <c r="E117" s="28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>
      <c r="A118" s="5" t="s">
        <v>1</v>
      </c>
      <c r="B118" s="6" t="s">
        <v>2</v>
      </c>
      <c r="C118" s="3"/>
      <c r="D118" s="7" t="s">
        <v>1</v>
      </c>
      <c r="E118" s="8" t="s">
        <v>2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>
      <c r="A119" s="9"/>
      <c r="B119" s="9"/>
      <c r="C119" s="3"/>
      <c r="D119" s="9"/>
      <c r="E119" s="10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>
      <c r="A120" s="9"/>
      <c r="B120" s="11" t="s">
        <v>3</v>
      </c>
      <c r="C120" s="3"/>
      <c r="D120" s="9"/>
      <c r="E120" s="12" t="s">
        <v>4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>
      <c r="A121" s="13">
        <v>44533.0</v>
      </c>
      <c r="B121" s="42">
        <v>100.0</v>
      </c>
      <c r="C121" s="3"/>
      <c r="D121" s="13">
        <v>44533.0</v>
      </c>
      <c r="E121" s="15">
        <v>100.0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>
      <c r="A122" s="16">
        <v>44534.0</v>
      </c>
      <c r="B122" s="17">
        <f>B121 - ((4.95/55) * 100)</f>
        <v>91</v>
      </c>
      <c r="C122" s="3"/>
      <c r="D122" s="16">
        <v>44534.0</v>
      </c>
      <c r="E122" s="18">
        <f t="shared" ref="E122:E132" si="7">E121 - (100/11)</f>
        <v>90.90909091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>
      <c r="A123" s="16">
        <v>44535.0</v>
      </c>
      <c r="B123" s="17">
        <v>91.0</v>
      </c>
      <c r="C123" s="3"/>
      <c r="D123" s="16">
        <v>44535.0</v>
      </c>
      <c r="E123" s="18">
        <f t="shared" si="7"/>
        <v>81.81818182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>
      <c r="A124" s="16">
        <v>44536.0</v>
      </c>
      <c r="B124" s="17">
        <f>B123 - ((8.98/55) * 100)</f>
        <v>74.67272727</v>
      </c>
      <c r="C124" s="3"/>
      <c r="D124" s="16">
        <v>44536.0</v>
      </c>
      <c r="E124" s="18">
        <f t="shared" si="7"/>
        <v>72.72727273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>
      <c r="A125" s="16">
        <v>44537.0</v>
      </c>
      <c r="B125" s="17">
        <f>B124 - ((4.17/55) * 100)</f>
        <v>67.09090909</v>
      </c>
      <c r="C125" s="3"/>
      <c r="D125" s="16">
        <v>44537.0</v>
      </c>
      <c r="E125" s="18">
        <f t="shared" si="7"/>
        <v>63.63636364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>
      <c r="A126" s="16">
        <v>44538.0</v>
      </c>
      <c r="B126" s="17">
        <f>B125 - ((4.68/55) * 100)</f>
        <v>58.58181818</v>
      </c>
      <c r="C126" s="3"/>
      <c r="D126" s="16">
        <v>44538.0</v>
      </c>
      <c r="E126" s="18">
        <f t="shared" si="7"/>
        <v>54.54545455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>
      <c r="A127" s="16">
        <v>44539.0</v>
      </c>
      <c r="B127" s="17">
        <f>B126 - ((3.12/55) * 100)</f>
        <v>52.90909091</v>
      </c>
      <c r="C127" s="3"/>
      <c r="D127" s="16">
        <v>44539.0</v>
      </c>
      <c r="E127" s="18">
        <f t="shared" si="7"/>
        <v>45.45454545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>
      <c r="A128" s="16">
        <v>44540.0</v>
      </c>
      <c r="B128" s="17">
        <f>B127 - ((8.52/55) * 100)</f>
        <v>37.41818182</v>
      </c>
      <c r="C128" s="3"/>
      <c r="D128" s="16">
        <v>44540.0</v>
      </c>
      <c r="E128" s="18">
        <f t="shared" si="7"/>
        <v>36.36363636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16">
        <v>44541.0</v>
      </c>
      <c r="B129" s="17">
        <f>B128 - ((6.1/55) * 100)</f>
        <v>26.32727273</v>
      </c>
      <c r="C129" s="3"/>
      <c r="D129" s="16">
        <v>44541.0</v>
      </c>
      <c r="E129" s="18">
        <f t="shared" si="7"/>
        <v>27.27272727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>
      <c r="A130" s="16">
        <v>44542.0</v>
      </c>
      <c r="B130" s="17">
        <f>B129 - ((9.25/55) * 100)</f>
        <v>9.509090909</v>
      </c>
      <c r="C130" s="3"/>
      <c r="D130" s="16">
        <v>44542.0</v>
      </c>
      <c r="E130" s="18">
        <f t="shared" si="7"/>
        <v>18.18181818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>
      <c r="A131" s="16">
        <v>44543.0</v>
      </c>
      <c r="B131" s="17">
        <f>B130 - ((8.68/55)* 100)</f>
        <v>-6.272727273</v>
      </c>
      <c r="C131" s="3"/>
      <c r="D131" s="16">
        <v>44543.0</v>
      </c>
      <c r="E131" s="18">
        <f t="shared" si="7"/>
        <v>9.090909091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>
      <c r="A132" s="20">
        <v>44544.0</v>
      </c>
      <c r="B132" s="21">
        <f>B131 - ((5.28/55) * 100)</f>
        <v>-15.87272727</v>
      </c>
      <c r="C132" s="3"/>
      <c r="D132" s="20">
        <v>44544.0</v>
      </c>
      <c r="E132" s="22">
        <f t="shared" si="7"/>
        <v>0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</row>
    <row r="1020"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</row>
    <row r="1021"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</row>
    <row r="1022"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</row>
    <row r="1023"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</row>
    <row r="1024"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</row>
    <row r="1025"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</row>
    <row r="1026"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</row>
    <row r="1027"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</row>
    <row r="1028"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</row>
    <row r="1029"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</row>
    <row r="1030"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</row>
    <row r="1031"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</row>
    <row r="1032"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</row>
    <row r="1033"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</row>
    <row r="1034"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</row>
  </sheetData>
  <mergeCells count="6">
    <mergeCell ref="A1:E2"/>
    <mergeCell ref="A24:E25"/>
    <mergeCell ref="A47:E48"/>
    <mergeCell ref="A70:E71"/>
    <mergeCell ref="A91:E92"/>
    <mergeCell ref="A114:E11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18.14"/>
  </cols>
  <sheetData>
    <row r="1">
      <c r="A1" s="43" t="s">
        <v>10</v>
      </c>
      <c r="B1" s="44" t="s">
        <v>11</v>
      </c>
      <c r="C1" s="44" t="s">
        <v>12</v>
      </c>
      <c r="D1" s="45" t="s">
        <v>13</v>
      </c>
    </row>
    <row r="2">
      <c r="A2" s="46">
        <v>0.0</v>
      </c>
      <c r="B2" s="47">
        <v>108.0</v>
      </c>
      <c r="C2" s="47">
        <v>84.0</v>
      </c>
      <c r="D2" s="48">
        <f t="shared" ref="D2:D8" si="1">(ABS(B2-C2)/C2)*100</f>
        <v>28.57142857</v>
      </c>
    </row>
    <row r="3">
      <c r="A3" s="46">
        <v>1.0</v>
      </c>
      <c r="B3" s="27">
        <v>96.0</v>
      </c>
      <c r="C3" s="49">
        <v>84.0</v>
      </c>
      <c r="D3" s="48">
        <f t="shared" si="1"/>
        <v>14.28571429</v>
      </c>
    </row>
    <row r="4">
      <c r="A4" s="46">
        <v>2.0</v>
      </c>
      <c r="B4" s="27">
        <v>23.0</v>
      </c>
      <c r="C4" s="27">
        <v>33.0</v>
      </c>
      <c r="D4" s="48">
        <f t="shared" si="1"/>
        <v>30.3030303</v>
      </c>
    </row>
    <row r="5">
      <c r="A5" s="46">
        <v>3.0</v>
      </c>
      <c r="B5" s="27">
        <v>34.38</v>
      </c>
      <c r="C5" s="27">
        <v>36.0</v>
      </c>
      <c r="D5" s="48">
        <f t="shared" si="1"/>
        <v>4.5</v>
      </c>
    </row>
    <row r="6">
      <c r="A6" s="46">
        <v>4.0</v>
      </c>
      <c r="B6" s="50">
        <v>71.7</v>
      </c>
      <c r="C6" s="50">
        <v>42.0</v>
      </c>
      <c r="D6" s="48">
        <f t="shared" si="1"/>
        <v>70.71428571</v>
      </c>
    </row>
    <row r="7">
      <c r="A7" s="46">
        <v>5.0</v>
      </c>
      <c r="B7" s="51">
        <v>52.02</v>
      </c>
      <c r="C7" s="50">
        <v>53.0</v>
      </c>
      <c r="D7" s="52">
        <f t="shared" si="1"/>
        <v>1.849056604</v>
      </c>
    </row>
    <row r="8">
      <c r="A8" s="46">
        <v>6.0</v>
      </c>
      <c r="B8" s="46">
        <v>274.11</v>
      </c>
      <c r="C8" s="53">
        <v>255.0</v>
      </c>
      <c r="D8" s="52">
        <f t="shared" si="1"/>
        <v>7.494117647</v>
      </c>
    </row>
    <row r="9">
      <c r="A9" s="46">
        <v>7.0</v>
      </c>
      <c r="B9" s="54"/>
      <c r="C9" s="54"/>
      <c r="D9" s="54"/>
    </row>
    <row r="10">
      <c r="A10" s="46">
        <v>8.0</v>
      </c>
      <c r="B10" s="54"/>
      <c r="C10" s="54"/>
      <c r="D10" s="54"/>
    </row>
    <row r="11">
      <c r="A11" s="46">
        <v>9.0</v>
      </c>
      <c r="B11" s="54"/>
      <c r="C11" s="54"/>
      <c r="D11" s="54"/>
    </row>
    <row r="12">
      <c r="A12" s="46">
        <v>10.0</v>
      </c>
      <c r="B12" s="54"/>
      <c r="C12" s="54"/>
      <c r="D12" s="54"/>
    </row>
    <row r="13">
      <c r="A13" s="55">
        <v>11.0</v>
      </c>
      <c r="B13" s="56"/>
      <c r="C13" s="56"/>
      <c r="D13" s="56"/>
    </row>
    <row r="14">
      <c r="A14" s="46"/>
      <c r="B14" s="54"/>
      <c r="C14" s="54"/>
      <c r="D14" s="54"/>
    </row>
    <row r="15">
      <c r="A15" s="46"/>
      <c r="B15" s="54"/>
      <c r="C15" s="54"/>
      <c r="D15" s="54"/>
    </row>
    <row r="16">
      <c r="A16" s="57"/>
      <c r="B16" s="54"/>
      <c r="C16" s="54"/>
      <c r="D16" s="54"/>
    </row>
    <row r="17">
      <c r="A17" s="57"/>
      <c r="B17" s="58"/>
    </row>
    <row r="18">
      <c r="A18" s="57"/>
      <c r="B18" s="58"/>
    </row>
    <row r="19">
      <c r="A19" s="57"/>
      <c r="B19" s="58"/>
    </row>
    <row r="20">
      <c r="A20" s="57"/>
      <c r="B20" s="58"/>
    </row>
    <row r="21">
      <c r="A21" s="57"/>
      <c r="B21" s="58"/>
    </row>
    <row r="33">
      <c r="G33" s="59" t="s">
        <v>14</v>
      </c>
    </row>
    <row r="62">
      <c r="A62" s="5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71"/>
    <col customWidth="1" min="2" max="2" width="15.71"/>
    <col customWidth="1" min="3" max="3" width="48.86"/>
  </cols>
  <sheetData>
    <row r="1">
      <c r="A1" s="60" t="s">
        <v>15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</row>
    <row r="2">
      <c r="A2" s="60" t="s">
        <v>16</v>
      </c>
      <c r="B2" s="61"/>
      <c r="C2" s="61"/>
      <c r="D2" s="61"/>
      <c r="E2" s="61"/>
      <c r="F2" s="61"/>
      <c r="G2" s="61"/>
      <c r="H2" s="61"/>
      <c r="I2" s="61"/>
    </row>
    <row r="3">
      <c r="A3" s="61"/>
      <c r="B3" s="61"/>
      <c r="C3" s="61"/>
      <c r="D3" s="61"/>
      <c r="E3" s="61"/>
      <c r="F3" s="61"/>
      <c r="G3" s="61"/>
      <c r="H3" s="61"/>
      <c r="I3" s="61"/>
      <c r="J3" s="62"/>
      <c r="K3" s="62"/>
      <c r="L3" s="62"/>
      <c r="M3" s="62"/>
      <c r="N3" s="62"/>
      <c r="O3" s="62"/>
      <c r="P3" s="62"/>
      <c r="Q3" s="62"/>
      <c r="R3" s="62"/>
    </row>
    <row r="4">
      <c r="A4" s="63" t="s">
        <v>17</v>
      </c>
      <c r="B4" s="64" t="s">
        <v>18</v>
      </c>
      <c r="C4" s="63" t="s">
        <v>19</v>
      </c>
      <c r="D4" s="61"/>
      <c r="E4" s="61"/>
      <c r="F4" s="61"/>
      <c r="G4" s="61"/>
      <c r="H4" s="61"/>
      <c r="I4" s="61"/>
      <c r="J4" s="62"/>
      <c r="K4" s="62"/>
      <c r="L4" s="62"/>
      <c r="M4" s="62"/>
      <c r="N4" s="62"/>
      <c r="O4" s="62"/>
      <c r="P4" s="62"/>
      <c r="Q4" s="62"/>
      <c r="R4" s="62"/>
    </row>
    <row r="5">
      <c r="A5" s="61" t="s">
        <v>7</v>
      </c>
      <c r="B5" s="59">
        <v>50.0</v>
      </c>
      <c r="C5" s="60"/>
      <c r="D5" s="61"/>
      <c r="E5" s="61"/>
      <c r="F5" s="61"/>
      <c r="G5" s="61"/>
      <c r="H5" s="61"/>
      <c r="I5" s="61"/>
      <c r="J5" s="62"/>
      <c r="K5" s="62"/>
      <c r="L5" s="62"/>
      <c r="M5" s="62"/>
      <c r="N5" s="62"/>
      <c r="O5" s="62"/>
      <c r="P5" s="62"/>
      <c r="Q5" s="62"/>
      <c r="R5" s="62"/>
    </row>
    <row r="6">
      <c r="A6" s="61" t="s">
        <v>6</v>
      </c>
      <c r="B6" s="65">
        <v>55.0</v>
      </c>
      <c r="C6" s="60" t="s">
        <v>20</v>
      </c>
      <c r="D6" s="61"/>
      <c r="E6" s="61"/>
      <c r="F6" s="61"/>
      <c r="G6" s="61"/>
      <c r="H6" s="61"/>
      <c r="I6" s="61"/>
      <c r="J6" s="62"/>
      <c r="K6" s="62"/>
      <c r="L6" s="62"/>
      <c r="M6" s="62"/>
      <c r="N6" s="62"/>
      <c r="O6" s="62"/>
      <c r="P6" s="62"/>
      <c r="Q6" s="62"/>
      <c r="R6" s="62"/>
    </row>
    <row r="7">
      <c r="A7" s="61" t="s">
        <v>5</v>
      </c>
      <c r="B7" s="65">
        <v>55.0</v>
      </c>
      <c r="C7" s="66" t="s">
        <v>21</v>
      </c>
      <c r="D7" s="61"/>
      <c r="E7" s="61"/>
      <c r="F7" s="61"/>
      <c r="G7" s="61"/>
      <c r="H7" s="61"/>
      <c r="I7" s="61"/>
      <c r="J7" s="62"/>
      <c r="K7" s="62"/>
      <c r="L7" s="62"/>
      <c r="M7" s="62"/>
      <c r="N7" s="62"/>
      <c r="O7" s="62"/>
      <c r="P7" s="62"/>
      <c r="Q7" s="62"/>
      <c r="R7" s="62"/>
    </row>
    <row r="8">
      <c r="A8" s="61" t="s">
        <v>9</v>
      </c>
      <c r="B8" s="65">
        <v>55.0</v>
      </c>
      <c r="C8" s="60" t="s">
        <v>22</v>
      </c>
      <c r="D8" s="61"/>
      <c r="E8" s="61"/>
      <c r="F8" s="61"/>
      <c r="G8" s="61"/>
      <c r="H8" s="61"/>
      <c r="I8" s="61"/>
      <c r="J8" s="62"/>
      <c r="K8" s="62"/>
      <c r="L8" s="62"/>
      <c r="M8" s="62"/>
      <c r="N8" s="62"/>
      <c r="O8" s="62"/>
      <c r="P8" s="62"/>
      <c r="Q8" s="62"/>
      <c r="R8" s="62"/>
    </row>
    <row r="9">
      <c r="A9" s="67" t="s">
        <v>8</v>
      </c>
      <c r="B9" s="68">
        <v>40.0</v>
      </c>
      <c r="C9" s="69" t="s">
        <v>23</v>
      </c>
      <c r="D9" s="61"/>
      <c r="E9" s="61"/>
      <c r="F9" s="61"/>
      <c r="G9" s="61"/>
      <c r="H9" s="61"/>
      <c r="I9" s="61"/>
      <c r="J9" s="62"/>
      <c r="K9" s="62"/>
      <c r="L9" s="62"/>
      <c r="M9" s="62"/>
      <c r="N9" s="62"/>
      <c r="O9" s="62"/>
      <c r="P9" s="62"/>
      <c r="Q9" s="62"/>
      <c r="R9" s="62"/>
    </row>
    <row r="10">
      <c r="A10" s="61" t="s">
        <v>24</v>
      </c>
      <c r="B10" s="70">
        <f> SUM(B5:B9)</f>
        <v>255</v>
      </c>
      <c r="C10" s="61"/>
      <c r="D10" s="61"/>
      <c r="E10" s="61"/>
      <c r="F10" s="61"/>
      <c r="G10" s="61"/>
      <c r="H10" s="61"/>
      <c r="I10" s="61"/>
      <c r="J10" s="62"/>
      <c r="K10" s="62"/>
      <c r="L10" s="62"/>
      <c r="M10" s="62"/>
      <c r="N10" s="62"/>
      <c r="O10" s="62"/>
      <c r="P10" s="62"/>
      <c r="Q10" s="62"/>
      <c r="R10" s="62"/>
    </row>
    <row r="11">
      <c r="A11" s="61" t="s">
        <v>25</v>
      </c>
      <c r="B11" s="70">
        <v>252.0</v>
      </c>
      <c r="C11" s="61"/>
      <c r="D11" s="61"/>
      <c r="E11" s="61"/>
      <c r="F11" s="61"/>
      <c r="G11" s="61"/>
      <c r="H11" s="61"/>
      <c r="I11" s="61"/>
      <c r="J11" s="62"/>
      <c r="K11" s="62"/>
      <c r="L11" s="62"/>
      <c r="M11" s="62"/>
      <c r="N11" s="62"/>
      <c r="O11" s="62"/>
      <c r="P11" s="62"/>
      <c r="Q11" s="62"/>
      <c r="R11" s="62"/>
    </row>
    <row r="12">
      <c r="A12" s="61"/>
      <c r="B12" s="61"/>
      <c r="D12" s="61"/>
      <c r="E12" s="61"/>
      <c r="F12" s="61"/>
      <c r="G12" s="61"/>
      <c r="H12" s="61"/>
      <c r="I12" s="61"/>
      <c r="J12" s="62"/>
      <c r="K12" s="62"/>
      <c r="L12" s="62"/>
      <c r="M12" s="62"/>
      <c r="N12" s="62"/>
      <c r="O12" s="62"/>
      <c r="P12" s="62"/>
      <c r="Q12" s="62"/>
      <c r="R12" s="62"/>
    </row>
    <row r="13">
      <c r="A13" s="61"/>
      <c r="B13" s="61"/>
      <c r="C13" s="61"/>
      <c r="D13" s="61"/>
      <c r="E13" s="61"/>
      <c r="F13" s="61"/>
      <c r="G13" s="61"/>
      <c r="H13" s="61"/>
      <c r="I13" s="61"/>
      <c r="J13" s="62"/>
      <c r="K13" s="62"/>
      <c r="L13" s="62"/>
      <c r="M13" s="62"/>
      <c r="N13" s="62"/>
      <c r="O13" s="62"/>
      <c r="P13" s="62"/>
      <c r="Q13" s="62"/>
      <c r="R13" s="62"/>
    </row>
    <row r="14">
      <c r="A14" s="63" t="s">
        <v>26</v>
      </c>
      <c r="B14" s="61"/>
      <c r="C14" s="61"/>
      <c r="D14" s="61"/>
      <c r="E14" s="61"/>
      <c r="F14" s="61"/>
      <c r="G14" s="61"/>
      <c r="H14" s="61"/>
      <c r="I14" s="61"/>
      <c r="J14" s="62"/>
      <c r="K14" s="62"/>
      <c r="L14" s="62"/>
      <c r="M14" s="62"/>
      <c r="N14" s="62"/>
      <c r="O14" s="62"/>
      <c r="P14" s="62"/>
      <c r="Q14" s="62"/>
      <c r="R14" s="62"/>
    </row>
    <row r="15">
      <c r="A15" s="71" t="s">
        <v>27</v>
      </c>
      <c r="B15" s="61"/>
      <c r="C15" s="61"/>
      <c r="D15" s="61"/>
      <c r="E15" s="61"/>
      <c r="F15" s="61"/>
      <c r="G15" s="61"/>
      <c r="H15" s="61"/>
      <c r="I15" s="61"/>
      <c r="J15" s="62"/>
      <c r="K15" s="62"/>
      <c r="L15" s="62"/>
      <c r="M15" s="62"/>
      <c r="N15" s="62"/>
      <c r="O15" s="62"/>
      <c r="P15" s="62"/>
      <c r="Q15" s="62"/>
      <c r="R15" s="62"/>
    </row>
    <row r="16">
      <c r="A16" s="72" t="s">
        <v>28</v>
      </c>
      <c r="B16" s="61"/>
      <c r="C16" s="61"/>
      <c r="D16" s="61"/>
      <c r="E16" s="61"/>
      <c r="F16" s="61"/>
      <c r="G16" s="61"/>
      <c r="H16" s="61"/>
      <c r="I16" s="61"/>
      <c r="J16" s="62"/>
      <c r="K16" s="62"/>
      <c r="L16" s="62"/>
      <c r="M16" s="62"/>
      <c r="N16" s="62"/>
      <c r="O16" s="62"/>
      <c r="P16" s="62"/>
      <c r="Q16" s="62"/>
      <c r="R16" s="62"/>
    </row>
    <row r="17">
      <c r="A17" s="72" t="s">
        <v>29</v>
      </c>
      <c r="B17" s="61"/>
      <c r="C17" s="61"/>
      <c r="D17" s="61"/>
      <c r="E17" s="61"/>
      <c r="F17" s="61"/>
      <c r="G17" s="61"/>
      <c r="H17" s="61"/>
      <c r="I17" s="61"/>
      <c r="J17" s="62"/>
      <c r="K17" s="62"/>
      <c r="L17" s="62"/>
      <c r="M17" s="62"/>
      <c r="N17" s="62"/>
      <c r="O17" s="62"/>
      <c r="P17" s="62"/>
      <c r="Q17" s="62"/>
      <c r="R17" s="62"/>
    </row>
    <row r="18">
      <c r="A18" s="73" t="s">
        <v>30</v>
      </c>
      <c r="B18" s="61"/>
      <c r="C18" s="61"/>
      <c r="D18" s="61"/>
      <c r="E18" s="61"/>
      <c r="F18" s="61"/>
      <c r="G18" s="61"/>
      <c r="H18" s="61"/>
      <c r="I18" s="61"/>
      <c r="J18" s="62"/>
      <c r="K18" s="62"/>
      <c r="L18" s="62"/>
      <c r="M18" s="62"/>
      <c r="N18" s="62"/>
      <c r="O18" s="62"/>
      <c r="P18" s="62"/>
      <c r="Q18" s="62"/>
      <c r="R18" s="62"/>
    </row>
    <row r="19">
      <c r="A19" s="74"/>
      <c r="B19" s="61"/>
      <c r="C19" s="61"/>
      <c r="D19" s="61"/>
      <c r="E19" s="61"/>
      <c r="F19" s="61"/>
      <c r="G19" s="61"/>
      <c r="H19" s="61"/>
      <c r="I19" s="61"/>
      <c r="J19" s="62"/>
      <c r="K19" s="62"/>
      <c r="L19" s="62"/>
      <c r="M19" s="62"/>
      <c r="N19" s="62"/>
      <c r="O19" s="62"/>
      <c r="P19" s="62"/>
      <c r="Q19" s="62"/>
      <c r="R19" s="62"/>
    </row>
    <row r="20">
      <c r="A20" s="61"/>
      <c r="B20" s="61"/>
      <c r="C20" s="61"/>
      <c r="D20" s="61"/>
      <c r="E20" s="61"/>
      <c r="F20" s="61"/>
      <c r="G20" s="61"/>
      <c r="H20" s="61"/>
      <c r="I20" s="61"/>
      <c r="J20" s="62"/>
      <c r="K20" s="62"/>
      <c r="L20" s="62"/>
      <c r="M20" s="62"/>
      <c r="N20" s="62"/>
      <c r="O20" s="62"/>
      <c r="P20" s="62"/>
      <c r="Q20" s="62"/>
      <c r="R20" s="62"/>
    </row>
    <row r="21">
      <c r="A21" s="61"/>
      <c r="B21" s="61"/>
      <c r="C21" s="61"/>
      <c r="D21" s="61"/>
      <c r="E21" s="61"/>
      <c r="F21" s="61"/>
      <c r="G21" s="61"/>
      <c r="H21" s="61"/>
      <c r="I21" s="61"/>
      <c r="J21" s="62"/>
      <c r="K21" s="62"/>
      <c r="L21" s="62"/>
      <c r="M21" s="62"/>
      <c r="N21" s="62"/>
      <c r="O21" s="62"/>
      <c r="P21" s="62"/>
      <c r="Q21" s="62"/>
      <c r="R21" s="62"/>
    </row>
    <row r="22">
      <c r="A22" s="61"/>
      <c r="B22" s="61"/>
      <c r="C22" s="61"/>
      <c r="D22" s="61"/>
      <c r="E22" s="61"/>
      <c r="F22" s="61"/>
      <c r="G22" s="61"/>
      <c r="H22" s="61"/>
      <c r="I22" s="61"/>
      <c r="J22" s="62"/>
      <c r="K22" s="62"/>
      <c r="L22" s="62"/>
      <c r="M22" s="62"/>
      <c r="N22" s="62"/>
      <c r="O22" s="62"/>
      <c r="P22" s="62"/>
      <c r="Q22" s="62"/>
      <c r="R22" s="62"/>
    </row>
    <row r="23">
      <c r="A23" s="61"/>
      <c r="B23" s="61"/>
      <c r="C23" s="61"/>
      <c r="D23" s="61"/>
      <c r="E23" s="61"/>
      <c r="F23" s="61"/>
      <c r="G23" s="61"/>
      <c r="H23" s="61"/>
      <c r="I23" s="61"/>
      <c r="J23" s="62"/>
      <c r="K23" s="62"/>
      <c r="L23" s="62"/>
      <c r="M23" s="62"/>
      <c r="N23" s="62"/>
      <c r="O23" s="62"/>
      <c r="P23" s="62"/>
      <c r="Q23" s="62"/>
      <c r="R23" s="62"/>
    </row>
    <row r="24">
      <c r="A24" s="61"/>
      <c r="B24" s="61"/>
      <c r="C24" s="61"/>
      <c r="D24" s="61"/>
      <c r="E24" s="61"/>
      <c r="F24" s="61"/>
      <c r="G24" s="61"/>
      <c r="H24" s="61"/>
      <c r="I24" s="61"/>
      <c r="J24" s="62"/>
      <c r="K24" s="62"/>
      <c r="L24" s="62"/>
      <c r="M24" s="62"/>
      <c r="N24" s="62"/>
      <c r="O24" s="62"/>
      <c r="P24" s="62"/>
      <c r="Q24" s="62"/>
      <c r="R24" s="62"/>
    </row>
    <row r="25">
      <c r="A25" s="61"/>
      <c r="B25" s="61"/>
      <c r="C25" s="61"/>
      <c r="D25" s="61"/>
      <c r="E25" s="61"/>
      <c r="F25" s="61"/>
      <c r="G25" s="61"/>
      <c r="H25" s="61"/>
      <c r="I25" s="61"/>
      <c r="J25" s="62"/>
      <c r="K25" s="62"/>
      <c r="L25" s="62"/>
      <c r="M25" s="62"/>
      <c r="N25" s="62"/>
      <c r="O25" s="62"/>
      <c r="P25" s="62"/>
      <c r="Q25" s="62"/>
      <c r="R25" s="62"/>
    </row>
    <row r="26">
      <c r="A26" s="61"/>
      <c r="B26" s="61"/>
      <c r="C26" s="61"/>
      <c r="D26" s="61"/>
      <c r="E26" s="61"/>
      <c r="F26" s="61"/>
      <c r="G26" s="61"/>
      <c r="H26" s="61"/>
      <c r="I26" s="61"/>
      <c r="J26" s="62"/>
      <c r="K26" s="62"/>
      <c r="L26" s="62"/>
      <c r="M26" s="62"/>
      <c r="N26" s="62"/>
      <c r="O26" s="62"/>
      <c r="P26" s="62"/>
      <c r="Q26" s="62"/>
      <c r="R26" s="62"/>
    </row>
    <row r="27">
      <c r="A27" s="61"/>
      <c r="B27" s="61"/>
      <c r="C27" s="61"/>
      <c r="D27" s="61"/>
      <c r="E27" s="61"/>
      <c r="F27" s="61"/>
      <c r="G27" s="61"/>
      <c r="H27" s="61"/>
      <c r="I27" s="61"/>
      <c r="J27" s="62"/>
      <c r="K27" s="62"/>
      <c r="L27" s="62"/>
      <c r="M27" s="62"/>
      <c r="N27" s="62"/>
      <c r="O27" s="62"/>
      <c r="P27" s="62"/>
      <c r="Q27" s="62"/>
      <c r="R27" s="62"/>
    </row>
    <row r="28">
      <c r="A28" s="61"/>
      <c r="B28" s="61"/>
      <c r="C28" s="61"/>
      <c r="D28" s="61"/>
      <c r="E28" s="61"/>
      <c r="F28" s="61"/>
      <c r="G28" s="61"/>
      <c r="H28" s="61"/>
      <c r="I28" s="61"/>
      <c r="J28" s="62"/>
      <c r="K28" s="62"/>
      <c r="L28" s="62"/>
      <c r="M28" s="62"/>
      <c r="N28" s="62"/>
      <c r="O28" s="62"/>
      <c r="P28" s="62"/>
      <c r="Q28" s="62"/>
      <c r="R28" s="62"/>
    </row>
    <row r="29">
      <c r="A29" s="61"/>
      <c r="B29" s="61"/>
      <c r="C29" s="61"/>
      <c r="D29" s="61"/>
      <c r="E29" s="61"/>
      <c r="F29" s="61"/>
      <c r="G29" s="61"/>
      <c r="H29" s="61"/>
      <c r="I29" s="61"/>
      <c r="J29" s="62"/>
      <c r="K29" s="62"/>
      <c r="L29" s="62"/>
      <c r="M29" s="62"/>
      <c r="N29" s="62"/>
      <c r="O29" s="62"/>
      <c r="P29" s="62"/>
      <c r="Q29" s="62"/>
      <c r="R29" s="62"/>
    </row>
    <row r="30">
      <c r="A30" s="61"/>
      <c r="B30" s="61"/>
      <c r="C30" s="61"/>
      <c r="D30" s="61"/>
      <c r="E30" s="61"/>
      <c r="F30" s="61"/>
      <c r="G30" s="61"/>
      <c r="H30" s="61"/>
      <c r="I30" s="61"/>
      <c r="J30" s="62"/>
      <c r="K30" s="62"/>
      <c r="L30" s="62"/>
      <c r="M30" s="62"/>
      <c r="N30" s="62"/>
      <c r="O30" s="62"/>
      <c r="P30" s="62"/>
      <c r="Q30" s="62"/>
      <c r="R30" s="62"/>
    </row>
    <row r="31">
      <c r="A31" s="61"/>
      <c r="B31" s="61"/>
      <c r="C31" s="61"/>
      <c r="D31" s="61"/>
      <c r="E31" s="61"/>
      <c r="F31" s="61"/>
      <c r="G31" s="61"/>
      <c r="H31" s="61"/>
      <c r="I31" s="61"/>
      <c r="J31" s="62"/>
      <c r="K31" s="62"/>
      <c r="L31" s="62"/>
      <c r="M31" s="62"/>
      <c r="N31" s="62"/>
      <c r="O31" s="62"/>
      <c r="P31" s="62"/>
      <c r="Q31" s="62"/>
      <c r="R31" s="62"/>
    </row>
    <row r="32">
      <c r="A32" s="61"/>
      <c r="B32" s="61"/>
      <c r="C32" s="61"/>
      <c r="D32" s="61"/>
      <c r="E32" s="61"/>
      <c r="F32" s="61"/>
      <c r="G32" s="61"/>
      <c r="H32" s="61"/>
      <c r="I32" s="61"/>
      <c r="J32" s="62"/>
      <c r="K32" s="62"/>
      <c r="L32" s="62"/>
      <c r="M32" s="62"/>
      <c r="N32" s="62"/>
      <c r="O32" s="62"/>
      <c r="P32" s="62"/>
      <c r="Q32" s="62"/>
      <c r="R32" s="62"/>
    </row>
    <row r="33">
      <c r="A33" s="61"/>
      <c r="B33" s="61"/>
      <c r="C33" s="61"/>
      <c r="D33" s="61"/>
      <c r="E33" s="61"/>
      <c r="F33" s="61"/>
      <c r="G33" s="61"/>
      <c r="H33" s="61"/>
      <c r="I33" s="61"/>
      <c r="J33" s="62"/>
      <c r="K33" s="62"/>
      <c r="L33" s="62"/>
      <c r="M33" s="62"/>
      <c r="N33" s="62"/>
      <c r="O33" s="62"/>
      <c r="P33" s="62"/>
      <c r="Q33" s="62"/>
      <c r="R33" s="62"/>
    </row>
    <row r="34">
      <c r="A34" s="61"/>
      <c r="B34" s="61"/>
      <c r="C34" s="61"/>
      <c r="D34" s="61"/>
      <c r="E34" s="61"/>
      <c r="F34" s="61"/>
      <c r="G34" s="61"/>
      <c r="H34" s="61"/>
      <c r="I34" s="61"/>
      <c r="J34" s="62"/>
      <c r="K34" s="62"/>
      <c r="L34" s="62"/>
      <c r="M34" s="62"/>
      <c r="N34" s="62"/>
      <c r="O34" s="62"/>
      <c r="P34" s="62"/>
      <c r="Q34" s="62"/>
      <c r="R34" s="62"/>
    </row>
    <row r="35">
      <c r="A35" s="61"/>
      <c r="B35" s="61"/>
      <c r="C35" s="61"/>
      <c r="D35" s="61"/>
      <c r="E35" s="61"/>
      <c r="F35" s="61"/>
      <c r="G35" s="61"/>
      <c r="H35" s="61"/>
      <c r="I35" s="61"/>
      <c r="J35" s="62"/>
      <c r="K35" s="62"/>
      <c r="L35" s="62"/>
      <c r="M35" s="62"/>
      <c r="N35" s="62"/>
      <c r="O35" s="62"/>
      <c r="P35" s="62"/>
      <c r="Q35" s="62"/>
      <c r="R35" s="62"/>
    </row>
    <row r="36">
      <c r="A36" s="61"/>
      <c r="B36" s="61"/>
      <c r="C36" s="61"/>
      <c r="D36" s="61"/>
      <c r="E36" s="61"/>
      <c r="F36" s="61"/>
      <c r="G36" s="61"/>
      <c r="H36" s="61"/>
      <c r="I36" s="61"/>
      <c r="J36" s="62"/>
      <c r="K36" s="62"/>
      <c r="L36" s="62"/>
      <c r="M36" s="62"/>
      <c r="N36" s="62"/>
      <c r="O36" s="62"/>
      <c r="P36" s="62"/>
      <c r="Q36" s="62"/>
      <c r="R36" s="62"/>
    </row>
    <row r="37">
      <c r="A37" s="61"/>
      <c r="B37" s="61"/>
      <c r="C37" s="61"/>
      <c r="D37" s="61"/>
      <c r="E37" s="61"/>
      <c r="F37" s="61"/>
      <c r="G37" s="61"/>
      <c r="H37" s="61"/>
      <c r="I37" s="61"/>
      <c r="J37" s="62"/>
      <c r="K37" s="62"/>
      <c r="L37" s="62"/>
      <c r="M37" s="62"/>
      <c r="N37" s="62"/>
      <c r="O37" s="62"/>
      <c r="P37" s="62"/>
      <c r="Q37" s="62"/>
      <c r="R37" s="62"/>
    </row>
    <row r="38">
      <c r="A38" s="61"/>
      <c r="B38" s="61"/>
      <c r="C38" s="61"/>
      <c r="D38" s="61"/>
      <c r="E38" s="61"/>
      <c r="F38" s="61"/>
      <c r="G38" s="61"/>
      <c r="H38" s="61"/>
      <c r="I38" s="61"/>
      <c r="J38" s="62"/>
      <c r="K38" s="62"/>
      <c r="L38" s="62"/>
      <c r="M38" s="62"/>
      <c r="N38" s="62"/>
      <c r="O38" s="62"/>
      <c r="P38" s="62"/>
      <c r="Q38" s="62"/>
      <c r="R38" s="62"/>
    </row>
    <row r="39">
      <c r="A39" s="61"/>
      <c r="B39" s="61"/>
      <c r="C39" s="61"/>
      <c r="D39" s="61"/>
      <c r="E39" s="61"/>
      <c r="F39" s="61"/>
      <c r="G39" s="61"/>
      <c r="H39" s="61"/>
      <c r="I39" s="61"/>
      <c r="J39" s="62"/>
      <c r="K39" s="62"/>
      <c r="L39" s="62"/>
      <c r="M39" s="62"/>
      <c r="N39" s="62"/>
      <c r="O39" s="62"/>
      <c r="P39" s="62"/>
      <c r="Q39" s="62"/>
      <c r="R39" s="62"/>
    </row>
    <row r="40">
      <c r="A40" s="61"/>
      <c r="B40" s="61"/>
      <c r="C40" s="61"/>
      <c r="D40" s="61"/>
      <c r="E40" s="61"/>
      <c r="F40" s="61"/>
      <c r="G40" s="61"/>
      <c r="H40" s="61"/>
      <c r="I40" s="61"/>
      <c r="J40" s="62"/>
      <c r="K40" s="62"/>
      <c r="L40" s="62"/>
      <c r="M40" s="62"/>
      <c r="N40" s="62"/>
      <c r="O40" s="62"/>
      <c r="P40" s="62"/>
      <c r="Q40" s="62"/>
      <c r="R40" s="62"/>
    </row>
    <row r="41">
      <c r="A41" s="61"/>
      <c r="B41" s="61"/>
      <c r="C41" s="61"/>
      <c r="D41" s="61"/>
      <c r="E41" s="61"/>
      <c r="F41" s="61"/>
      <c r="G41" s="61"/>
      <c r="H41" s="61"/>
      <c r="I41" s="61"/>
      <c r="J41" s="62"/>
      <c r="K41" s="62"/>
      <c r="L41" s="62"/>
      <c r="M41" s="62"/>
      <c r="N41" s="62"/>
      <c r="O41" s="62"/>
      <c r="P41" s="62"/>
      <c r="Q41" s="62"/>
      <c r="R41" s="62"/>
    </row>
    <row r="42">
      <c r="A42" s="61"/>
      <c r="B42" s="61"/>
      <c r="C42" s="61"/>
      <c r="D42" s="61"/>
      <c r="E42" s="61"/>
      <c r="F42" s="61"/>
      <c r="G42" s="61"/>
      <c r="H42" s="61"/>
      <c r="I42" s="61"/>
      <c r="J42" s="62"/>
      <c r="K42" s="62"/>
      <c r="L42" s="62"/>
      <c r="M42" s="62"/>
      <c r="N42" s="62"/>
      <c r="O42" s="62"/>
      <c r="P42" s="62"/>
      <c r="Q42" s="62"/>
      <c r="R42" s="62"/>
    </row>
    <row r="43">
      <c r="A43" s="61"/>
      <c r="B43" s="61"/>
      <c r="C43" s="61"/>
      <c r="D43" s="61"/>
      <c r="E43" s="61"/>
      <c r="F43" s="61"/>
      <c r="G43" s="61"/>
      <c r="H43" s="61"/>
      <c r="I43" s="61"/>
      <c r="J43" s="62"/>
      <c r="K43" s="62"/>
      <c r="L43" s="62"/>
      <c r="M43" s="62"/>
      <c r="N43" s="62"/>
      <c r="O43" s="62"/>
      <c r="P43" s="62"/>
      <c r="Q43" s="62"/>
      <c r="R43" s="62"/>
    </row>
    <row r="44">
      <c r="A44" s="61"/>
      <c r="B44" s="61"/>
      <c r="C44" s="61"/>
      <c r="D44" s="61"/>
      <c r="E44" s="61"/>
      <c r="F44" s="61"/>
      <c r="G44" s="61"/>
      <c r="H44" s="61"/>
      <c r="I44" s="61"/>
      <c r="J44" s="62"/>
      <c r="K44" s="62"/>
      <c r="L44" s="62"/>
      <c r="M44" s="62"/>
      <c r="N44" s="62"/>
      <c r="O44" s="62"/>
      <c r="P44" s="62"/>
      <c r="Q44" s="62"/>
      <c r="R44" s="62"/>
    </row>
    <row r="45">
      <c r="A45" s="61"/>
      <c r="B45" s="61"/>
      <c r="C45" s="61"/>
      <c r="D45" s="61"/>
      <c r="E45" s="61"/>
      <c r="F45" s="61"/>
      <c r="G45" s="61"/>
      <c r="H45" s="61"/>
      <c r="I45" s="61"/>
      <c r="J45" s="62"/>
      <c r="K45" s="62"/>
      <c r="L45" s="62"/>
      <c r="M45" s="62"/>
      <c r="N45" s="62"/>
      <c r="O45" s="62"/>
      <c r="P45" s="62"/>
      <c r="Q45" s="62"/>
      <c r="R45" s="62"/>
    </row>
    <row r="46">
      <c r="A46" s="61"/>
      <c r="B46" s="61"/>
      <c r="C46" s="61"/>
      <c r="D46" s="61"/>
      <c r="E46" s="61"/>
      <c r="F46" s="61"/>
      <c r="G46" s="61"/>
      <c r="H46" s="61"/>
      <c r="I46" s="61"/>
      <c r="J46" s="62"/>
      <c r="K46" s="62"/>
      <c r="L46" s="62"/>
      <c r="M46" s="62"/>
      <c r="N46" s="62"/>
      <c r="O46" s="62"/>
      <c r="P46" s="62"/>
      <c r="Q46" s="62"/>
      <c r="R46" s="62"/>
    </row>
    <row r="47">
      <c r="A47" s="61"/>
      <c r="B47" s="61"/>
      <c r="C47" s="61"/>
      <c r="D47" s="61"/>
      <c r="E47" s="61"/>
      <c r="F47" s="61"/>
      <c r="G47" s="61"/>
      <c r="H47" s="61"/>
      <c r="I47" s="61"/>
      <c r="J47" s="62"/>
      <c r="K47" s="62"/>
      <c r="L47" s="62"/>
      <c r="M47" s="62"/>
      <c r="N47" s="62"/>
      <c r="O47" s="62"/>
      <c r="P47" s="62"/>
      <c r="Q47" s="62"/>
      <c r="R47" s="62"/>
    </row>
    <row r="48">
      <c r="A48" s="61"/>
      <c r="B48" s="61"/>
      <c r="C48" s="61"/>
      <c r="D48" s="61"/>
      <c r="E48" s="61"/>
      <c r="F48" s="61"/>
      <c r="G48" s="61"/>
      <c r="H48" s="61"/>
      <c r="I48" s="61"/>
      <c r="J48" s="62"/>
      <c r="K48" s="62"/>
      <c r="L48" s="62"/>
      <c r="M48" s="62"/>
      <c r="N48" s="62"/>
      <c r="O48" s="62"/>
      <c r="P48" s="62"/>
      <c r="Q48" s="62"/>
      <c r="R48" s="62"/>
    </row>
    <row r="49">
      <c r="A49" s="61"/>
      <c r="B49" s="61"/>
      <c r="C49" s="61"/>
      <c r="D49" s="61"/>
      <c r="E49" s="61"/>
      <c r="F49" s="61"/>
      <c r="G49" s="61"/>
      <c r="H49" s="61"/>
      <c r="I49" s="61"/>
      <c r="J49" s="62"/>
      <c r="K49" s="62"/>
      <c r="L49" s="62"/>
      <c r="M49" s="62"/>
      <c r="N49" s="62"/>
      <c r="O49" s="62"/>
      <c r="P49" s="62"/>
      <c r="Q49" s="62"/>
      <c r="R49" s="62"/>
    </row>
    <row r="50">
      <c r="A50" s="61"/>
      <c r="B50" s="61"/>
      <c r="C50" s="61"/>
      <c r="D50" s="61"/>
      <c r="E50" s="61"/>
      <c r="F50" s="61"/>
      <c r="G50" s="61"/>
      <c r="H50" s="61"/>
      <c r="I50" s="61"/>
      <c r="J50" s="62"/>
      <c r="K50" s="62"/>
      <c r="L50" s="62"/>
      <c r="M50" s="62"/>
      <c r="N50" s="62"/>
      <c r="O50" s="62"/>
      <c r="P50" s="62"/>
      <c r="Q50" s="62"/>
      <c r="R50" s="62"/>
    </row>
    <row r="51">
      <c r="A51" s="61"/>
      <c r="B51" s="61"/>
      <c r="C51" s="61"/>
      <c r="D51" s="61"/>
      <c r="E51" s="61"/>
      <c r="F51" s="61"/>
      <c r="G51" s="61"/>
      <c r="H51" s="61"/>
      <c r="I51" s="61"/>
      <c r="J51" s="62"/>
      <c r="K51" s="62"/>
      <c r="L51" s="62"/>
      <c r="M51" s="62"/>
      <c r="N51" s="62"/>
      <c r="O51" s="62"/>
      <c r="P51" s="62"/>
      <c r="Q51" s="62"/>
      <c r="R51" s="62"/>
    </row>
    <row r="52">
      <c r="A52" s="61"/>
      <c r="B52" s="61"/>
      <c r="C52" s="61"/>
      <c r="D52" s="61"/>
      <c r="E52" s="61"/>
      <c r="F52" s="61"/>
      <c r="G52" s="61"/>
      <c r="H52" s="61"/>
      <c r="I52" s="61"/>
      <c r="J52" s="62"/>
      <c r="K52" s="62"/>
      <c r="L52" s="62"/>
      <c r="M52" s="62"/>
      <c r="N52" s="62"/>
      <c r="O52" s="62"/>
      <c r="P52" s="62"/>
      <c r="Q52" s="62"/>
      <c r="R52" s="62"/>
    </row>
    <row r="53">
      <c r="A53" s="61"/>
      <c r="B53" s="61"/>
      <c r="C53" s="61"/>
      <c r="D53" s="61"/>
      <c r="E53" s="61"/>
      <c r="F53" s="61"/>
      <c r="G53" s="61"/>
      <c r="H53" s="61"/>
      <c r="I53" s="61"/>
      <c r="J53" s="62"/>
      <c r="K53" s="62"/>
      <c r="L53" s="62"/>
      <c r="M53" s="62"/>
      <c r="N53" s="62"/>
      <c r="O53" s="62"/>
      <c r="P53" s="62"/>
      <c r="Q53" s="62"/>
      <c r="R53" s="62"/>
    </row>
    <row r="54">
      <c r="A54" s="61"/>
      <c r="B54" s="61"/>
      <c r="C54" s="61"/>
      <c r="D54" s="61"/>
      <c r="E54" s="61"/>
      <c r="F54" s="61"/>
      <c r="G54" s="61"/>
      <c r="H54" s="61"/>
      <c r="I54" s="61"/>
      <c r="J54" s="62"/>
      <c r="K54" s="62"/>
      <c r="L54" s="62"/>
      <c r="M54" s="62"/>
      <c r="N54" s="62"/>
      <c r="O54" s="62"/>
      <c r="P54" s="62"/>
      <c r="Q54" s="62"/>
      <c r="R54" s="62"/>
    </row>
    <row r="55">
      <c r="A55" s="61"/>
      <c r="B55" s="61"/>
      <c r="C55" s="61"/>
      <c r="D55" s="61"/>
      <c r="E55" s="61"/>
      <c r="F55" s="61"/>
      <c r="G55" s="61"/>
      <c r="H55" s="61"/>
      <c r="I55" s="61"/>
      <c r="J55" s="62"/>
      <c r="K55" s="62"/>
      <c r="L55" s="62"/>
      <c r="M55" s="62"/>
      <c r="N55" s="62"/>
      <c r="O55" s="62"/>
      <c r="P55" s="62"/>
      <c r="Q55" s="62"/>
      <c r="R55" s="62"/>
    </row>
    <row r="56">
      <c r="A56" s="61"/>
      <c r="B56" s="61"/>
      <c r="C56" s="61"/>
      <c r="D56" s="61"/>
      <c r="E56" s="61"/>
      <c r="F56" s="61"/>
      <c r="G56" s="61"/>
      <c r="H56" s="61"/>
      <c r="I56" s="61"/>
      <c r="J56" s="62"/>
      <c r="K56" s="62"/>
      <c r="L56" s="62"/>
      <c r="M56" s="62"/>
      <c r="N56" s="62"/>
      <c r="O56" s="62"/>
      <c r="P56" s="62"/>
      <c r="Q56" s="62"/>
      <c r="R56" s="62"/>
    </row>
    <row r="57">
      <c r="A57" s="61"/>
      <c r="B57" s="61"/>
      <c r="C57" s="61"/>
      <c r="D57" s="61"/>
      <c r="E57" s="61"/>
      <c r="F57" s="61"/>
      <c r="G57" s="61"/>
      <c r="H57" s="61"/>
      <c r="I57" s="61"/>
      <c r="J57" s="62"/>
      <c r="K57" s="62"/>
      <c r="L57" s="62"/>
      <c r="M57" s="62"/>
      <c r="N57" s="62"/>
      <c r="O57" s="62"/>
      <c r="P57" s="62"/>
      <c r="Q57" s="62"/>
      <c r="R57" s="62"/>
    </row>
    <row r="58">
      <c r="A58" s="61"/>
      <c r="B58" s="61"/>
      <c r="C58" s="61"/>
      <c r="D58" s="61"/>
      <c r="E58" s="61"/>
      <c r="F58" s="61"/>
      <c r="G58" s="61"/>
      <c r="H58" s="61"/>
      <c r="I58" s="61"/>
      <c r="J58" s="62"/>
      <c r="K58" s="62"/>
      <c r="L58" s="62"/>
      <c r="M58" s="62"/>
      <c r="N58" s="62"/>
      <c r="O58" s="62"/>
      <c r="P58" s="62"/>
      <c r="Q58" s="62"/>
      <c r="R58" s="62"/>
    </row>
    <row r="59">
      <c r="A59" s="61"/>
      <c r="B59" s="61"/>
      <c r="C59" s="61"/>
      <c r="D59" s="61"/>
      <c r="E59" s="61"/>
      <c r="F59" s="61"/>
      <c r="G59" s="61"/>
      <c r="H59" s="61"/>
      <c r="I59" s="61"/>
      <c r="J59" s="62"/>
      <c r="K59" s="62"/>
      <c r="L59" s="62"/>
      <c r="M59" s="62"/>
      <c r="N59" s="62"/>
      <c r="O59" s="62"/>
      <c r="P59" s="62"/>
      <c r="Q59" s="62"/>
      <c r="R59" s="62"/>
    </row>
    <row r="60">
      <c r="A60" s="61"/>
      <c r="B60" s="61"/>
      <c r="C60" s="61"/>
      <c r="D60" s="61"/>
      <c r="E60" s="61"/>
      <c r="F60" s="61"/>
      <c r="G60" s="61"/>
      <c r="H60" s="61"/>
      <c r="I60" s="61"/>
      <c r="J60" s="62"/>
      <c r="K60" s="62"/>
      <c r="L60" s="62"/>
      <c r="M60" s="62"/>
      <c r="N60" s="62"/>
      <c r="O60" s="62"/>
      <c r="P60" s="62"/>
      <c r="Q60" s="62"/>
      <c r="R60" s="62"/>
    </row>
    <row r="61">
      <c r="A61" s="61"/>
      <c r="B61" s="61"/>
      <c r="C61" s="61"/>
      <c r="D61" s="61"/>
      <c r="E61" s="61"/>
      <c r="F61" s="61"/>
      <c r="G61" s="61"/>
      <c r="H61" s="61"/>
      <c r="I61" s="61"/>
      <c r="J61" s="62"/>
      <c r="K61" s="62"/>
      <c r="L61" s="62"/>
      <c r="M61" s="62"/>
      <c r="N61" s="62"/>
      <c r="O61" s="62"/>
      <c r="P61" s="62"/>
      <c r="Q61" s="62"/>
      <c r="R61" s="62"/>
    </row>
    <row r="62">
      <c r="A62" s="61"/>
      <c r="B62" s="61"/>
      <c r="C62" s="61"/>
      <c r="D62" s="61"/>
      <c r="E62" s="61"/>
      <c r="F62" s="61"/>
      <c r="G62" s="61"/>
      <c r="H62" s="61"/>
      <c r="I62" s="61"/>
      <c r="J62" s="62"/>
      <c r="K62" s="62"/>
      <c r="L62" s="62"/>
      <c r="M62" s="62"/>
      <c r="N62" s="62"/>
      <c r="O62" s="62"/>
      <c r="P62" s="62"/>
      <c r="Q62" s="62"/>
      <c r="R62" s="62"/>
    </row>
    <row r="63">
      <c r="A63" s="61"/>
      <c r="B63" s="61"/>
      <c r="C63" s="61"/>
      <c r="D63" s="61"/>
      <c r="E63" s="61"/>
      <c r="F63" s="61"/>
      <c r="G63" s="61"/>
      <c r="H63" s="61"/>
      <c r="I63" s="61"/>
      <c r="J63" s="62"/>
      <c r="K63" s="62"/>
      <c r="L63" s="62"/>
      <c r="M63" s="62"/>
      <c r="N63" s="62"/>
      <c r="O63" s="62"/>
      <c r="P63" s="62"/>
      <c r="Q63" s="62"/>
      <c r="R63" s="62"/>
    </row>
    <row r="64">
      <c r="A64" s="61"/>
      <c r="B64" s="61"/>
      <c r="C64" s="61"/>
      <c r="D64" s="61"/>
      <c r="E64" s="61"/>
      <c r="F64" s="61"/>
      <c r="G64" s="61"/>
      <c r="H64" s="61"/>
      <c r="I64" s="61"/>
      <c r="J64" s="62"/>
      <c r="K64" s="62"/>
      <c r="L64" s="62"/>
      <c r="M64" s="62"/>
      <c r="N64" s="62"/>
      <c r="O64" s="62"/>
      <c r="P64" s="62"/>
      <c r="Q64" s="62"/>
      <c r="R64" s="62"/>
    </row>
    <row r="65">
      <c r="A65" s="61"/>
      <c r="B65" s="61"/>
      <c r="C65" s="61"/>
      <c r="D65" s="61"/>
      <c r="E65" s="61"/>
      <c r="F65" s="61"/>
      <c r="G65" s="61"/>
      <c r="H65" s="61"/>
      <c r="I65" s="61"/>
      <c r="J65" s="62"/>
      <c r="K65" s="62"/>
      <c r="L65" s="62"/>
      <c r="M65" s="62"/>
      <c r="N65" s="62"/>
      <c r="O65" s="62"/>
      <c r="P65" s="62"/>
      <c r="Q65" s="62"/>
      <c r="R65" s="62"/>
    </row>
    <row r="66">
      <c r="A66" s="61"/>
      <c r="B66" s="61"/>
      <c r="C66" s="61"/>
      <c r="D66" s="61"/>
      <c r="E66" s="61"/>
      <c r="F66" s="61"/>
      <c r="G66" s="61"/>
      <c r="H66" s="61"/>
      <c r="I66" s="61"/>
      <c r="J66" s="62"/>
      <c r="K66" s="62"/>
      <c r="L66" s="62"/>
      <c r="M66" s="62"/>
      <c r="N66" s="62"/>
      <c r="O66" s="62"/>
      <c r="P66" s="62"/>
      <c r="Q66" s="62"/>
      <c r="R66" s="62"/>
    </row>
    <row r="67">
      <c r="A67" s="61"/>
      <c r="B67" s="61"/>
      <c r="C67" s="61"/>
      <c r="D67" s="61"/>
      <c r="E67" s="61"/>
      <c r="F67" s="61"/>
      <c r="G67" s="61"/>
      <c r="H67" s="61"/>
      <c r="I67" s="61"/>
      <c r="J67" s="62"/>
      <c r="K67" s="62"/>
      <c r="L67" s="62"/>
      <c r="M67" s="62"/>
      <c r="N67" s="62"/>
      <c r="O67" s="62"/>
      <c r="P67" s="62"/>
      <c r="Q67" s="62"/>
      <c r="R67" s="62"/>
    </row>
    <row r="68">
      <c r="A68" s="61"/>
      <c r="B68" s="61"/>
      <c r="C68" s="61"/>
      <c r="D68" s="61"/>
      <c r="E68" s="61"/>
      <c r="F68" s="61"/>
      <c r="G68" s="61"/>
      <c r="H68" s="61"/>
      <c r="I68" s="61"/>
      <c r="J68" s="62"/>
      <c r="K68" s="62"/>
      <c r="L68" s="62"/>
      <c r="M68" s="62"/>
      <c r="N68" s="62"/>
      <c r="O68" s="62"/>
      <c r="P68" s="62"/>
      <c r="Q68" s="62"/>
      <c r="R68" s="62"/>
    </row>
    <row r="69">
      <c r="A69" s="61"/>
      <c r="B69" s="61"/>
      <c r="C69" s="61"/>
      <c r="D69" s="61"/>
      <c r="E69" s="61"/>
      <c r="F69" s="61"/>
      <c r="G69" s="61"/>
      <c r="H69" s="61"/>
      <c r="I69" s="61"/>
      <c r="J69" s="62"/>
      <c r="K69" s="62"/>
      <c r="L69" s="62"/>
      <c r="M69" s="62"/>
      <c r="N69" s="62"/>
      <c r="O69" s="62"/>
      <c r="P69" s="62"/>
      <c r="Q69" s="62"/>
      <c r="R69" s="62"/>
    </row>
    <row r="70">
      <c r="A70" s="61"/>
      <c r="B70" s="61"/>
      <c r="C70" s="61"/>
      <c r="D70" s="61"/>
      <c r="E70" s="61"/>
      <c r="F70" s="61"/>
      <c r="G70" s="61"/>
      <c r="H70" s="61"/>
      <c r="I70" s="61"/>
      <c r="J70" s="62"/>
      <c r="K70" s="62"/>
      <c r="L70" s="62"/>
      <c r="M70" s="62"/>
      <c r="N70" s="62"/>
      <c r="O70" s="62"/>
      <c r="P70" s="62"/>
      <c r="Q70" s="62"/>
      <c r="R70" s="62"/>
    </row>
    <row r="71">
      <c r="A71" s="61"/>
      <c r="B71" s="61"/>
      <c r="C71" s="61"/>
      <c r="D71" s="61"/>
      <c r="E71" s="61"/>
      <c r="F71" s="61"/>
      <c r="G71" s="61"/>
      <c r="H71" s="61"/>
      <c r="I71" s="61"/>
      <c r="J71" s="62"/>
      <c r="K71" s="62"/>
      <c r="L71" s="62"/>
      <c r="M71" s="62"/>
      <c r="N71" s="62"/>
      <c r="O71" s="62"/>
      <c r="P71" s="62"/>
      <c r="Q71" s="62"/>
      <c r="R71" s="62"/>
    </row>
    <row r="72">
      <c r="A72" s="61"/>
      <c r="B72" s="61"/>
      <c r="C72" s="61"/>
      <c r="D72" s="61"/>
      <c r="E72" s="61"/>
      <c r="F72" s="61"/>
      <c r="G72" s="61"/>
      <c r="H72" s="61"/>
      <c r="I72" s="61"/>
      <c r="J72" s="62"/>
      <c r="K72" s="62"/>
      <c r="L72" s="62"/>
      <c r="M72" s="62"/>
      <c r="N72" s="62"/>
      <c r="O72" s="62"/>
      <c r="P72" s="62"/>
      <c r="Q72" s="62"/>
      <c r="R72" s="62"/>
    </row>
    <row r="73">
      <c r="A73" s="61"/>
      <c r="B73" s="61"/>
      <c r="C73" s="61"/>
      <c r="D73" s="61"/>
      <c r="E73" s="61"/>
      <c r="F73" s="61"/>
      <c r="G73" s="61"/>
      <c r="H73" s="61"/>
      <c r="I73" s="61"/>
      <c r="J73" s="62"/>
      <c r="K73" s="62"/>
      <c r="L73" s="62"/>
      <c r="M73" s="62"/>
      <c r="N73" s="62"/>
      <c r="O73" s="62"/>
      <c r="P73" s="62"/>
      <c r="Q73" s="62"/>
      <c r="R73" s="62"/>
    </row>
    <row r="74">
      <c r="A74" s="61"/>
      <c r="B74" s="61"/>
      <c r="C74" s="61"/>
      <c r="D74" s="61"/>
      <c r="E74" s="61"/>
      <c r="F74" s="61"/>
      <c r="G74" s="61"/>
      <c r="H74" s="61"/>
      <c r="I74" s="61"/>
      <c r="J74" s="62"/>
      <c r="K74" s="62"/>
      <c r="L74" s="62"/>
      <c r="M74" s="62"/>
      <c r="N74" s="62"/>
      <c r="O74" s="62"/>
      <c r="P74" s="62"/>
      <c r="Q74" s="62"/>
      <c r="R74" s="62"/>
    </row>
    <row r="75">
      <c r="A75" s="61"/>
      <c r="B75" s="61"/>
      <c r="C75" s="61"/>
      <c r="D75" s="61"/>
      <c r="E75" s="61"/>
      <c r="F75" s="61"/>
      <c r="G75" s="61"/>
      <c r="H75" s="61"/>
      <c r="I75" s="61"/>
      <c r="J75" s="62"/>
      <c r="K75" s="62"/>
      <c r="L75" s="62"/>
      <c r="M75" s="62"/>
      <c r="N75" s="62"/>
      <c r="O75" s="62"/>
      <c r="P75" s="62"/>
      <c r="Q75" s="62"/>
      <c r="R75" s="62"/>
    </row>
    <row r="76">
      <c r="A76" s="61"/>
      <c r="B76" s="61"/>
      <c r="C76" s="61"/>
      <c r="D76" s="61"/>
      <c r="E76" s="61"/>
      <c r="F76" s="61"/>
      <c r="G76" s="61"/>
      <c r="H76" s="61"/>
      <c r="I76" s="61"/>
      <c r="J76" s="62"/>
      <c r="K76" s="62"/>
      <c r="L76" s="62"/>
      <c r="M76" s="62"/>
      <c r="N76" s="62"/>
      <c r="O76" s="62"/>
      <c r="P76" s="62"/>
      <c r="Q76" s="62"/>
      <c r="R76" s="62"/>
    </row>
    <row r="77">
      <c r="A77" s="61"/>
      <c r="B77" s="61"/>
      <c r="C77" s="61"/>
      <c r="D77" s="61"/>
      <c r="E77" s="61"/>
      <c r="F77" s="61"/>
      <c r="G77" s="61"/>
      <c r="H77" s="61"/>
      <c r="I77" s="61"/>
      <c r="J77" s="62"/>
      <c r="K77" s="62"/>
      <c r="L77" s="62"/>
      <c r="M77" s="62"/>
      <c r="N77" s="62"/>
      <c r="O77" s="62"/>
      <c r="P77" s="62"/>
      <c r="Q77" s="62"/>
      <c r="R77" s="62"/>
    </row>
    <row r="78">
      <c r="A78" s="61"/>
      <c r="B78" s="61"/>
      <c r="C78" s="61"/>
      <c r="D78" s="61"/>
      <c r="E78" s="61"/>
      <c r="F78" s="61"/>
      <c r="G78" s="61"/>
      <c r="H78" s="61"/>
      <c r="I78" s="61"/>
      <c r="J78" s="62"/>
      <c r="K78" s="62"/>
      <c r="L78" s="62"/>
      <c r="M78" s="62"/>
      <c r="N78" s="62"/>
      <c r="O78" s="62"/>
      <c r="P78" s="62"/>
      <c r="Q78" s="62"/>
      <c r="R78" s="62"/>
    </row>
    <row r="79">
      <c r="A79" s="61"/>
      <c r="B79" s="61"/>
      <c r="C79" s="61"/>
      <c r="D79" s="61"/>
      <c r="E79" s="61"/>
      <c r="F79" s="61"/>
      <c r="G79" s="61"/>
      <c r="H79" s="61"/>
      <c r="I79" s="61"/>
      <c r="J79" s="62"/>
      <c r="K79" s="62"/>
      <c r="L79" s="62"/>
      <c r="M79" s="62"/>
      <c r="N79" s="62"/>
      <c r="O79" s="62"/>
      <c r="P79" s="62"/>
      <c r="Q79" s="62"/>
      <c r="R79" s="62"/>
    </row>
    <row r="80">
      <c r="A80" s="61"/>
      <c r="B80" s="61"/>
      <c r="C80" s="61"/>
      <c r="D80" s="61"/>
      <c r="E80" s="61"/>
      <c r="F80" s="61"/>
      <c r="G80" s="61"/>
      <c r="H80" s="61"/>
      <c r="I80" s="61"/>
      <c r="J80" s="62"/>
      <c r="K80" s="62"/>
      <c r="L80" s="62"/>
      <c r="M80" s="62"/>
      <c r="N80" s="62"/>
      <c r="O80" s="62"/>
      <c r="P80" s="62"/>
      <c r="Q80" s="62"/>
      <c r="R80" s="62"/>
    </row>
    <row r="81">
      <c r="A81" s="61"/>
      <c r="B81" s="61"/>
      <c r="C81" s="61"/>
      <c r="D81" s="61"/>
      <c r="E81" s="61"/>
      <c r="F81" s="61"/>
      <c r="G81" s="61"/>
      <c r="H81" s="61"/>
      <c r="I81" s="61"/>
      <c r="J81" s="62"/>
      <c r="K81" s="62"/>
      <c r="L81" s="62"/>
      <c r="M81" s="62"/>
      <c r="N81" s="62"/>
      <c r="O81" s="62"/>
      <c r="P81" s="62"/>
      <c r="Q81" s="62"/>
      <c r="R81" s="62"/>
    </row>
    <row r="82">
      <c r="A82" s="61"/>
      <c r="B82" s="61"/>
      <c r="C82" s="61"/>
      <c r="D82" s="61"/>
      <c r="E82" s="61"/>
      <c r="F82" s="61"/>
      <c r="G82" s="61"/>
      <c r="H82" s="61"/>
      <c r="I82" s="61"/>
      <c r="J82" s="62"/>
      <c r="K82" s="62"/>
      <c r="L82" s="62"/>
      <c r="M82" s="62"/>
      <c r="N82" s="62"/>
      <c r="O82" s="62"/>
      <c r="P82" s="62"/>
      <c r="Q82" s="62"/>
      <c r="R82" s="62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2"/>
      <c r="K83" s="62"/>
      <c r="L83" s="62"/>
      <c r="M83" s="62"/>
      <c r="N83" s="62"/>
      <c r="O83" s="62"/>
      <c r="P83" s="62"/>
      <c r="Q83" s="62"/>
      <c r="R83" s="62"/>
    </row>
    <row r="84">
      <c r="A84" s="61"/>
      <c r="B84" s="61"/>
      <c r="C84" s="61"/>
      <c r="D84" s="61"/>
      <c r="E84" s="61"/>
      <c r="F84" s="61"/>
      <c r="G84" s="61"/>
      <c r="H84" s="61"/>
      <c r="I84" s="61"/>
      <c r="J84" s="62"/>
      <c r="K84" s="62"/>
      <c r="L84" s="62"/>
      <c r="M84" s="62"/>
      <c r="N84" s="62"/>
      <c r="O84" s="62"/>
      <c r="P84" s="62"/>
      <c r="Q84" s="62"/>
      <c r="R84" s="62"/>
    </row>
    <row r="85">
      <c r="A85" s="61"/>
      <c r="B85" s="61"/>
      <c r="C85" s="61"/>
      <c r="D85" s="61"/>
      <c r="E85" s="61"/>
      <c r="F85" s="61"/>
      <c r="G85" s="61"/>
      <c r="H85" s="61"/>
      <c r="I85" s="61"/>
      <c r="J85" s="62"/>
      <c r="K85" s="62"/>
      <c r="L85" s="62"/>
      <c r="M85" s="62"/>
      <c r="N85" s="62"/>
      <c r="O85" s="62"/>
      <c r="P85" s="62"/>
      <c r="Q85" s="62"/>
      <c r="R85" s="62"/>
    </row>
    <row r="86">
      <c r="A86" s="61"/>
      <c r="B86" s="61"/>
      <c r="C86" s="61"/>
      <c r="D86" s="61"/>
      <c r="E86" s="61"/>
      <c r="F86" s="61"/>
      <c r="G86" s="61"/>
      <c r="H86" s="61"/>
      <c r="I86" s="61"/>
      <c r="J86" s="62"/>
      <c r="K86" s="62"/>
      <c r="L86" s="62"/>
      <c r="M86" s="62"/>
      <c r="N86" s="62"/>
      <c r="O86" s="62"/>
      <c r="P86" s="62"/>
      <c r="Q86" s="62"/>
      <c r="R86" s="62"/>
    </row>
    <row r="87">
      <c r="A87" s="61"/>
      <c r="B87" s="61"/>
      <c r="C87" s="61"/>
      <c r="D87" s="61"/>
      <c r="E87" s="61"/>
      <c r="F87" s="61"/>
      <c r="G87" s="61"/>
      <c r="H87" s="61"/>
      <c r="I87" s="61"/>
      <c r="J87" s="62"/>
      <c r="K87" s="62"/>
      <c r="L87" s="62"/>
      <c r="M87" s="62"/>
      <c r="N87" s="62"/>
      <c r="O87" s="62"/>
      <c r="P87" s="62"/>
      <c r="Q87" s="62"/>
      <c r="R87" s="62"/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2"/>
      <c r="K88" s="62"/>
      <c r="L88" s="62"/>
      <c r="M88" s="62"/>
      <c r="N88" s="62"/>
      <c r="O88" s="62"/>
      <c r="P88" s="62"/>
      <c r="Q88" s="62"/>
      <c r="R88" s="62"/>
    </row>
    <row r="89">
      <c r="A89" s="61"/>
      <c r="B89" s="61"/>
      <c r="C89" s="61"/>
      <c r="D89" s="61"/>
      <c r="E89" s="61"/>
      <c r="F89" s="61"/>
      <c r="G89" s="61"/>
      <c r="H89" s="61"/>
      <c r="I89" s="61"/>
      <c r="J89" s="62"/>
      <c r="K89" s="62"/>
      <c r="L89" s="62"/>
      <c r="M89" s="62"/>
      <c r="N89" s="62"/>
      <c r="O89" s="62"/>
      <c r="P89" s="62"/>
      <c r="Q89" s="62"/>
      <c r="R89" s="62"/>
    </row>
    <row r="90">
      <c r="A90" s="61"/>
      <c r="B90" s="61"/>
      <c r="C90" s="61"/>
      <c r="D90" s="61"/>
      <c r="E90" s="61"/>
      <c r="F90" s="61"/>
      <c r="G90" s="61"/>
      <c r="H90" s="61"/>
      <c r="I90" s="61"/>
      <c r="J90" s="62"/>
      <c r="K90" s="62"/>
      <c r="L90" s="62"/>
      <c r="M90" s="62"/>
      <c r="N90" s="62"/>
      <c r="O90" s="62"/>
      <c r="P90" s="62"/>
      <c r="Q90" s="62"/>
      <c r="R90" s="62"/>
    </row>
    <row r="91">
      <c r="A91" s="61"/>
      <c r="B91" s="61"/>
      <c r="C91" s="61"/>
      <c r="D91" s="61"/>
      <c r="E91" s="61"/>
      <c r="F91" s="61"/>
      <c r="G91" s="61"/>
      <c r="H91" s="61"/>
      <c r="I91" s="61"/>
      <c r="J91" s="62"/>
      <c r="K91" s="62"/>
      <c r="L91" s="62"/>
      <c r="M91" s="62"/>
      <c r="N91" s="62"/>
      <c r="O91" s="62"/>
      <c r="P91" s="62"/>
      <c r="Q91" s="62"/>
      <c r="R91" s="62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2"/>
      <c r="K92" s="62"/>
      <c r="L92" s="62"/>
      <c r="M92" s="62"/>
      <c r="N92" s="62"/>
      <c r="O92" s="62"/>
      <c r="P92" s="62"/>
      <c r="Q92" s="62"/>
      <c r="R92" s="62"/>
    </row>
    <row r="93">
      <c r="A93" s="61"/>
      <c r="B93" s="61"/>
      <c r="C93" s="61"/>
      <c r="D93" s="61"/>
      <c r="E93" s="61"/>
      <c r="F93" s="61"/>
      <c r="G93" s="61"/>
      <c r="H93" s="61"/>
      <c r="I93" s="61"/>
      <c r="J93" s="62"/>
      <c r="K93" s="62"/>
      <c r="L93" s="62"/>
      <c r="M93" s="62"/>
      <c r="N93" s="62"/>
      <c r="O93" s="62"/>
      <c r="P93" s="62"/>
      <c r="Q93" s="62"/>
      <c r="R93" s="62"/>
    </row>
    <row r="94">
      <c r="A94" s="61"/>
      <c r="B94" s="61"/>
      <c r="C94" s="61"/>
      <c r="D94" s="61"/>
      <c r="E94" s="61"/>
      <c r="F94" s="61"/>
      <c r="G94" s="61"/>
      <c r="H94" s="61"/>
      <c r="I94" s="61"/>
      <c r="J94" s="62"/>
      <c r="K94" s="62"/>
      <c r="L94" s="62"/>
      <c r="M94" s="62"/>
      <c r="N94" s="62"/>
      <c r="O94" s="62"/>
      <c r="P94" s="62"/>
      <c r="Q94" s="62"/>
      <c r="R94" s="62"/>
    </row>
    <row r="95">
      <c r="A95" s="61"/>
      <c r="B95" s="61"/>
      <c r="C95" s="61"/>
      <c r="D95" s="61"/>
      <c r="E95" s="61"/>
      <c r="F95" s="61"/>
      <c r="G95" s="61"/>
      <c r="H95" s="61"/>
      <c r="I95" s="61"/>
      <c r="J95" s="62"/>
      <c r="K95" s="62"/>
      <c r="L95" s="62"/>
      <c r="M95" s="62"/>
      <c r="N95" s="62"/>
      <c r="O95" s="62"/>
      <c r="P95" s="62"/>
      <c r="Q95" s="62"/>
      <c r="R95" s="62"/>
    </row>
    <row r="96">
      <c r="A96" s="61"/>
      <c r="B96" s="61"/>
      <c r="C96" s="61"/>
      <c r="D96" s="61"/>
      <c r="E96" s="61"/>
      <c r="F96" s="61"/>
      <c r="G96" s="61"/>
      <c r="H96" s="61"/>
      <c r="I96" s="61"/>
      <c r="J96" s="62"/>
      <c r="K96" s="62"/>
      <c r="L96" s="62"/>
      <c r="M96" s="62"/>
      <c r="N96" s="62"/>
      <c r="O96" s="62"/>
      <c r="P96" s="62"/>
      <c r="Q96" s="62"/>
      <c r="R96" s="62"/>
    </row>
    <row r="97">
      <c r="A97" s="61"/>
      <c r="B97" s="61"/>
      <c r="C97" s="61"/>
      <c r="D97" s="61"/>
      <c r="E97" s="61"/>
      <c r="F97" s="61"/>
      <c r="G97" s="61"/>
      <c r="H97" s="61"/>
      <c r="I97" s="61"/>
      <c r="J97" s="62"/>
      <c r="K97" s="62"/>
      <c r="L97" s="62"/>
      <c r="M97" s="62"/>
      <c r="N97" s="62"/>
      <c r="O97" s="62"/>
      <c r="P97" s="62"/>
      <c r="Q97" s="62"/>
      <c r="R97" s="62"/>
    </row>
    <row r="98">
      <c r="A98" s="61"/>
      <c r="B98" s="61"/>
      <c r="C98" s="61"/>
      <c r="D98" s="61"/>
      <c r="E98" s="61"/>
      <c r="F98" s="61"/>
      <c r="G98" s="61"/>
      <c r="H98" s="61"/>
      <c r="I98" s="61"/>
      <c r="J98" s="62"/>
      <c r="K98" s="62"/>
      <c r="L98" s="62"/>
      <c r="M98" s="62"/>
      <c r="N98" s="62"/>
      <c r="O98" s="62"/>
      <c r="P98" s="62"/>
      <c r="Q98" s="62"/>
      <c r="R98" s="62"/>
    </row>
    <row r="99">
      <c r="A99" s="61"/>
      <c r="B99" s="61"/>
      <c r="C99" s="61"/>
      <c r="D99" s="61"/>
      <c r="E99" s="61"/>
      <c r="F99" s="61"/>
      <c r="G99" s="61"/>
      <c r="H99" s="61"/>
      <c r="I99" s="61"/>
      <c r="J99" s="62"/>
      <c r="K99" s="62"/>
      <c r="L99" s="62"/>
      <c r="M99" s="62"/>
      <c r="N99" s="62"/>
      <c r="O99" s="62"/>
      <c r="P99" s="62"/>
      <c r="Q99" s="62"/>
      <c r="R99" s="62"/>
    </row>
    <row r="100">
      <c r="A100" s="61"/>
      <c r="B100" s="61"/>
      <c r="C100" s="61"/>
      <c r="D100" s="61"/>
      <c r="E100" s="61"/>
      <c r="F100" s="61"/>
      <c r="G100" s="61"/>
      <c r="H100" s="61"/>
      <c r="I100" s="61"/>
      <c r="J100" s="62"/>
      <c r="K100" s="62"/>
      <c r="L100" s="62"/>
      <c r="M100" s="62"/>
      <c r="N100" s="62"/>
      <c r="O100" s="62"/>
      <c r="P100" s="62"/>
      <c r="Q100" s="62"/>
      <c r="R100" s="62"/>
    </row>
    <row r="101">
      <c r="A101" s="61"/>
      <c r="B101" s="61"/>
      <c r="C101" s="61"/>
      <c r="D101" s="61"/>
      <c r="E101" s="61"/>
      <c r="F101" s="61"/>
      <c r="G101" s="61"/>
      <c r="H101" s="61"/>
      <c r="I101" s="61"/>
      <c r="J101" s="62"/>
      <c r="K101" s="62"/>
      <c r="L101" s="62"/>
      <c r="M101" s="62"/>
      <c r="N101" s="62"/>
      <c r="O101" s="62"/>
      <c r="P101" s="62"/>
      <c r="Q101" s="62"/>
      <c r="R101" s="62"/>
    </row>
    <row r="102">
      <c r="A102" s="61"/>
      <c r="B102" s="61"/>
      <c r="C102" s="61"/>
      <c r="D102" s="61"/>
      <c r="E102" s="61"/>
      <c r="F102" s="61"/>
      <c r="G102" s="61"/>
      <c r="H102" s="61"/>
      <c r="I102" s="61"/>
      <c r="J102" s="62"/>
      <c r="K102" s="62"/>
      <c r="L102" s="62"/>
      <c r="M102" s="62"/>
      <c r="N102" s="62"/>
      <c r="O102" s="62"/>
      <c r="P102" s="62"/>
      <c r="Q102" s="62"/>
      <c r="R102" s="62"/>
    </row>
    <row r="103">
      <c r="A103" s="61"/>
      <c r="B103" s="61"/>
      <c r="C103" s="61"/>
      <c r="D103" s="61"/>
      <c r="E103" s="61"/>
      <c r="F103" s="61"/>
      <c r="G103" s="61"/>
      <c r="H103" s="61"/>
      <c r="I103" s="61"/>
      <c r="J103" s="62"/>
      <c r="K103" s="62"/>
      <c r="L103" s="62"/>
      <c r="M103" s="62"/>
      <c r="N103" s="62"/>
      <c r="O103" s="62"/>
      <c r="P103" s="62"/>
      <c r="Q103" s="62"/>
      <c r="R103" s="62"/>
    </row>
    <row r="104">
      <c r="A104" s="61"/>
      <c r="B104" s="61"/>
      <c r="C104" s="61"/>
      <c r="D104" s="61"/>
      <c r="E104" s="61"/>
      <c r="F104" s="61"/>
      <c r="G104" s="61"/>
      <c r="H104" s="61"/>
      <c r="I104" s="61"/>
      <c r="J104" s="62"/>
      <c r="K104" s="62"/>
      <c r="L104" s="62"/>
      <c r="M104" s="62"/>
      <c r="N104" s="62"/>
      <c r="O104" s="62"/>
      <c r="P104" s="62"/>
      <c r="Q104" s="62"/>
      <c r="R104" s="62"/>
    </row>
    <row r="105">
      <c r="A105" s="61"/>
      <c r="B105" s="61"/>
      <c r="C105" s="61"/>
      <c r="D105" s="61"/>
      <c r="E105" s="61"/>
      <c r="F105" s="61"/>
      <c r="G105" s="61"/>
      <c r="H105" s="61"/>
      <c r="I105" s="61"/>
    </row>
    <row r="106">
      <c r="A106" s="61"/>
      <c r="B106" s="61"/>
      <c r="C106" s="61"/>
      <c r="D106" s="61"/>
      <c r="E106" s="61"/>
      <c r="F106" s="61"/>
      <c r="G106" s="61"/>
      <c r="H106" s="61"/>
      <c r="I106" s="61"/>
    </row>
    <row r="107">
      <c r="A107" s="61"/>
      <c r="B107" s="61"/>
      <c r="C107" s="61"/>
      <c r="D107" s="61"/>
      <c r="E107" s="61"/>
      <c r="F107" s="61"/>
      <c r="G107" s="61"/>
      <c r="H107" s="61"/>
      <c r="I107" s="61"/>
    </row>
    <row r="108">
      <c r="A108" s="61"/>
      <c r="B108" s="61"/>
      <c r="C108" s="61"/>
      <c r="D108" s="61"/>
      <c r="E108" s="61"/>
      <c r="F108" s="61"/>
      <c r="G108" s="61"/>
      <c r="H108" s="61"/>
      <c r="I108" s="61"/>
    </row>
    <row r="109">
      <c r="A109" s="61"/>
      <c r="B109" s="61"/>
      <c r="C109" s="61"/>
      <c r="D109" s="61"/>
      <c r="E109" s="61"/>
      <c r="F109" s="61"/>
      <c r="G109" s="61"/>
      <c r="H109" s="61"/>
      <c r="I109" s="61"/>
    </row>
    <row r="110">
      <c r="A110" s="61"/>
      <c r="B110" s="61"/>
      <c r="C110" s="61"/>
      <c r="D110" s="61"/>
      <c r="E110" s="61"/>
      <c r="F110" s="61"/>
      <c r="G110" s="61"/>
      <c r="H110" s="61"/>
      <c r="I110" s="61"/>
    </row>
    <row r="111">
      <c r="A111" s="61"/>
      <c r="B111" s="61"/>
      <c r="C111" s="61"/>
      <c r="D111" s="61"/>
      <c r="E111" s="61"/>
      <c r="F111" s="61"/>
      <c r="G111" s="61"/>
      <c r="H111" s="61"/>
      <c r="I111" s="61"/>
    </row>
    <row r="112">
      <c r="A112" s="61"/>
      <c r="B112" s="61"/>
      <c r="C112" s="61"/>
      <c r="D112" s="61"/>
      <c r="E112" s="61"/>
      <c r="F112" s="61"/>
      <c r="G112" s="61"/>
      <c r="H112" s="61"/>
      <c r="I112" s="61"/>
    </row>
    <row r="113">
      <c r="A113" s="61"/>
      <c r="B113" s="61"/>
      <c r="C113" s="61"/>
      <c r="D113" s="61"/>
      <c r="E113" s="61"/>
      <c r="F113" s="61"/>
      <c r="G113" s="61"/>
      <c r="H113" s="61"/>
      <c r="I113" s="61"/>
    </row>
    <row r="114">
      <c r="A114" s="61"/>
      <c r="B114" s="61"/>
      <c r="C114" s="61"/>
      <c r="D114" s="61"/>
      <c r="E114" s="61"/>
      <c r="F114" s="61"/>
      <c r="G114" s="61"/>
      <c r="H114" s="61"/>
      <c r="I114" s="61"/>
    </row>
    <row r="115">
      <c r="A115" s="61"/>
      <c r="B115" s="61"/>
      <c r="C115" s="61"/>
      <c r="D115" s="61"/>
      <c r="E115" s="61"/>
      <c r="F115" s="61"/>
      <c r="G115" s="61"/>
      <c r="H115" s="61"/>
      <c r="I115" s="61"/>
    </row>
    <row r="116">
      <c r="A116" s="61"/>
      <c r="B116" s="61"/>
      <c r="C116" s="61"/>
      <c r="D116" s="61"/>
      <c r="E116" s="61"/>
      <c r="F116" s="61"/>
      <c r="G116" s="61"/>
      <c r="H116" s="61"/>
      <c r="I116" s="61"/>
    </row>
    <row r="117">
      <c r="A117" s="61"/>
      <c r="B117" s="61"/>
      <c r="C117" s="61"/>
      <c r="D117" s="61"/>
      <c r="E117" s="61"/>
      <c r="F117" s="61"/>
      <c r="G117" s="61"/>
      <c r="H117" s="61"/>
      <c r="I117" s="61"/>
    </row>
    <row r="118">
      <c r="A118" s="61"/>
      <c r="B118" s="61"/>
      <c r="C118" s="61"/>
      <c r="D118" s="61"/>
      <c r="E118" s="61"/>
      <c r="F118" s="61"/>
      <c r="G118" s="61"/>
      <c r="H118" s="61"/>
      <c r="I118" s="61"/>
    </row>
    <row r="119">
      <c r="A119" s="61"/>
      <c r="B119" s="61"/>
      <c r="C119" s="61"/>
      <c r="D119" s="61"/>
      <c r="E119" s="61"/>
      <c r="F119" s="61"/>
      <c r="G119" s="61"/>
      <c r="H119" s="61"/>
      <c r="I119" s="61"/>
    </row>
    <row r="120">
      <c r="A120" s="61"/>
      <c r="B120" s="61"/>
      <c r="C120" s="61"/>
      <c r="D120" s="61"/>
      <c r="E120" s="61"/>
      <c r="F120" s="61"/>
      <c r="G120" s="61"/>
      <c r="H120" s="61"/>
      <c r="I120" s="61"/>
    </row>
    <row r="121">
      <c r="A121" s="61"/>
      <c r="B121" s="61"/>
      <c r="C121" s="61"/>
      <c r="D121" s="61"/>
      <c r="E121" s="61"/>
      <c r="F121" s="61"/>
      <c r="G121" s="61"/>
      <c r="H121" s="61"/>
      <c r="I121" s="61"/>
    </row>
    <row r="122">
      <c r="A122" s="61"/>
      <c r="B122" s="61"/>
      <c r="C122" s="61"/>
      <c r="D122" s="61"/>
      <c r="E122" s="61"/>
      <c r="F122" s="61"/>
      <c r="G122" s="61"/>
      <c r="H122" s="61"/>
      <c r="I122" s="61"/>
    </row>
    <row r="123">
      <c r="A123" s="61"/>
      <c r="B123" s="61"/>
      <c r="C123" s="61"/>
      <c r="D123" s="61"/>
      <c r="E123" s="61"/>
      <c r="F123" s="61"/>
      <c r="G123" s="61"/>
      <c r="H123" s="61"/>
      <c r="I123" s="61"/>
    </row>
    <row r="124">
      <c r="A124" s="61"/>
      <c r="B124" s="61"/>
      <c r="C124" s="61"/>
      <c r="D124" s="61"/>
      <c r="E124" s="61"/>
      <c r="F124" s="61"/>
      <c r="G124" s="61"/>
      <c r="H124" s="61"/>
      <c r="I124" s="61"/>
    </row>
    <row r="1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</row>
    <row r="126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</row>
    <row r="127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</row>
    <row r="12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</row>
    <row r="129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</row>
    <row r="130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</row>
    <row r="13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</row>
    <row r="13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</row>
    <row r="133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</row>
    <row r="134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</row>
    <row r="13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</row>
    <row r="136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</row>
    <row r="137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</row>
    <row r="13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</row>
    <row r="13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</row>
    <row r="140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</row>
    <row r="14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</row>
    <row r="14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</row>
    <row r="143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</row>
    <row r="144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</row>
    <row r="14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</row>
    <row r="146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</row>
    <row r="147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</row>
    <row r="14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</row>
    <row r="149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</row>
    <row r="150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</row>
    <row r="15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</row>
    <row r="15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</row>
    <row r="153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</row>
    <row r="15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</row>
    <row r="15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</row>
    <row r="156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</row>
    <row r="157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</row>
    <row r="15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</row>
    <row r="159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</row>
    <row r="160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</row>
    <row r="16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</row>
    <row r="16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</row>
    <row r="163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</row>
    <row r="164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</row>
    <row r="16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</row>
    <row r="166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</row>
    <row r="167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</row>
    <row r="16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</row>
    <row r="169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</row>
    <row r="170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</row>
    <row r="17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</row>
    <row r="17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</row>
    <row r="173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</row>
    <row r="174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</row>
    <row r="17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</row>
    <row r="176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</row>
    <row r="177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</row>
    <row r="17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</row>
    <row r="179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</row>
    <row r="180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</row>
    <row r="18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</row>
    <row r="18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</row>
    <row r="183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</row>
    <row r="184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</row>
    <row r="18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</row>
    <row r="186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</row>
    <row r="187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</row>
    <row r="18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</row>
    <row r="189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</row>
    <row r="190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</row>
    <row r="19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</row>
    <row r="19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</row>
    <row r="193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</row>
    <row r="19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</row>
    <row r="19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</row>
    <row r="196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</row>
    <row r="197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</row>
    <row r="19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</row>
    <row r="199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</row>
    <row r="200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</row>
    <row r="20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</row>
    <row r="20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</row>
    <row r="203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</row>
    <row r="204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</row>
    <row r="20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</row>
    <row r="206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</row>
    <row r="207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</row>
    <row r="20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</row>
    <row r="209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</row>
    <row r="210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</row>
    <row r="21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</row>
    <row r="21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</row>
    <row r="21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</row>
    <row r="21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</row>
    <row r="21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</row>
    <row r="216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</row>
    <row r="217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</row>
    <row r="2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</row>
    <row r="219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</row>
    <row r="220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</row>
    <row r="22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</row>
    <row r="22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</row>
    <row r="223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</row>
    <row r="22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</row>
    <row r="2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</row>
    <row r="226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</row>
    <row r="227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</row>
    <row r="22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</row>
    <row r="229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</row>
    <row r="230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</row>
    <row r="23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</row>
    <row r="23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</row>
    <row r="23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</row>
    <row r="23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</row>
    <row r="23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</row>
    <row r="236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</row>
    <row r="237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</row>
    <row r="23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</row>
    <row r="239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</row>
    <row r="240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</row>
    <row r="24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</row>
    <row r="24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</row>
    <row r="24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</row>
    <row r="24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</row>
    <row r="24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</row>
    <row r="246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</row>
    <row r="247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</row>
    <row r="24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</row>
    <row r="249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</row>
    <row r="250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</row>
    <row r="25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</row>
    <row r="31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</row>
    <row r="31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</row>
    <row r="3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</row>
    <row r="316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</row>
    <row r="317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</row>
    <row r="31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</row>
    <row r="319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</row>
    <row r="320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</row>
    <row r="32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</row>
    <row r="32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</row>
    <row r="32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</row>
    <row r="3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</row>
    <row r="3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</row>
    <row r="326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</row>
    <row r="327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</row>
    <row r="32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</row>
    <row r="329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</row>
    <row r="330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</row>
    <row r="33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</row>
    <row r="33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</row>
    <row r="33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</row>
    <row r="33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</row>
    <row r="33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</row>
    <row r="336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</row>
    <row r="337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</row>
    <row r="33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</row>
    <row r="339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</row>
    <row r="340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</row>
    <row r="34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</row>
    <row r="34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</row>
    <row r="34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</row>
    <row r="34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</row>
    <row r="34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</row>
    <row r="346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</row>
    <row r="347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</row>
    <row r="34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</row>
    <row r="349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</row>
    <row r="350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</row>
    <row r="35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</row>
    <row r="35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</row>
    <row r="35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</row>
    <row r="35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</row>
    <row r="35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</row>
    <row r="356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</row>
    <row r="357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</row>
    <row r="35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</row>
    <row r="359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</row>
    <row r="360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</row>
    <row r="36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</row>
    <row r="36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</row>
    <row r="36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</row>
    <row r="36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</row>
    <row r="36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</row>
    <row r="366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</row>
    <row r="367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</row>
    <row r="36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</row>
    <row r="369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</row>
    <row r="370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</row>
    <row r="37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</row>
    <row r="37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</row>
    <row r="37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</row>
    <row r="37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</row>
    <row r="3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</row>
    <row r="376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</row>
    <row r="377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</row>
    <row r="37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</row>
    <row r="379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</row>
    <row r="380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</row>
    <row r="38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</row>
    <row r="38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</row>
    <row r="38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</row>
    <row r="38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</row>
    <row r="38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</row>
    <row r="386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</row>
    <row r="387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</row>
    <row r="38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</row>
    <row r="389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</row>
    <row r="390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</row>
    <row r="39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</row>
    <row r="39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</row>
    <row r="39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</row>
    <row r="39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</row>
    <row r="39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</row>
    <row r="396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</row>
    <row r="397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</row>
    <row r="39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</row>
    <row r="399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</row>
    <row r="400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</row>
    <row r="40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</row>
    <row r="40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</row>
    <row r="40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</row>
    <row r="40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</row>
    <row r="40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</row>
    <row r="406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</row>
    <row r="407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</row>
    <row r="40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</row>
    <row r="409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</row>
    <row r="410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</row>
    <row r="41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</row>
    <row r="41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</row>
    <row r="41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</row>
    <row r="41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</row>
    <row r="4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</row>
    <row r="416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</row>
    <row r="417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</row>
    <row r="41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</row>
    <row r="419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</row>
    <row r="420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</row>
    <row r="42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</row>
    <row r="42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</row>
    <row r="42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</row>
    <row r="4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</row>
    <row r="4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</row>
    <row r="426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</row>
    <row r="427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</row>
    <row r="42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</row>
    <row r="429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</row>
    <row r="430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</row>
    <row r="43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</row>
    <row r="43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</row>
    <row r="43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</row>
    <row r="43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</row>
    <row r="43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</row>
    <row r="436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</row>
    <row r="437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</row>
    <row r="43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</row>
    <row r="439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</row>
    <row r="440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</row>
    <row r="44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</row>
    <row r="44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</row>
    <row r="44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</row>
    <row r="44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</row>
    <row r="44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</row>
    <row r="446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</row>
    <row r="447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</row>
    <row r="44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</row>
    <row r="449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</row>
    <row r="450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</row>
    <row r="45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</row>
    <row r="45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</row>
    <row r="45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</row>
    <row r="45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</row>
    <row r="45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</row>
    <row r="456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</row>
    <row r="457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</row>
    <row r="45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</row>
    <row r="459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</row>
    <row r="460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</row>
    <row r="46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</row>
    <row r="46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</row>
    <row r="46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</row>
    <row r="46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</row>
    <row r="46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</row>
    <row r="466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</row>
    <row r="467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</row>
    <row r="46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</row>
    <row r="469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</row>
    <row r="470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</row>
    <row r="47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</row>
    <row r="47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</row>
    <row r="47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</row>
    <row r="47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</row>
    <row r="4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</row>
    <row r="476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</row>
    <row r="477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</row>
    <row r="47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</row>
    <row r="479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</row>
    <row r="480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</row>
    <row r="48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</row>
    <row r="48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</row>
    <row r="48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</row>
    <row r="48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</row>
    <row r="48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</row>
    <row r="486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</row>
    <row r="487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</row>
    <row r="48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</row>
    <row r="489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</row>
    <row r="490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</row>
    <row r="49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</row>
    <row r="49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</row>
    <row r="49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</row>
    <row r="49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</row>
    <row r="49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</row>
    <row r="496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</row>
    <row r="497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</row>
    <row r="49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</row>
    <row r="499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</row>
    <row r="500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</row>
    <row r="50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</row>
    <row r="50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</row>
    <row r="50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</row>
    <row r="50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</row>
    <row r="50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</row>
    <row r="506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</row>
    <row r="507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</row>
    <row r="50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</row>
    <row r="509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</row>
    <row r="510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</row>
    <row r="51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</row>
    <row r="51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</row>
    <row r="51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</row>
    <row r="51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</row>
    <row r="5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</row>
    <row r="516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</row>
    <row r="517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</row>
    <row r="51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</row>
    <row r="519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</row>
    <row r="520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</row>
    <row r="52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</row>
    <row r="52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</row>
    <row r="52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</row>
    <row r="5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</row>
    <row r="5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</row>
    <row r="526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</row>
    <row r="527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</row>
    <row r="52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</row>
    <row r="529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</row>
    <row r="530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</row>
    <row r="53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</row>
    <row r="53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</row>
    <row r="53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</row>
    <row r="53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</row>
    <row r="53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</row>
    <row r="536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</row>
    <row r="537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</row>
    <row r="53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</row>
    <row r="539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</row>
    <row r="540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</row>
    <row r="54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</row>
    <row r="54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</row>
    <row r="54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</row>
    <row r="54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</row>
    <row r="54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</row>
    <row r="546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</row>
    <row r="547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</row>
    <row r="54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</row>
    <row r="549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</row>
    <row r="550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</row>
    <row r="55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</row>
    <row r="55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</row>
    <row r="55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</row>
    <row r="55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</row>
    <row r="55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</row>
    <row r="556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</row>
    <row r="557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</row>
    <row r="55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</row>
    <row r="559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</row>
    <row r="560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</row>
    <row r="56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</row>
    <row r="56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</row>
    <row r="56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</row>
    <row r="56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</row>
    <row r="56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</row>
    <row r="566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</row>
    <row r="567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</row>
    <row r="56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</row>
    <row r="569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</row>
    <row r="570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</row>
    <row r="57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</row>
    <row r="57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</row>
    <row r="57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</row>
    <row r="57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</row>
    <row r="5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</row>
    <row r="576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</row>
    <row r="577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</row>
    <row r="57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</row>
    <row r="579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</row>
    <row r="580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</row>
    <row r="58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</row>
    <row r="58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</row>
    <row r="58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</row>
    <row r="58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</row>
    <row r="58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</row>
    <row r="586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</row>
    <row r="587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</row>
    <row r="58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</row>
    <row r="589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</row>
    <row r="590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</row>
    <row r="59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</row>
    <row r="59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</row>
    <row r="59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</row>
    <row r="59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</row>
    <row r="59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</row>
    <row r="596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</row>
    <row r="597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</row>
    <row r="59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</row>
    <row r="599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</row>
    <row r="600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</row>
    <row r="60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</row>
    <row r="60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</row>
    <row r="60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</row>
    <row r="60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</row>
    <row r="60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</row>
    <row r="606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</row>
    <row r="607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</row>
    <row r="60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</row>
    <row r="609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</row>
    <row r="610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</row>
    <row r="61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</row>
    <row r="61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</row>
    <row r="61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</row>
    <row r="61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</row>
    <row r="6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</row>
    <row r="616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</row>
    <row r="617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</row>
    <row r="61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</row>
    <row r="619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</row>
    <row r="620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</row>
    <row r="62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</row>
    <row r="62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</row>
    <row r="62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</row>
    <row r="6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</row>
    <row r="6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</row>
    <row r="626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</row>
    <row r="627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</row>
    <row r="62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</row>
    <row r="629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</row>
    <row r="630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</row>
    <row r="63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</row>
    <row r="63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</row>
    <row r="63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</row>
    <row r="63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</row>
    <row r="63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</row>
    <row r="639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</row>
    <row r="640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</row>
    <row r="64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</row>
    <row r="64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</row>
    <row r="64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</row>
    <row r="64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</row>
    <row r="64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</row>
    <row r="646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</row>
    <row r="647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</row>
    <row r="64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</row>
    <row r="649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</row>
    <row r="650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</row>
    <row r="65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</row>
    <row r="65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</row>
    <row r="65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</row>
    <row r="65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</row>
    <row r="65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</row>
    <row r="656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</row>
    <row r="657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</row>
    <row r="65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</row>
    <row r="659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</row>
    <row r="660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</row>
    <row r="66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</row>
    <row r="66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</row>
    <row r="66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</row>
    <row r="66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</row>
    <row r="66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</row>
    <row r="666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</row>
    <row r="667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</row>
    <row r="66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</row>
    <row r="669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</row>
    <row r="670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</row>
    <row r="67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</row>
    <row r="67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</row>
    <row r="67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</row>
    <row r="67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</row>
    <row r="6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</row>
    <row r="676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</row>
    <row r="677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</row>
    <row r="67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</row>
    <row r="679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</row>
    <row r="680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</row>
    <row r="68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</row>
    <row r="68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</row>
    <row r="68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</row>
    <row r="68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</row>
    <row r="68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</row>
    <row r="686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</row>
    <row r="687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</row>
    <row r="68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</row>
    <row r="689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</row>
    <row r="690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</row>
    <row r="69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</row>
    <row r="69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</row>
    <row r="69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</row>
    <row r="69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</row>
    <row r="69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</row>
    <row r="696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</row>
    <row r="697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</row>
    <row r="69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</row>
    <row r="699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</row>
    <row r="700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</row>
    <row r="70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</row>
    <row r="70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</row>
    <row r="70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</row>
    <row r="70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</row>
    <row r="70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</row>
    <row r="706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</row>
    <row r="707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</row>
    <row r="70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</row>
    <row r="709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</row>
    <row r="710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</row>
    <row r="71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</row>
    <row r="71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</row>
    <row r="71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</row>
    <row r="71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</row>
    <row r="7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</row>
    <row r="716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</row>
    <row r="717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</row>
    <row r="71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</row>
    <row r="719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</row>
    <row r="720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</row>
    <row r="72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</row>
    <row r="72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</row>
    <row r="72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</row>
    <row r="7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</row>
    <row r="7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</row>
    <row r="726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</row>
    <row r="727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</row>
    <row r="72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</row>
    <row r="729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</row>
    <row r="730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</row>
    <row r="73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</row>
    <row r="73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</row>
    <row r="73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</row>
    <row r="73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</row>
    <row r="73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</row>
    <row r="736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</row>
    <row r="737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</row>
    <row r="73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</row>
    <row r="739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</row>
    <row r="740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</row>
    <row r="74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</row>
    <row r="74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</row>
    <row r="74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</row>
    <row r="74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</row>
    <row r="74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</row>
    <row r="746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</row>
    <row r="747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</row>
    <row r="74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</row>
    <row r="749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</row>
    <row r="750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</row>
    <row r="75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</row>
    <row r="75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</row>
    <row r="75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</row>
    <row r="75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</row>
    <row r="75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</row>
    <row r="756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</row>
    <row r="757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</row>
    <row r="75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</row>
    <row r="759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</row>
    <row r="760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</row>
    <row r="76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</row>
    <row r="76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</row>
    <row r="76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</row>
    <row r="76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</row>
    <row r="76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</row>
    <row r="766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</row>
    <row r="767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</row>
    <row r="76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</row>
    <row r="769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</row>
    <row r="770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</row>
    <row r="77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</row>
    <row r="77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</row>
    <row r="77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</row>
    <row r="77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</row>
    <row r="7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</row>
    <row r="776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</row>
    <row r="777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</row>
    <row r="77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</row>
    <row r="779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</row>
    <row r="780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</row>
    <row r="78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</row>
    <row r="78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</row>
    <row r="78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</row>
    <row r="78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</row>
    <row r="78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</row>
    <row r="786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</row>
    <row r="787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</row>
    <row r="78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</row>
    <row r="789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</row>
    <row r="790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</row>
    <row r="79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</row>
    <row r="79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</row>
    <row r="79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</row>
    <row r="79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</row>
    <row r="79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</row>
    <row r="796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</row>
    <row r="797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</row>
    <row r="79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</row>
    <row r="799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</row>
    <row r="800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</row>
    <row r="80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</row>
    <row r="80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</row>
    <row r="80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</row>
    <row r="80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</row>
    <row r="80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</row>
    <row r="806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</row>
    <row r="807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</row>
    <row r="80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</row>
    <row r="809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</row>
    <row r="810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</row>
    <row r="81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</row>
    <row r="81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</row>
    <row r="81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</row>
    <row r="81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</row>
    <row r="8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</row>
    <row r="816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</row>
    <row r="817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</row>
    <row r="81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</row>
    <row r="819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</row>
    <row r="820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</row>
    <row r="82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</row>
    <row r="82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</row>
    <row r="82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</row>
    <row r="8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</row>
    <row r="8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</row>
    <row r="826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</row>
    <row r="827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</row>
    <row r="82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</row>
    <row r="829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</row>
    <row r="830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</row>
    <row r="83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</row>
    <row r="83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</row>
    <row r="83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</row>
    <row r="83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</row>
    <row r="83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</row>
    <row r="836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</row>
    <row r="837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</row>
    <row r="83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</row>
    <row r="839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</row>
    <row r="840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</row>
    <row r="84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</row>
    <row r="84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</row>
    <row r="84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</row>
    <row r="84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</row>
    <row r="84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</row>
    <row r="846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</row>
    <row r="847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</row>
    <row r="84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</row>
    <row r="849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</row>
    <row r="850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</row>
    <row r="85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</row>
    <row r="85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</row>
    <row r="85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</row>
    <row r="85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</row>
    <row r="85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</row>
    <row r="856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</row>
    <row r="857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</row>
    <row r="85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</row>
    <row r="859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</row>
    <row r="860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</row>
    <row r="86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</row>
    <row r="86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</row>
    <row r="86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</row>
    <row r="86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</row>
    <row r="86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</row>
    <row r="866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</row>
    <row r="867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</row>
    <row r="86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</row>
    <row r="869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</row>
    <row r="870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</row>
    <row r="87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</row>
    <row r="87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</row>
    <row r="87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</row>
    <row r="87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</row>
    <row r="8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</row>
    <row r="876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</row>
    <row r="877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</row>
    <row r="87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</row>
    <row r="879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</row>
    <row r="880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</row>
    <row r="88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</row>
    <row r="88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</row>
    <row r="88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</row>
    <row r="88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</row>
    <row r="88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</row>
    <row r="886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</row>
    <row r="887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</row>
    <row r="88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</row>
    <row r="889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</row>
    <row r="890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</row>
    <row r="89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</row>
    <row r="89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</row>
    <row r="89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</row>
    <row r="89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</row>
    <row r="89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</row>
    <row r="896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</row>
    <row r="897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</row>
    <row r="89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</row>
    <row r="899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</row>
    <row r="900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</row>
    <row r="90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</row>
    <row r="90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</row>
    <row r="90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</row>
    <row r="90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</row>
    <row r="90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</row>
    <row r="906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</row>
    <row r="907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</row>
    <row r="90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</row>
    <row r="909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</row>
    <row r="910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</row>
    <row r="91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</row>
    <row r="91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</row>
    <row r="91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</row>
    <row r="91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</row>
    <row r="9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</row>
    <row r="916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</row>
    <row r="917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</row>
    <row r="918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</row>
    <row r="919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</row>
    <row r="920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</row>
    <row r="92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</row>
    <row r="92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</row>
    <row r="92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</row>
    <row r="9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</row>
    <row r="9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</row>
    <row r="926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</row>
    <row r="927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</row>
    <row r="928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</row>
    <row r="929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</row>
    <row r="930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</row>
    <row r="93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</row>
    <row r="93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</row>
    <row r="93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</row>
    <row r="93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</row>
    <row r="93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</row>
    <row r="936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</row>
    <row r="937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</row>
    <row r="938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</row>
    <row r="939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</row>
    <row r="940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</row>
    <row r="94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</row>
    <row r="94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</row>
    <row r="94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</row>
    <row r="94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</row>
    <row r="94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</row>
    <row r="946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</row>
    <row r="947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</row>
    <row r="948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</row>
    <row r="949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</row>
    <row r="950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</row>
    <row r="95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</row>
    <row r="95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</row>
    <row r="95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</row>
    <row r="95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</row>
    <row r="95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</row>
    <row r="956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</row>
    <row r="957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</row>
    <row r="958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</row>
    <row r="959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</row>
    <row r="960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</row>
    <row r="96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</row>
    <row r="96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</row>
    <row r="96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</row>
    <row r="96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</row>
    <row r="96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</row>
    <row r="966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</row>
    <row r="967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</row>
    <row r="968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</row>
    <row r="969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</row>
    <row r="970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</row>
    <row r="97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</row>
    <row r="97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</row>
    <row r="97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</row>
    <row r="97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</row>
    <row r="9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</row>
    <row r="976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</row>
    <row r="977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</row>
    <row r="978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</row>
    <row r="979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</row>
    <row r="980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</row>
    <row r="98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</row>
    <row r="98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</row>
    <row r="98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</row>
    <row r="98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</row>
    <row r="98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</row>
    <row r="986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</row>
    <row r="987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</row>
    <row r="988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</row>
    <row r="989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</row>
    <row r="990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</row>
    <row r="99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</row>
    <row r="99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</row>
    <row r="993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</row>
    <row r="994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</row>
    <row r="99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</row>
    <row r="996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</row>
    <row r="997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</row>
  </sheetData>
  <conditionalFormatting sqref="U8:V53">
    <cfRule type="notContainsBlanks" dxfId="0" priority="1">
      <formula>LEN(TRIM(U8))&gt;0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0"/>
    <col customWidth="1" min="2" max="2" width="53.86"/>
    <col customWidth="1" min="3" max="3" width="26.86"/>
    <col customWidth="1" min="4" max="4" width="23.29"/>
    <col customWidth="1" min="5" max="5" width="24.29"/>
  </cols>
  <sheetData>
    <row r="1" ht="15.0" customHeight="1">
      <c r="A1" s="75"/>
      <c r="B1" s="76" t="s">
        <v>31</v>
      </c>
      <c r="C1" s="77" t="s">
        <v>32</v>
      </c>
      <c r="D1" s="77" t="s">
        <v>33</v>
      </c>
      <c r="E1" s="77" t="s">
        <v>34</v>
      </c>
      <c r="F1" s="78" t="s">
        <v>35</v>
      </c>
      <c r="G1" s="78" t="s">
        <v>36</v>
      </c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>
      <c r="A2" s="79" t="s">
        <v>37</v>
      </c>
      <c r="B2" s="80"/>
      <c r="C2" s="81"/>
      <c r="D2" s="81"/>
      <c r="E2" s="82" t="s">
        <v>5</v>
      </c>
      <c r="F2" s="83"/>
      <c r="G2" s="83"/>
      <c r="H2" s="62"/>
      <c r="I2" s="79"/>
      <c r="J2" s="84"/>
      <c r="K2" s="84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</row>
    <row r="3" ht="18.75" customHeight="1">
      <c r="A3" s="85"/>
      <c r="B3" s="86" t="s">
        <v>38</v>
      </c>
      <c r="C3" s="87">
        <v>1.0</v>
      </c>
      <c r="D3" s="87">
        <v>2.0</v>
      </c>
      <c r="E3" s="88" t="s">
        <v>39</v>
      </c>
      <c r="F3" s="89">
        <v>44534.0</v>
      </c>
      <c r="G3" s="89">
        <v>44536.0</v>
      </c>
      <c r="H3" s="62"/>
      <c r="I3" s="79"/>
      <c r="J3" s="84"/>
      <c r="K3" s="84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</row>
    <row r="4">
      <c r="A4" s="85"/>
      <c r="B4" s="79" t="s">
        <v>40</v>
      </c>
      <c r="C4" s="87">
        <v>1.0</v>
      </c>
      <c r="D4" s="87">
        <v>2.0</v>
      </c>
      <c r="E4" s="88" t="s">
        <v>39</v>
      </c>
      <c r="F4" s="89">
        <v>44534.0</v>
      </c>
      <c r="G4" s="89">
        <v>44536.0</v>
      </c>
      <c r="H4" s="62"/>
      <c r="I4" s="79"/>
      <c r="J4" s="84"/>
      <c r="K4" s="84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</row>
    <row r="5">
      <c r="A5" s="85"/>
      <c r="B5" s="86" t="s">
        <v>41</v>
      </c>
      <c r="C5" s="87">
        <v>1.0</v>
      </c>
      <c r="D5" s="87">
        <v>2.0</v>
      </c>
      <c r="E5" s="88" t="s">
        <v>39</v>
      </c>
      <c r="F5" s="89">
        <v>44534.0</v>
      </c>
      <c r="G5" s="89">
        <v>44536.0</v>
      </c>
      <c r="H5" s="62"/>
      <c r="I5" s="79"/>
      <c r="J5" s="84"/>
      <c r="K5" s="84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</row>
    <row r="6">
      <c r="A6" s="85"/>
      <c r="B6" s="86" t="s">
        <v>42</v>
      </c>
      <c r="C6" s="87">
        <v>1.0</v>
      </c>
      <c r="D6" s="87">
        <v>2.0</v>
      </c>
      <c r="E6" s="88" t="s">
        <v>39</v>
      </c>
      <c r="F6" s="90">
        <v>44534.0</v>
      </c>
      <c r="G6" s="90">
        <v>44534.0</v>
      </c>
      <c r="H6" s="62"/>
      <c r="I6" s="79"/>
      <c r="J6" s="84"/>
      <c r="K6" s="84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>
      <c r="A7" s="85"/>
      <c r="B7" s="91"/>
      <c r="C7" s="92"/>
      <c r="D7" s="87">
        <v>2.0</v>
      </c>
      <c r="E7" s="88"/>
      <c r="F7" s="90"/>
      <c r="G7" s="90"/>
      <c r="H7" s="62"/>
      <c r="I7" s="79"/>
      <c r="J7" s="84"/>
      <c r="K7" s="84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</row>
    <row r="8">
      <c r="A8" s="85"/>
      <c r="B8" s="86" t="s">
        <v>43</v>
      </c>
      <c r="C8" s="87">
        <v>1.0</v>
      </c>
      <c r="D8" s="87">
        <v>2.0</v>
      </c>
      <c r="E8" s="88" t="s">
        <v>39</v>
      </c>
      <c r="F8" s="93">
        <v>44536.0</v>
      </c>
      <c r="G8" s="90">
        <v>44536.0</v>
      </c>
      <c r="H8" s="62"/>
      <c r="I8" s="79"/>
      <c r="J8" s="84"/>
      <c r="K8" s="84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</row>
    <row r="9">
      <c r="A9" s="85"/>
      <c r="B9" s="86" t="s">
        <v>44</v>
      </c>
      <c r="C9" s="87">
        <v>1.0</v>
      </c>
      <c r="D9" s="87">
        <v>2.0</v>
      </c>
      <c r="E9" s="88" t="s">
        <v>39</v>
      </c>
      <c r="F9" s="90">
        <v>44536.0</v>
      </c>
      <c r="G9" s="90">
        <v>44536.0</v>
      </c>
      <c r="H9" s="62"/>
      <c r="I9" s="79"/>
      <c r="J9" s="84"/>
      <c r="K9" s="84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</row>
    <row r="10">
      <c r="A10" s="85"/>
      <c r="B10" s="86" t="s">
        <v>45</v>
      </c>
      <c r="C10" s="87">
        <v>1.0</v>
      </c>
      <c r="D10" s="87">
        <v>2.0</v>
      </c>
      <c r="E10" s="88" t="s">
        <v>39</v>
      </c>
      <c r="F10" s="90">
        <v>44536.0</v>
      </c>
      <c r="G10" s="90">
        <v>44536.0</v>
      </c>
      <c r="H10" s="62"/>
      <c r="I10" s="79"/>
      <c r="J10" s="84"/>
      <c r="K10" s="84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</row>
    <row r="11">
      <c r="A11" s="85"/>
      <c r="B11" s="86" t="s">
        <v>46</v>
      </c>
      <c r="C11" s="87">
        <v>1.0</v>
      </c>
      <c r="D11" s="87">
        <v>2.0</v>
      </c>
      <c r="E11" s="88" t="s">
        <v>39</v>
      </c>
      <c r="F11" s="90">
        <v>44537.0</v>
      </c>
      <c r="G11" s="90">
        <v>44537.0</v>
      </c>
      <c r="H11" s="62"/>
      <c r="I11" s="79"/>
      <c r="J11" s="84"/>
      <c r="K11" s="84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</row>
    <row r="12">
      <c r="A12" s="85"/>
      <c r="B12" s="86" t="s">
        <v>47</v>
      </c>
      <c r="C12" s="87">
        <v>1.0</v>
      </c>
      <c r="D12" s="87">
        <v>2.0</v>
      </c>
      <c r="E12" s="88" t="s">
        <v>39</v>
      </c>
      <c r="F12" s="90">
        <v>44537.0</v>
      </c>
      <c r="G12" s="90">
        <v>44537.0</v>
      </c>
      <c r="H12" s="62"/>
      <c r="I12" s="79"/>
      <c r="J12" s="84"/>
      <c r="K12" s="84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</row>
    <row r="13">
      <c r="A13" s="85"/>
      <c r="B13" s="86"/>
      <c r="C13" s="87">
        <f t="shared" ref="C13:D13" si="1">SUM(C2:C12)</f>
        <v>9</v>
      </c>
      <c r="D13" s="87">
        <f t="shared" si="1"/>
        <v>20</v>
      </c>
      <c r="E13" s="88"/>
      <c r="F13" s="90"/>
      <c r="G13" s="90"/>
      <c r="H13" s="62"/>
      <c r="I13" s="79"/>
      <c r="J13" s="84"/>
      <c r="K13" s="84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</row>
    <row r="14">
      <c r="A14" s="85"/>
      <c r="B14" s="94"/>
      <c r="C14" s="92"/>
      <c r="D14" s="92"/>
      <c r="E14" s="82"/>
      <c r="F14" s="90"/>
      <c r="G14" s="90"/>
      <c r="H14" s="62"/>
      <c r="I14" s="79"/>
      <c r="J14" s="84"/>
      <c r="K14" s="84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</row>
    <row r="15">
      <c r="A15" s="79" t="s">
        <v>48</v>
      </c>
      <c r="B15" s="80"/>
      <c r="C15" s="81"/>
      <c r="D15" s="81"/>
      <c r="E15" s="82" t="s">
        <v>5</v>
      </c>
      <c r="F15" s="83"/>
      <c r="G15" s="83"/>
      <c r="H15" s="62"/>
      <c r="I15" s="79"/>
      <c r="J15" s="84"/>
      <c r="K15" s="84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</row>
    <row r="16">
      <c r="A16" s="85"/>
      <c r="B16" s="95" t="s">
        <v>49</v>
      </c>
      <c r="C16" s="87">
        <v>1.0</v>
      </c>
      <c r="D16" s="87">
        <v>2.0</v>
      </c>
      <c r="E16" s="88" t="s">
        <v>39</v>
      </c>
      <c r="F16" s="90">
        <v>44537.0</v>
      </c>
      <c r="G16" s="90">
        <v>44538.0</v>
      </c>
      <c r="H16" s="62"/>
      <c r="I16" s="79"/>
      <c r="J16" s="84"/>
      <c r="K16" s="84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</row>
    <row r="17">
      <c r="A17" s="85"/>
      <c r="B17" s="95" t="s">
        <v>50</v>
      </c>
      <c r="C17" s="87">
        <v>1.0</v>
      </c>
      <c r="D17" s="87">
        <v>2.0</v>
      </c>
      <c r="E17" s="88" t="s">
        <v>39</v>
      </c>
      <c r="F17" s="90">
        <v>44537.0</v>
      </c>
      <c r="G17" s="90">
        <v>44538.0</v>
      </c>
      <c r="H17" s="62"/>
      <c r="I17" s="79"/>
      <c r="J17" s="84"/>
      <c r="K17" s="84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</row>
    <row r="18">
      <c r="A18" s="85"/>
      <c r="B18" s="86" t="s">
        <v>51</v>
      </c>
      <c r="C18" s="87">
        <v>1.0</v>
      </c>
      <c r="D18" s="87">
        <v>2.0</v>
      </c>
      <c r="E18" s="88" t="s">
        <v>39</v>
      </c>
      <c r="F18" s="90">
        <v>44538.0</v>
      </c>
      <c r="G18" s="90">
        <v>44538.0</v>
      </c>
      <c r="H18" s="62"/>
      <c r="I18" s="79"/>
      <c r="J18" s="84"/>
      <c r="K18" s="84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</row>
    <row r="19">
      <c r="A19" s="85"/>
      <c r="B19" s="86" t="s">
        <v>52</v>
      </c>
      <c r="C19" s="87">
        <v>1.0</v>
      </c>
      <c r="D19" s="87">
        <v>2.0</v>
      </c>
      <c r="E19" s="88" t="s">
        <v>39</v>
      </c>
      <c r="F19" s="90">
        <v>44538.0</v>
      </c>
      <c r="G19" s="90">
        <v>44538.0</v>
      </c>
      <c r="H19" s="62"/>
      <c r="I19" s="79"/>
      <c r="J19" s="84"/>
      <c r="K19" s="84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</row>
    <row r="20">
      <c r="A20" s="85"/>
      <c r="B20" s="86" t="s">
        <v>53</v>
      </c>
      <c r="C20" s="87">
        <v>1.0</v>
      </c>
      <c r="D20" s="87">
        <v>2.0</v>
      </c>
      <c r="E20" s="88" t="s">
        <v>39</v>
      </c>
      <c r="F20" s="90">
        <v>44538.0</v>
      </c>
      <c r="G20" s="90">
        <v>44538.0</v>
      </c>
      <c r="H20" s="62"/>
      <c r="I20" s="79"/>
      <c r="J20" s="84"/>
      <c r="K20" s="84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</row>
    <row r="21">
      <c r="A21" s="85"/>
      <c r="B21" s="86" t="s">
        <v>54</v>
      </c>
      <c r="C21" s="87">
        <v>1.0</v>
      </c>
      <c r="D21" s="87">
        <v>2.0</v>
      </c>
      <c r="E21" s="88" t="s">
        <v>39</v>
      </c>
      <c r="F21" s="90">
        <v>44538.0</v>
      </c>
      <c r="G21" s="90">
        <v>44539.0</v>
      </c>
      <c r="H21" s="62"/>
      <c r="I21" s="79"/>
      <c r="J21" s="84"/>
      <c r="K21" s="84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</row>
    <row r="22">
      <c r="A22" s="85"/>
      <c r="B22" s="86" t="s">
        <v>55</v>
      </c>
      <c r="C22" s="87">
        <v>1.0</v>
      </c>
      <c r="D22" s="87">
        <v>2.0</v>
      </c>
      <c r="E22" s="88" t="s">
        <v>39</v>
      </c>
      <c r="F22" s="90">
        <v>44538.0</v>
      </c>
      <c r="G22" s="90">
        <v>44539.0</v>
      </c>
      <c r="H22" s="62"/>
      <c r="I22" s="79"/>
      <c r="J22" s="84"/>
      <c r="K22" s="84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</row>
    <row r="23">
      <c r="A23" s="85"/>
      <c r="B23" s="86" t="s">
        <v>56</v>
      </c>
      <c r="C23" s="87">
        <v>1.0</v>
      </c>
      <c r="D23" s="87">
        <v>2.0</v>
      </c>
      <c r="E23" s="88" t="s">
        <v>39</v>
      </c>
      <c r="F23" s="90">
        <v>44539.0</v>
      </c>
      <c r="G23" s="90">
        <v>44539.0</v>
      </c>
      <c r="H23" s="62"/>
      <c r="I23" s="79"/>
      <c r="J23" s="84"/>
      <c r="K23" s="84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</row>
    <row r="24">
      <c r="A24" s="85"/>
      <c r="B24" s="86" t="s">
        <v>57</v>
      </c>
      <c r="C24" s="87">
        <v>1.0</v>
      </c>
      <c r="D24" s="87">
        <v>2.0</v>
      </c>
      <c r="E24" s="88" t="s">
        <v>39</v>
      </c>
      <c r="F24" s="90">
        <v>44539.0</v>
      </c>
      <c r="G24" s="90">
        <v>44539.0</v>
      </c>
      <c r="H24" s="62"/>
      <c r="I24" s="79"/>
      <c r="J24" s="84"/>
      <c r="K24" s="84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</row>
    <row r="25">
      <c r="A25" s="85"/>
      <c r="B25" s="86" t="s">
        <v>58</v>
      </c>
      <c r="C25" s="87">
        <v>1.0</v>
      </c>
      <c r="D25" s="87">
        <v>2.0</v>
      </c>
      <c r="E25" s="88" t="s">
        <v>39</v>
      </c>
      <c r="F25" s="90">
        <v>44539.0</v>
      </c>
      <c r="G25" s="90">
        <v>44539.0</v>
      </c>
      <c r="H25" s="62"/>
      <c r="I25" s="79"/>
      <c r="J25" s="84"/>
      <c r="K25" s="84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</row>
    <row r="26">
      <c r="A26" s="85"/>
      <c r="B26" s="94"/>
      <c r="C26" s="87">
        <f t="shared" ref="C26:D26" si="2">SUM(C16:C25)</f>
        <v>10</v>
      </c>
      <c r="D26" s="87">
        <f t="shared" si="2"/>
        <v>20</v>
      </c>
      <c r="E26" s="82"/>
      <c r="F26" s="83"/>
      <c r="G26" s="83"/>
      <c r="H26" s="62"/>
      <c r="I26" s="79"/>
      <c r="J26" s="84"/>
      <c r="K26" s="84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</row>
    <row r="27">
      <c r="A27" s="85"/>
      <c r="B27" s="94"/>
      <c r="C27" s="92"/>
      <c r="D27" s="92"/>
      <c r="E27" s="82"/>
      <c r="F27" s="83"/>
      <c r="G27" s="83"/>
      <c r="H27" s="62"/>
      <c r="I27" s="79"/>
      <c r="J27" s="84"/>
      <c r="K27" s="84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</row>
    <row r="28">
      <c r="A28" s="85" t="s">
        <v>27</v>
      </c>
      <c r="B28" s="80"/>
      <c r="C28" s="81"/>
      <c r="D28" s="81"/>
      <c r="E28" s="82" t="s">
        <v>9</v>
      </c>
      <c r="F28" s="83"/>
      <c r="G28" s="83"/>
      <c r="H28" s="62"/>
      <c r="I28" s="79"/>
      <c r="J28" s="84"/>
      <c r="K28" s="84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</row>
    <row r="29">
      <c r="A29" s="62"/>
      <c r="B29" s="96" t="s">
        <v>59</v>
      </c>
      <c r="C29" s="59">
        <v>1.0</v>
      </c>
      <c r="D29" s="59">
        <v>2.0</v>
      </c>
      <c r="E29" s="97" t="s">
        <v>9</v>
      </c>
      <c r="F29" s="98">
        <v>44540.0</v>
      </c>
      <c r="G29" s="98">
        <v>44540.0</v>
      </c>
      <c r="H29" s="62"/>
      <c r="I29" s="79"/>
      <c r="J29" s="84"/>
      <c r="K29" s="84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</row>
    <row r="30">
      <c r="A30" s="62"/>
      <c r="B30" s="96" t="s">
        <v>60</v>
      </c>
      <c r="C30" s="59">
        <v>1.0</v>
      </c>
      <c r="D30" s="59">
        <v>2.0</v>
      </c>
      <c r="E30" s="97" t="s">
        <v>9</v>
      </c>
      <c r="F30" s="98">
        <v>44540.0</v>
      </c>
      <c r="G30" s="98">
        <v>44540.0</v>
      </c>
      <c r="H30" s="62"/>
      <c r="I30" s="79"/>
      <c r="J30" s="84"/>
      <c r="K30" s="84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</row>
    <row r="31">
      <c r="A31" s="62"/>
      <c r="B31" s="96"/>
      <c r="C31" s="59"/>
      <c r="E31" s="97"/>
      <c r="F31" s="98"/>
      <c r="G31" s="98"/>
      <c r="H31" s="62"/>
      <c r="I31" s="79"/>
      <c r="J31" s="84"/>
      <c r="K31" s="84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</row>
    <row r="32">
      <c r="A32" s="62"/>
      <c r="B32" s="96" t="s">
        <v>61</v>
      </c>
      <c r="C32" s="59">
        <v>1.0</v>
      </c>
      <c r="D32" s="59">
        <v>2.0</v>
      </c>
      <c r="E32" s="97" t="s">
        <v>9</v>
      </c>
      <c r="F32" s="98">
        <v>44540.0</v>
      </c>
      <c r="G32" s="98">
        <v>44540.0</v>
      </c>
      <c r="H32" s="62"/>
      <c r="I32" s="79"/>
      <c r="J32" s="84"/>
      <c r="K32" s="84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</row>
    <row r="33">
      <c r="A33" s="62"/>
      <c r="B33" s="96" t="s">
        <v>62</v>
      </c>
      <c r="C33" s="59">
        <v>1.0</v>
      </c>
      <c r="D33" s="59">
        <v>2.0</v>
      </c>
      <c r="E33" s="97" t="s">
        <v>9</v>
      </c>
      <c r="F33" s="98">
        <v>44540.0</v>
      </c>
      <c r="G33" s="98">
        <v>44540.0</v>
      </c>
      <c r="H33" s="62"/>
      <c r="I33" s="79"/>
      <c r="J33" s="84"/>
      <c r="K33" s="84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</row>
    <row r="34">
      <c r="A34" s="62"/>
      <c r="B34" s="96" t="s">
        <v>63</v>
      </c>
      <c r="C34" s="59">
        <v>1.0</v>
      </c>
      <c r="D34" s="59">
        <v>2.0</v>
      </c>
      <c r="E34" s="97" t="s">
        <v>6</v>
      </c>
      <c r="F34" s="98">
        <v>44541.0</v>
      </c>
      <c r="G34" s="98">
        <v>44541.0</v>
      </c>
      <c r="H34" s="62"/>
      <c r="I34" s="79"/>
      <c r="J34" s="84"/>
      <c r="K34" s="84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</row>
    <row r="35">
      <c r="A35" s="62"/>
      <c r="B35" s="96" t="s">
        <v>64</v>
      </c>
      <c r="C35" s="59">
        <v>1.0</v>
      </c>
      <c r="D35" s="59">
        <v>2.0</v>
      </c>
      <c r="E35" s="97" t="s">
        <v>9</v>
      </c>
      <c r="F35" s="98">
        <v>44542.0</v>
      </c>
      <c r="G35" s="98">
        <v>44542.0</v>
      </c>
      <c r="H35" s="62"/>
      <c r="I35" s="79"/>
      <c r="J35" s="84"/>
      <c r="K35" s="84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</row>
    <row r="36">
      <c r="A36" s="62"/>
      <c r="B36" s="96" t="s">
        <v>65</v>
      </c>
      <c r="C36" s="59">
        <v>1.0</v>
      </c>
      <c r="D36" s="59">
        <v>2.0</v>
      </c>
      <c r="E36" s="97" t="s">
        <v>6</v>
      </c>
      <c r="F36" s="98">
        <v>44542.0</v>
      </c>
      <c r="G36" s="98">
        <v>44542.0</v>
      </c>
      <c r="H36" s="62"/>
      <c r="I36" s="79"/>
      <c r="J36" s="84"/>
      <c r="K36" s="84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</row>
    <row r="37">
      <c r="A37" s="62"/>
      <c r="B37" s="96"/>
      <c r="C37" s="59"/>
      <c r="E37" s="97"/>
      <c r="F37" s="98"/>
      <c r="G37" s="98"/>
      <c r="H37" s="62"/>
      <c r="I37" s="79"/>
      <c r="J37" s="84"/>
      <c r="K37" s="8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</row>
    <row r="38">
      <c r="A38" s="62"/>
      <c r="B38" s="96" t="s">
        <v>66</v>
      </c>
      <c r="C38" s="59">
        <v>1.0</v>
      </c>
      <c r="D38" s="59">
        <v>2.0</v>
      </c>
      <c r="E38" s="97" t="s">
        <v>9</v>
      </c>
      <c r="F38" s="98">
        <v>44541.0</v>
      </c>
      <c r="G38" s="98">
        <v>44541.0</v>
      </c>
      <c r="H38" s="62"/>
      <c r="I38" s="79"/>
      <c r="J38" s="84"/>
      <c r="K38" s="84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</row>
    <row r="39">
      <c r="A39" s="62"/>
      <c r="B39" s="99" t="s">
        <v>67</v>
      </c>
      <c r="C39" s="59">
        <v>1.0</v>
      </c>
      <c r="D39" s="59">
        <v>2.0</v>
      </c>
      <c r="E39" s="97" t="s">
        <v>9</v>
      </c>
      <c r="F39" s="98">
        <v>44541.0</v>
      </c>
      <c r="G39" s="98">
        <v>44541.0</v>
      </c>
      <c r="H39" s="62"/>
      <c r="I39" s="79"/>
      <c r="J39" s="84"/>
      <c r="K39" s="84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</row>
    <row r="40">
      <c r="A40" s="62"/>
      <c r="B40" s="99" t="s">
        <v>68</v>
      </c>
      <c r="C40" s="59">
        <v>1.0</v>
      </c>
      <c r="D40" s="59">
        <v>2.0</v>
      </c>
      <c r="E40" s="97" t="s">
        <v>9</v>
      </c>
      <c r="F40" s="98">
        <v>44542.0</v>
      </c>
      <c r="G40" s="98">
        <v>44542.0</v>
      </c>
      <c r="H40" s="62"/>
      <c r="I40" s="79"/>
      <c r="J40" s="84"/>
      <c r="K40" s="84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</row>
    <row r="41">
      <c r="A41" s="62"/>
      <c r="B41" s="99" t="s">
        <v>69</v>
      </c>
      <c r="C41" s="59">
        <v>1.0</v>
      </c>
      <c r="D41" s="59">
        <v>2.0</v>
      </c>
      <c r="E41" s="97" t="s">
        <v>9</v>
      </c>
      <c r="F41" s="98">
        <v>44541.0</v>
      </c>
      <c r="G41" s="98">
        <v>44541.0</v>
      </c>
      <c r="H41" s="62"/>
      <c r="I41" s="79"/>
      <c r="J41" s="84"/>
      <c r="K41" s="84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</row>
    <row r="42">
      <c r="A42" s="62"/>
      <c r="B42" s="99" t="s">
        <v>70</v>
      </c>
      <c r="C42" s="59">
        <v>1.0</v>
      </c>
      <c r="D42" s="59">
        <v>2.0</v>
      </c>
      <c r="E42" s="97" t="s">
        <v>9</v>
      </c>
      <c r="F42" s="98">
        <v>44541.0</v>
      </c>
      <c r="G42" s="98">
        <v>44541.0</v>
      </c>
      <c r="H42" s="62"/>
      <c r="I42" s="79"/>
      <c r="J42" s="84"/>
      <c r="K42" s="84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</row>
    <row r="43">
      <c r="A43" s="62"/>
      <c r="B43" s="99"/>
      <c r="E43" s="97"/>
      <c r="F43" s="98"/>
      <c r="G43" s="98"/>
      <c r="H43" s="62"/>
      <c r="I43" s="79"/>
      <c r="J43" s="84"/>
      <c r="K43" s="84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</row>
    <row r="44">
      <c r="A44" s="62"/>
      <c r="B44" s="99" t="s">
        <v>71</v>
      </c>
      <c r="C44" s="59">
        <v>1.0</v>
      </c>
      <c r="D44" s="59">
        <v>2.0</v>
      </c>
      <c r="E44" s="97" t="s">
        <v>9</v>
      </c>
      <c r="F44" s="98">
        <v>44542.0</v>
      </c>
      <c r="G44" s="98">
        <v>44542.0</v>
      </c>
      <c r="H44" s="62"/>
      <c r="I44" s="79"/>
      <c r="J44" s="84"/>
      <c r="K44" s="84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</row>
    <row r="45">
      <c r="A45" s="62"/>
      <c r="B45" s="99" t="s">
        <v>72</v>
      </c>
      <c r="C45" s="59">
        <v>1.0</v>
      </c>
      <c r="D45" s="59">
        <v>2.0</v>
      </c>
      <c r="E45" s="97" t="s">
        <v>9</v>
      </c>
      <c r="F45" s="98">
        <v>44542.0</v>
      </c>
      <c r="G45" s="98">
        <v>44542.0</v>
      </c>
      <c r="H45" s="62"/>
      <c r="I45" s="79"/>
      <c r="J45" s="84"/>
      <c r="K45" s="84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</row>
    <row r="46" ht="30.75" customHeight="1">
      <c r="A46" s="62"/>
      <c r="B46" s="99" t="s">
        <v>73</v>
      </c>
      <c r="C46" s="59">
        <v>1.0</v>
      </c>
      <c r="D46" s="59">
        <v>2.0</v>
      </c>
      <c r="E46" s="97" t="s">
        <v>9</v>
      </c>
      <c r="F46" s="98">
        <v>44542.0</v>
      </c>
      <c r="G46" s="98">
        <v>44542.0</v>
      </c>
      <c r="H46" s="62"/>
      <c r="I46" s="79"/>
      <c r="J46" s="84"/>
      <c r="K46" s="84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</row>
    <row r="47">
      <c r="A47" s="62"/>
      <c r="B47" s="99" t="s">
        <v>74</v>
      </c>
      <c r="C47" s="59">
        <v>1.0</v>
      </c>
      <c r="D47" s="59">
        <v>2.0</v>
      </c>
      <c r="E47" s="97" t="s">
        <v>75</v>
      </c>
      <c r="F47" s="98">
        <v>44542.0</v>
      </c>
      <c r="G47" s="98">
        <v>44542.0</v>
      </c>
      <c r="H47" s="62"/>
      <c r="I47" s="79"/>
      <c r="J47" s="84"/>
      <c r="K47" s="84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</row>
    <row r="48">
      <c r="A48" s="62"/>
      <c r="B48" s="99" t="s">
        <v>76</v>
      </c>
      <c r="C48" s="59">
        <v>1.0</v>
      </c>
      <c r="D48" s="59">
        <v>2.0</v>
      </c>
      <c r="E48" s="97" t="s">
        <v>75</v>
      </c>
      <c r="F48" s="98">
        <v>44542.0</v>
      </c>
      <c r="G48" s="98">
        <v>44542.0</v>
      </c>
      <c r="H48" s="62"/>
      <c r="I48" s="79"/>
      <c r="J48" s="84"/>
      <c r="K48" s="84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</row>
    <row r="49">
      <c r="A49" s="62"/>
      <c r="B49" s="99" t="s">
        <v>77</v>
      </c>
      <c r="C49" s="59">
        <v>1.0</v>
      </c>
      <c r="D49" s="59">
        <v>2.0</v>
      </c>
      <c r="E49" s="97" t="s">
        <v>9</v>
      </c>
      <c r="F49" s="98">
        <v>44542.0</v>
      </c>
      <c r="G49" s="98">
        <v>44542.0</v>
      </c>
      <c r="H49" s="62"/>
      <c r="I49" s="79"/>
      <c r="J49" s="84"/>
      <c r="K49" s="84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</row>
    <row r="50">
      <c r="A50" s="62"/>
      <c r="B50" s="99"/>
      <c r="E50" s="97"/>
      <c r="F50" s="98"/>
      <c r="G50" s="98"/>
      <c r="H50" s="62"/>
      <c r="I50" s="79"/>
      <c r="J50" s="84"/>
      <c r="K50" s="84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</row>
    <row r="51">
      <c r="A51" s="62"/>
      <c r="B51" s="99" t="s">
        <v>78</v>
      </c>
      <c r="C51" s="59">
        <v>1.0</v>
      </c>
      <c r="D51" s="59">
        <v>2.0</v>
      </c>
      <c r="E51" s="97" t="s">
        <v>9</v>
      </c>
      <c r="F51" s="98">
        <v>44542.0</v>
      </c>
      <c r="G51" s="98">
        <v>44542.0</v>
      </c>
      <c r="H51" s="62"/>
      <c r="I51" s="79"/>
      <c r="J51" s="84"/>
      <c r="K51" s="8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</row>
    <row r="52">
      <c r="A52" s="62"/>
      <c r="B52" s="99" t="s">
        <v>79</v>
      </c>
      <c r="C52" s="59">
        <v>1.0</v>
      </c>
      <c r="D52" s="59">
        <v>2.0</v>
      </c>
      <c r="E52" s="97" t="s">
        <v>9</v>
      </c>
      <c r="F52" s="98">
        <v>44542.0</v>
      </c>
      <c r="G52" s="98">
        <v>44542.0</v>
      </c>
      <c r="H52" s="62"/>
      <c r="I52" s="79"/>
      <c r="J52" s="84"/>
      <c r="K52" s="84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</row>
    <row r="53">
      <c r="A53" s="62"/>
      <c r="B53" s="99"/>
      <c r="E53" s="97"/>
      <c r="F53" s="98"/>
      <c r="G53" s="98"/>
      <c r="H53" s="62"/>
      <c r="I53" s="79"/>
      <c r="J53" s="84"/>
      <c r="K53" s="84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</row>
    <row r="54">
      <c r="A54" s="62"/>
      <c r="B54" s="99" t="s">
        <v>80</v>
      </c>
      <c r="C54" s="59">
        <v>1.0</v>
      </c>
      <c r="D54" s="59">
        <v>2.0</v>
      </c>
      <c r="E54" s="97" t="s">
        <v>9</v>
      </c>
      <c r="F54" s="98">
        <v>44541.0</v>
      </c>
      <c r="G54" s="98">
        <v>44542.0</v>
      </c>
      <c r="H54" s="62"/>
      <c r="I54" s="79"/>
      <c r="J54" s="84"/>
      <c r="K54" s="84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</row>
    <row r="55">
      <c r="A55" s="62"/>
      <c r="B55" s="99" t="s">
        <v>81</v>
      </c>
      <c r="C55" s="59">
        <v>1.0</v>
      </c>
      <c r="D55" s="59">
        <v>2.0</v>
      </c>
      <c r="E55" s="97" t="s">
        <v>9</v>
      </c>
      <c r="F55" s="98">
        <v>44541.0</v>
      </c>
      <c r="G55" s="98">
        <v>44543.0</v>
      </c>
      <c r="H55" s="62"/>
      <c r="I55" s="79"/>
      <c r="J55" s="84"/>
      <c r="K55" s="84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</row>
    <row r="56">
      <c r="A56" s="62"/>
      <c r="B56" s="99" t="s">
        <v>82</v>
      </c>
      <c r="C56" s="59">
        <v>1.0</v>
      </c>
      <c r="D56" s="59">
        <v>2.0</v>
      </c>
      <c r="E56" s="97" t="s">
        <v>9</v>
      </c>
      <c r="F56" s="98">
        <v>44541.0</v>
      </c>
      <c r="G56" s="98">
        <v>44542.0</v>
      </c>
      <c r="H56" s="62"/>
      <c r="I56" s="79"/>
      <c r="J56" s="84"/>
      <c r="K56" s="84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</row>
    <row r="57">
      <c r="A57" s="62"/>
      <c r="B57" s="99"/>
      <c r="E57" s="97"/>
      <c r="F57" s="98"/>
      <c r="G57" s="98"/>
      <c r="H57" s="62"/>
      <c r="I57" s="79"/>
      <c r="J57" s="84"/>
      <c r="K57" s="84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</row>
    <row r="58">
      <c r="A58" s="62"/>
      <c r="B58" s="99" t="s">
        <v>83</v>
      </c>
      <c r="C58" s="59">
        <v>1.0</v>
      </c>
      <c r="D58" s="59">
        <v>2.0</v>
      </c>
      <c r="E58" s="97" t="s">
        <v>9</v>
      </c>
      <c r="F58" s="98">
        <v>44544.0</v>
      </c>
      <c r="G58" s="98">
        <v>44544.0</v>
      </c>
      <c r="H58" s="62"/>
      <c r="I58" s="79"/>
      <c r="J58" s="84"/>
      <c r="K58" s="84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</row>
    <row r="59">
      <c r="A59" s="62"/>
      <c r="B59" s="99" t="s">
        <v>84</v>
      </c>
      <c r="C59" s="59">
        <v>1.0</v>
      </c>
      <c r="D59" s="59">
        <v>2.0</v>
      </c>
      <c r="E59" s="97" t="s">
        <v>9</v>
      </c>
      <c r="F59" s="98">
        <v>44544.0</v>
      </c>
      <c r="G59" s="98">
        <v>44544.0</v>
      </c>
      <c r="H59" s="62"/>
      <c r="I59" s="79"/>
      <c r="J59" s="84"/>
      <c r="K59" s="84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</row>
    <row r="60">
      <c r="A60" s="62"/>
      <c r="B60" s="99" t="s">
        <v>85</v>
      </c>
      <c r="C60" s="59">
        <v>1.0</v>
      </c>
      <c r="D60" s="59">
        <v>2.0</v>
      </c>
      <c r="E60" s="97" t="s">
        <v>9</v>
      </c>
      <c r="F60" s="98">
        <v>44544.0</v>
      </c>
      <c r="G60" s="98">
        <v>44544.0</v>
      </c>
      <c r="H60" s="62"/>
      <c r="I60" s="79"/>
      <c r="J60" s="84"/>
      <c r="K60" s="84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</row>
    <row r="61">
      <c r="A61" s="62"/>
      <c r="B61" s="99" t="s">
        <v>86</v>
      </c>
      <c r="C61" s="59">
        <v>1.0</v>
      </c>
      <c r="D61" s="59">
        <v>2.0</v>
      </c>
      <c r="E61" s="97" t="s">
        <v>9</v>
      </c>
      <c r="F61" s="98">
        <v>44544.0</v>
      </c>
      <c r="G61" s="98">
        <v>44544.0</v>
      </c>
      <c r="H61" s="62"/>
      <c r="I61" s="79"/>
      <c r="J61" s="84"/>
      <c r="K61" s="84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</row>
    <row r="62">
      <c r="A62" s="62"/>
      <c r="B62" s="99" t="s">
        <v>87</v>
      </c>
      <c r="C62" s="59">
        <v>1.0</v>
      </c>
      <c r="D62" s="59">
        <v>2.0</v>
      </c>
      <c r="E62" s="97" t="s">
        <v>9</v>
      </c>
      <c r="F62" s="98">
        <v>44544.0</v>
      </c>
      <c r="G62" s="98">
        <v>44544.0</v>
      </c>
      <c r="H62" s="62"/>
      <c r="I62" s="79"/>
      <c r="J62" s="84"/>
      <c r="K62" s="84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</row>
    <row r="63">
      <c r="A63" s="62"/>
      <c r="B63" s="99" t="s">
        <v>88</v>
      </c>
      <c r="C63" s="59">
        <v>1.0</v>
      </c>
      <c r="D63" s="59">
        <v>2.0</v>
      </c>
      <c r="E63" s="97" t="s">
        <v>9</v>
      </c>
      <c r="F63" s="98">
        <v>44544.0</v>
      </c>
      <c r="G63" s="98">
        <v>44544.0</v>
      </c>
      <c r="H63" s="62"/>
      <c r="I63" s="79"/>
      <c r="J63" s="84"/>
      <c r="K63" s="84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</row>
    <row r="64">
      <c r="A64" s="62"/>
      <c r="B64" s="99" t="s">
        <v>89</v>
      </c>
      <c r="C64" s="59">
        <v>1.0</v>
      </c>
      <c r="D64" s="59">
        <v>2.0</v>
      </c>
      <c r="E64" s="97" t="s">
        <v>9</v>
      </c>
      <c r="F64" s="98">
        <v>44544.0</v>
      </c>
      <c r="G64" s="98">
        <v>44544.0</v>
      </c>
      <c r="H64" s="62"/>
      <c r="I64" s="79"/>
      <c r="J64" s="84"/>
      <c r="K64" s="84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</row>
    <row r="65">
      <c r="A65" s="62"/>
      <c r="B65" s="99" t="s">
        <v>90</v>
      </c>
      <c r="C65" s="59">
        <v>1.0</v>
      </c>
      <c r="D65" s="59">
        <v>2.0</v>
      </c>
      <c r="E65" s="97" t="s">
        <v>9</v>
      </c>
      <c r="F65" s="98">
        <v>44544.0</v>
      </c>
      <c r="G65" s="98">
        <v>44544.0</v>
      </c>
      <c r="H65" s="62"/>
      <c r="I65" s="79"/>
      <c r="J65" s="84"/>
      <c r="K65" s="84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</row>
    <row r="66">
      <c r="A66" s="62"/>
      <c r="B66" s="99"/>
      <c r="C66">
        <f t="shared" ref="C66:D66" si="3">SUM(C29:C65)</f>
        <v>31</v>
      </c>
      <c r="D66">
        <f t="shared" si="3"/>
        <v>62</v>
      </c>
      <c r="E66" s="97"/>
      <c r="F66" s="98"/>
      <c r="G66" s="98"/>
      <c r="H66" s="62"/>
      <c r="I66" s="79"/>
      <c r="J66" s="84"/>
      <c r="K66" s="84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</row>
    <row r="67">
      <c r="A67" s="62"/>
      <c r="B67" s="99"/>
      <c r="E67" s="97"/>
      <c r="F67" s="98"/>
      <c r="G67" s="98"/>
      <c r="H67" s="62"/>
      <c r="I67" s="79"/>
      <c r="J67" s="84"/>
      <c r="K67" s="84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</row>
    <row r="68">
      <c r="A68" s="79" t="s">
        <v>28</v>
      </c>
      <c r="B68" s="80"/>
      <c r="C68" s="81"/>
      <c r="D68" s="81"/>
      <c r="E68" s="100" t="s">
        <v>6</v>
      </c>
      <c r="F68" s="98"/>
      <c r="G68" s="98"/>
      <c r="H68" s="62"/>
      <c r="I68" s="79"/>
      <c r="J68" s="84"/>
      <c r="K68" s="84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</row>
    <row r="69">
      <c r="B69" s="101" t="s">
        <v>91</v>
      </c>
      <c r="C69" s="59">
        <v>1.0</v>
      </c>
      <c r="D69" s="59">
        <v>2.0</v>
      </c>
      <c r="E69" s="97" t="s">
        <v>6</v>
      </c>
      <c r="F69" s="98">
        <v>44541.0</v>
      </c>
      <c r="G69" s="98">
        <v>44541.0</v>
      </c>
      <c r="H69" s="62"/>
      <c r="I69" s="79"/>
      <c r="J69" s="84"/>
      <c r="K69" s="84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</row>
    <row r="70">
      <c r="A70" s="62"/>
      <c r="B70" s="96" t="s">
        <v>92</v>
      </c>
      <c r="C70" s="59">
        <v>1.0</v>
      </c>
      <c r="D70" s="59">
        <v>2.0</v>
      </c>
      <c r="E70" s="97" t="s">
        <v>6</v>
      </c>
      <c r="F70" s="98">
        <v>44541.0</v>
      </c>
      <c r="G70" s="98">
        <v>44541.0</v>
      </c>
      <c r="H70" s="62"/>
      <c r="I70" s="79"/>
      <c r="J70" s="84"/>
      <c r="K70" s="84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</row>
    <row r="71">
      <c r="A71" s="62"/>
      <c r="B71" s="101" t="s">
        <v>93</v>
      </c>
      <c r="C71" s="59">
        <v>1.0</v>
      </c>
      <c r="D71" s="59">
        <v>2.0</v>
      </c>
      <c r="E71" s="97" t="s">
        <v>6</v>
      </c>
      <c r="F71" s="98">
        <v>44541.0</v>
      </c>
      <c r="G71" s="98">
        <v>44541.0</v>
      </c>
      <c r="H71" s="62"/>
      <c r="I71" s="79"/>
      <c r="J71" s="84"/>
      <c r="K71" s="84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</row>
    <row r="72">
      <c r="B72" s="101"/>
      <c r="E72" s="97"/>
      <c r="F72" s="98"/>
      <c r="G72" s="98"/>
      <c r="H72" s="62"/>
      <c r="I72" s="79"/>
      <c r="J72" s="84"/>
      <c r="K72" s="84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</row>
    <row r="73">
      <c r="B73" s="101" t="s">
        <v>94</v>
      </c>
      <c r="C73" s="59">
        <v>1.0</v>
      </c>
      <c r="D73" s="59">
        <v>2.0</v>
      </c>
      <c r="E73" s="97" t="s">
        <v>75</v>
      </c>
      <c r="F73" s="98">
        <v>44542.0</v>
      </c>
      <c r="G73" s="98">
        <v>44542.0</v>
      </c>
      <c r="H73" s="62"/>
      <c r="I73" s="79"/>
      <c r="J73" s="84"/>
      <c r="K73" s="84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</row>
    <row r="74">
      <c r="B74" s="101" t="s">
        <v>95</v>
      </c>
      <c r="C74" s="59">
        <v>1.0</v>
      </c>
      <c r="D74" s="59">
        <v>2.0</v>
      </c>
      <c r="E74" s="97" t="s">
        <v>5</v>
      </c>
      <c r="F74" s="98">
        <v>44542.0</v>
      </c>
      <c r="G74" s="98">
        <v>44542.0</v>
      </c>
      <c r="H74" s="62"/>
      <c r="I74" s="79"/>
      <c r="J74" s="84"/>
      <c r="K74" s="84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</row>
    <row r="75">
      <c r="B75" s="101" t="s">
        <v>96</v>
      </c>
      <c r="C75" s="59">
        <v>1.0</v>
      </c>
      <c r="D75" s="59">
        <v>2.0</v>
      </c>
      <c r="E75" s="97" t="s">
        <v>6</v>
      </c>
      <c r="F75" s="98">
        <v>44542.0</v>
      </c>
      <c r="G75" s="98">
        <v>44542.0</v>
      </c>
      <c r="H75" s="62"/>
      <c r="I75" s="79"/>
      <c r="J75" s="84"/>
      <c r="K75" s="84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</row>
    <row r="76">
      <c r="B76" s="101"/>
      <c r="C76" s="59"/>
      <c r="E76" s="97"/>
      <c r="F76" s="98"/>
      <c r="G76" s="98"/>
      <c r="H76" s="62"/>
      <c r="I76" s="79"/>
      <c r="J76" s="84"/>
      <c r="K76" s="84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</row>
    <row r="77">
      <c r="B77" s="101" t="s">
        <v>97</v>
      </c>
      <c r="C77" s="59">
        <v>1.0</v>
      </c>
      <c r="D77" s="59">
        <v>2.0</v>
      </c>
      <c r="E77" s="97" t="s">
        <v>5</v>
      </c>
      <c r="F77" s="98">
        <v>44543.0</v>
      </c>
      <c r="G77" s="98">
        <v>44543.0</v>
      </c>
      <c r="H77" s="62"/>
      <c r="I77" s="79"/>
      <c r="J77" s="84"/>
      <c r="K77" s="84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</row>
    <row r="78">
      <c r="B78" s="101" t="s">
        <v>98</v>
      </c>
      <c r="C78" s="59">
        <v>2.0</v>
      </c>
      <c r="D78" s="59">
        <v>2.0</v>
      </c>
      <c r="E78" s="97" t="s">
        <v>5</v>
      </c>
      <c r="F78" s="98">
        <v>44543.0</v>
      </c>
      <c r="G78" s="98">
        <v>44543.0</v>
      </c>
      <c r="H78" s="62"/>
      <c r="I78" s="79"/>
      <c r="J78" s="84"/>
      <c r="K78" s="84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</row>
    <row r="79">
      <c r="B79" s="101"/>
      <c r="E79" s="97"/>
      <c r="F79" s="98"/>
      <c r="G79" s="98"/>
      <c r="H79" s="62"/>
      <c r="I79" s="79"/>
      <c r="J79" s="84"/>
      <c r="K79" s="84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</row>
    <row r="80">
      <c r="B80" s="101" t="s">
        <v>99</v>
      </c>
      <c r="C80" s="59">
        <v>1.0</v>
      </c>
      <c r="D80" s="59">
        <v>2.0</v>
      </c>
      <c r="E80" s="97" t="s">
        <v>100</v>
      </c>
      <c r="F80" s="98">
        <v>44542.0</v>
      </c>
      <c r="G80" s="98">
        <v>44542.0</v>
      </c>
      <c r="H80" s="62"/>
      <c r="I80" s="79"/>
      <c r="J80" s="84"/>
      <c r="K80" s="84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</row>
    <row r="81">
      <c r="B81" s="99" t="s">
        <v>101</v>
      </c>
      <c r="C81" s="59">
        <v>1.0</v>
      </c>
      <c r="D81" s="59">
        <v>2.0</v>
      </c>
      <c r="E81" s="97" t="s">
        <v>6</v>
      </c>
      <c r="F81" s="98">
        <v>44543.0</v>
      </c>
      <c r="G81" s="98">
        <v>44543.0</v>
      </c>
      <c r="H81" s="62"/>
      <c r="I81" s="79"/>
      <c r="J81" s="84"/>
      <c r="K81" s="84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</row>
    <row r="82">
      <c r="B82" s="99" t="s">
        <v>102</v>
      </c>
      <c r="C82" s="59">
        <v>1.0</v>
      </c>
      <c r="D82" s="59">
        <v>2.0</v>
      </c>
      <c r="E82" s="97" t="s">
        <v>6</v>
      </c>
      <c r="F82" s="98">
        <v>44543.0</v>
      </c>
      <c r="G82" s="98">
        <v>44543.0</v>
      </c>
      <c r="H82" s="62"/>
      <c r="I82" s="79"/>
      <c r="J82" s="84"/>
      <c r="K82" s="84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</row>
    <row r="83">
      <c r="B83" s="99" t="s">
        <v>103</v>
      </c>
      <c r="C83" s="59">
        <v>1.0</v>
      </c>
      <c r="D83" s="59">
        <v>2.0</v>
      </c>
      <c r="E83" s="97" t="s">
        <v>6</v>
      </c>
      <c r="F83" s="98">
        <v>44543.0</v>
      </c>
      <c r="G83" s="98">
        <v>44543.0</v>
      </c>
      <c r="H83" s="62"/>
      <c r="I83" s="79"/>
      <c r="J83" s="84"/>
      <c r="K83" s="84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</row>
    <row r="84">
      <c r="B84" s="99" t="s">
        <v>104</v>
      </c>
      <c r="C84" s="59">
        <v>1.0</v>
      </c>
      <c r="D84" s="59">
        <v>2.0</v>
      </c>
      <c r="E84" s="97" t="s">
        <v>6</v>
      </c>
      <c r="F84" s="98">
        <v>44543.0</v>
      </c>
      <c r="G84" s="98">
        <v>44543.0</v>
      </c>
      <c r="H84" s="62"/>
      <c r="I84" s="79"/>
      <c r="J84" s="84"/>
      <c r="K84" s="84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</row>
    <row r="85">
      <c r="B85" s="99" t="s">
        <v>105</v>
      </c>
      <c r="C85" s="59">
        <v>1.0</v>
      </c>
      <c r="D85" s="59">
        <v>2.0</v>
      </c>
      <c r="E85" s="97" t="s">
        <v>6</v>
      </c>
      <c r="F85" s="98">
        <v>44543.0</v>
      </c>
      <c r="G85" s="98">
        <v>44543.0</v>
      </c>
      <c r="H85" s="62"/>
      <c r="I85" s="79"/>
      <c r="J85" s="84"/>
      <c r="K85" s="84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</row>
    <row r="86">
      <c r="B86" s="99" t="s">
        <v>106</v>
      </c>
      <c r="C86" s="59">
        <v>1.0</v>
      </c>
      <c r="D86" s="59">
        <v>2.0</v>
      </c>
      <c r="E86" s="97" t="s">
        <v>6</v>
      </c>
      <c r="F86" s="98">
        <v>44543.0</v>
      </c>
      <c r="G86" s="98">
        <v>44543.0</v>
      </c>
      <c r="H86" s="62"/>
      <c r="I86" s="79"/>
      <c r="J86" s="84"/>
      <c r="K86" s="84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</row>
    <row r="87">
      <c r="B87" s="99"/>
      <c r="E87" s="97"/>
      <c r="F87" s="98"/>
      <c r="G87" s="98"/>
      <c r="H87" s="62"/>
      <c r="I87" s="79"/>
      <c r="J87" s="84"/>
      <c r="K87" s="84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</row>
    <row r="88">
      <c r="B88" s="99" t="s">
        <v>107</v>
      </c>
      <c r="C88" s="59">
        <v>1.0</v>
      </c>
      <c r="D88" s="59">
        <v>2.0</v>
      </c>
      <c r="E88" s="97" t="s">
        <v>9</v>
      </c>
      <c r="F88" s="98">
        <v>44543.0</v>
      </c>
      <c r="G88" s="98">
        <v>44543.0</v>
      </c>
      <c r="H88" s="62"/>
      <c r="I88" s="79"/>
      <c r="J88" s="84"/>
      <c r="K88" s="84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</row>
    <row r="89">
      <c r="B89" s="99"/>
      <c r="E89" s="97"/>
      <c r="F89" s="98"/>
      <c r="G89" s="98"/>
      <c r="H89" s="62"/>
      <c r="I89" s="79"/>
      <c r="J89" s="84"/>
      <c r="K89" s="84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</row>
    <row r="90">
      <c r="B90" s="99" t="s">
        <v>108</v>
      </c>
      <c r="C90" s="59">
        <v>1.0</v>
      </c>
      <c r="D90" s="59">
        <v>2.0</v>
      </c>
      <c r="E90" s="97" t="s">
        <v>6</v>
      </c>
      <c r="F90" s="98"/>
      <c r="G90" s="98"/>
      <c r="H90" s="62"/>
      <c r="I90" s="79"/>
      <c r="J90" s="84"/>
      <c r="K90" s="84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</row>
    <row r="91">
      <c r="B91" s="99" t="s">
        <v>109</v>
      </c>
      <c r="C91" s="59">
        <v>1.0</v>
      </c>
      <c r="D91" s="59">
        <v>2.0</v>
      </c>
      <c r="E91" s="97" t="s">
        <v>9</v>
      </c>
      <c r="F91" s="98">
        <v>44543.0</v>
      </c>
      <c r="G91" s="98">
        <v>44543.0</v>
      </c>
      <c r="H91" s="62"/>
      <c r="I91" s="79"/>
      <c r="J91" s="84"/>
      <c r="K91" s="84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</row>
    <row r="92">
      <c r="B92" s="99" t="s">
        <v>110</v>
      </c>
      <c r="C92" s="59">
        <v>1.0</v>
      </c>
      <c r="D92" s="59">
        <v>2.0</v>
      </c>
      <c r="E92" s="97" t="s">
        <v>6</v>
      </c>
      <c r="F92" s="98">
        <v>44543.0</v>
      </c>
      <c r="G92" s="98">
        <v>44543.0</v>
      </c>
      <c r="H92" s="62"/>
      <c r="I92" s="79"/>
      <c r="J92" s="84"/>
      <c r="K92" s="84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</row>
    <row r="93">
      <c r="B93" s="99" t="s">
        <v>111</v>
      </c>
      <c r="C93" s="59">
        <v>1.0</v>
      </c>
      <c r="D93" s="59">
        <v>2.0</v>
      </c>
      <c r="E93" s="97" t="s">
        <v>6</v>
      </c>
      <c r="F93" s="98">
        <v>44543.0</v>
      </c>
      <c r="G93" s="98">
        <v>44543.0</v>
      </c>
      <c r="H93" s="62"/>
      <c r="I93" s="79"/>
      <c r="J93" s="84"/>
      <c r="K93" s="84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</row>
    <row r="94">
      <c r="B94" s="99"/>
      <c r="C94">
        <f t="shared" ref="C94:D94" si="4">SUM(C69:C93)</f>
        <v>21</v>
      </c>
      <c r="D94">
        <f t="shared" si="4"/>
        <v>38</v>
      </c>
      <c r="E94" s="97" t="s">
        <v>112</v>
      </c>
      <c r="F94" s="98">
        <v>44543.0</v>
      </c>
      <c r="G94" s="98">
        <v>44544.0</v>
      </c>
      <c r="H94" s="62"/>
      <c r="I94" s="79"/>
      <c r="J94" s="84"/>
      <c r="K94" s="84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</row>
    <row r="95">
      <c r="B95" s="99"/>
      <c r="E95" s="97"/>
      <c r="F95" s="98"/>
      <c r="G95" s="98"/>
      <c r="H95" s="62"/>
      <c r="I95" s="79"/>
      <c r="J95" s="84"/>
      <c r="K95" s="84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</row>
    <row r="96">
      <c r="A96" s="102" t="s">
        <v>29</v>
      </c>
      <c r="B96" s="80"/>
      <c r="C96" s="81"/>
      <c r="D96" s="81"/>
      <c r="E96" s="103" t="s">
        <v>113</v>
      </c>
      <c r="F96" s="98"/>
      <c r="H96" s="62"/>
      <c r="I96" s="79"/>
      <c r="J96" s="84"/>
      <c r="K96" s="84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</row>
    <row r="97">
      <c r="A97" s="62"/>
      <c r="B97" s="104" t="s">
        <v>114</v>
      </c>
      <c r="C97" s="59">
        <v>1.0</v>
      </c>
      <c r="D97" s="105">
        <v>1.0</v>
      </c>
      <c r="E97" s="106" t="s">
        <v>115</v>
      </c>
      <c r="F97" s="107">
        <v>44534.0</v>
      </c>
      <c r="G97" s="107">
        <v>44534.0</v>
      </c>
      <c r="H97" s="98"/>
      <c r="I97" s="98"/>
      <c r="J97" s="84"/>
      <c r="K97" s="84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</row>
    <row r="98">
      <c r="A98" s="62"/>
      <c r="B98" s="96" t="s">
        <v>116</v>
      </c>
      <c r="C98" s="59">
        <v>1.0</v>
      </c>
      <c r="D98" s="59">
        <v>2.0</v>
      </c>
      <c r="E98" s="106" t="s">
        <v>115</v>
      </c>
      <c r="F98" s="107">
        <v>44534.0</v>
      </c>
      <c r="G98" s="107">
        <v>44534.0</v>
      </c>
      <c r="H98" s="98"/>
      <c r="I98" s="98"/>
      <c r="J98" s="84"/>
      <c r="K98" s="84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</row>
    <row r="99">
      <c r="A99" s="62"/>
      <c r="B99" s="96" t="s">
        <v>117</v>
      </c>
      <c r="C99" s="59">
        <v>1.0</v>
      </c>
      <c r="D99" s="59">
        <v>2.0</v>
      </c>
      <c r="E99" s="106" t="s">
        <v>115</v>
      </c>
      <c r="F99" s="107">
        <v>44534.0</v>
      </c>
      <c r="G99" s="107">
        <v>44534.0</v>
      </c>
      <c r="H99" s="98"/>
      <c r="I99" s="98"/>
      <c r="J99" s="84"/>
      <c r="K99" s="84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</row>
    <row r="100">
      <c r="A100" s="62"/>
      <c r="B100" s="96" t="s">
        <v>118</v>
      </c>
      <c r="C100" s="59">
        <v>1.0</v>
      </c>
      <c r="D100" s="59">
        <v>2.0</v>
      </c>
      <c r="E100" s="106" t="s">
        <v>115</v>
      </c>
      <c r="F100" s="107">
        <v>44534.0</v>
      </c>
      <c r="G100" s="107">
        <v>44534.0</v>
      </c>
      <c r="H100" s="98"/>
      <c r="I100" s="98"/>
      <c r="J100" s="84"/>
      <c r="K100" s="84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</row>
    <row r="101">
      <c r="A101" s="62"/>
      <c r="B101" s="96" t="s">
        <v>119</v>
      </c>
      <c r="C101" s="59">
        <v>1.0</v>
      </c>
      <c r="D101" s="59">
        <v>2.0</v>
      </c>
      <c r="E101" s="106" t="s">
        <v>115</v>
      </c>
      <c r="F101" s="107">
        <v>44534.0</v>
      </c>
      <c r="G101" s="107">
        <v>44534.0</v>
      </c>
      <c r="H101" s="98"/>
      <c r="I101" s="98"/>
      <c r="J101" s="84"/>
      <c r="K101" s="84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</row>
    <row r="102">
      <c r="A102" s="108"/>
      <c r="B102" s="96"/>
      <c r="C102" s="59"/>
      <c r="D102" s="59"/>
      <c r="E102" s="106"/>
      <c r="F102" s="109"/>
      <c r="G102" s="109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</row>
    <row r="103">
      <c r="A103" s="108"/>
      <c r="B103" s="96" t="s">
        <v>120</v>
      </c>
      <c r="C103" s="59">
        <v>1.0</v>
      </c>
      <c r="D103" s="59">
        <v>2.0</v>
      </c>
      <c r="E103" s="106" t="s">
        <v>115</v>
      </c>
      <c r="F103" s="107">
        <v>44535.0</v>
      </c>
      <c r="G103" s="107">
        <v>44535.0</v>
      </c>
      <c r="H103" s="98"/>
      <c r="I103" s="98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</row>
    <row r="104">
      <c r="B104" s="96" t="s">
        <v>121</v>
      </c>
      <c r="C104" s="59">
        <v>1.0</v>
      </c>
      <c r="D104" s="59">
        <v>2.0</v>
      </c>
      <c r="E104" s="106" t="s">
        <v>115</v>
      </c>
      <c r="F104" s="107">
        <v>44535.0</v>
      </c>
      <c r="G104" s="107">
        <v>44535.0</v>
      </c>
      <c r="H104" s="98"/>
      <c r="I104" s="98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</row>
    <row r="105">
      <c r="B105" s="96" t="s">
        <v>122</v>
      </c>
      <c r="C105" s="59">
        <v>1.0</v>
      </c>
      <c r="D105" s="59">
        <v>2.0</v>
      </c>
      <c r="E105" s="106" t="s">
        <v>115</v>
      </c>
      <c r="F105" s="107">
        <v>44535.0</v>
      </c>
      <c r="G105" s="107">
        <v>44535.0</v>
      </c>
      <c r="H105" s="98"/>
      <c r="I105" s="98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</row>
    <row r="106">
      <c r="B106" s="96" t="s">
        <v>123</v>
      </c>
      <c r="C106" s="59">
        <v>1.0</v>
      </c>
      <c r="D106" s="59">
        <v>2.0</v>
      </c>
      <c r="E106" s="106" t="s">
        <v>115</v>
      </c>
      <c r="F106" s="107">
        <v>44535.0</v>
      </c>
      <c r="G106" s="107">
        <v>44535.0</v>
      </c>
      <c r="H106" s="98"/>
      <c r="I106" s="98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</row>
    <row r="107">
      <c r="B107" s="96"/>
      <c r="C107" s="59"/>
      <c r="D107" s="59"/>
      <c r="E107" s="106"/>
      <c r="F107" s="109"/>
      <c r="G107" s="109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</row>
    <row r="108">
      <c r="B108" s="96" t="s">
        <v>124</v>
      </c>
      <c r="C108" s="59">
        <v>1.0</v>
      </c>
      <c r="D108" s="59">
        <v>2.0</v>
      </c>
      <c r="E108" s="106" t="s">
        <v>115</v>
      </c>
      <c r="F108" s="107">
        <v>44535.0</v>
      </c>
      <c r="G108" s="107">
        <v>44535.0</v>
      </c>
      <c r="H108" s="98"/>
      <c r="I108" s="98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</row>
    <row r="109">
      <c r="B109" s="96" t="s">
        <v>125</v>
      </c>
      <c r="C109" s="59">
        <v>1.0</v>
      </c>
      <c r="D109" s="59">
        <v>2.0</v>
      </c>
      <c r="E109" s="106" t="s">
        <v>115</v>
      </c>
      <c r="F109" s="107">
        <v>44536.0</v>
      </c>
      <c r="G109" s="107">
        <v>44536.0</v>
      </c>
      <c r="H109" s="98"/>
      <c r="I109" s="98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</row>
    <row r="110">
      <c r="B110" s="96" t="s">
        <v>126</v>
      </c>
      <c r="C110" s="59">
        <v>1.0</v>
      </c>
      <c r="D110" s="59">
        <v>2.0</v>
      </c>
      <c r="E110" s="106" t="s">
        <v>115</v>
      </c>
      <c r="F110" s="107">
        <v>44536.0</v>
      </c>
      <c r="G110" s="107">
        <v>44536.0</v>
      </c>
      <c r="H110" s="98"/>
      <c r="I110" s="98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</row>
    <row r="111">
      <c r="B111" s="96" t="s">
        <v>127</v>
      </c>
      <c r="C111" s="59">
        <v>1.0</v>
      </c>
      <c r="D111" s="59">
        <v>2.0</v>
      </c>
      <c r="E111" s="106" t="s">
        <v>115</v>
      </c>
      <c r="F111" s="107">
        <v>44536.0</v>
      </c>
      <c r="G111" s="107">
        <v>44536.0</v>
      </c>
      <c r="H111" s="98"/>
      <c r="I111" s="98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</row>
    <row r="112">
      <c r="B112" s="96"/>
      <c r="C112" s="59"/>
      <c r="D112" s="59"/>
      <c r="E112" s="106"/>
      <c r="F112" s="109"/>
      <c r="G112" s="109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</row>
    <row r="113">
      <c r="B113" s="96" t="s">
        <v>128</v>
      </c>
      <c r="C113" s="59">
        <v>1.0</v>
      </c>
      <c r="D113" s="105">
        <v>1.0</v>
      </c>
      <c r="E113" s="106" t="s">
        <v>115</v>
      </c>
      <c r="F113" s="107">
        <v>44536.0</v>
      </c>
      <c r="G113" s="107">
        <v>44536.0</v>
      </c>
      <c r="H113" s="98"/>
      <c r="I113" s="98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</row>
    <row r="114">
      <c r="A114" s="110"/>
      <c r="B114" s="111" t="s">
        <v>129</v>
      </c>
      <c r="C114" s="97">
        <v>1.0</v>
      </c>
      <c r="D114" s="105">
        <v>1.0</v>
      </c>
      <c r="E114" s="106" t="s">
        <v>115</v>
      </c>
      <c r="F114" s="107">
        <v>44536.0</v>
      </c>
      <c r="G114" s="107">
        <v>44536.0</v>
      </c>
      <c r="H114" s="98"/>
      <c r="I114" s="98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</row>
    <row r="115">
      <c r="A115" s="110"/>
      <c r="B115" s="59" t="s">
        <v>130</v>
      </c>
      <c r="C115" s="97">
        <v>1.0</v>
      </c>
      <c r="D115" s="105">
        <v>1.0</v>
      </c>
      <c r="E115" s="106" t="s">
        <v>115</v>
      </c>
      <c r="F115" s="107">
        <v>44537.0</v>
      </c>
      <c r="G115" s="107">
        <v>44537.0</v>
      </c>
      <c r="H115" s="98"/>
      <c r="I115" s="98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</row>
    <row r="116">
      <c r="A116" s="110"/>
      <c r="B116" s="111" t="s">
        <v>131</v>
      </c>
      <c r="C116" s="97">
        <v>1.0</v>
      </c>
      <c r="D116" s="105">
        <v>1.0</v>
      </c>
      <c r="E116" s="106" t="s">
        <v>115</v>
      </c>
      <c r="F116" s="107">
        <v>44537.0</v>
      </c>
      <c r="G116" s="107">
        <v>44537.0</v>
      </c>
      <c r="H116" s="98"/>
      <c r="I116" s="98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</row>
    <row r="117">
      <c r="A117" s="110"/>
      <c r="B117" s="111"/>
      <c r="C117" s="97"/>
      <c r="D117" s="97"/>
      <c r="E117" s="106"/>
      <c r="F117" s="109"/>
      <c r="G117" s="109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</row>
    <row r="118">
      <c r="A118" s="110"/>
      <c r="B118" s="111" t="s">
        <v>132</v>
      </c>
      <c r="C118" s="97">
        <v>1.0</v>
      </c>
      <c r="D118" s="97">
        <v>2.0</v>
      </c>
      <c r="E118" s="106" t="s">
        <v>115</v>
      </c>
      <c r="F118" s="107">
        <v>44537.0</v>
      </c>
      <c r="G118" s="107">
        <v>44537.0</v>
      </c>
      <c r="H118" s="98"/>
      <c r="I118" s="98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</row>
    <row r="119">
      <c r="A119" s="110"/>
      <c r="B119" s="104" t="s">
        <v>133</v>
      </c>
      <c r="C119" s="97">
        <v>1.0</v>
      </c>
      <c r="D119" s="97">
        <v>2.0</v>
      </c>
      <c r="E119" s="106" t="s">
        <v>115</v>
      </c>
      <c r="F119" s="107">
        <v>44537.0</v>
      </c>
      <c r="G119" s="107">
        <v>44537.0</v>
      </c>
      <c r="H119" s="98"/>
      <c r="I119" s="98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</row>
    <row r="120">
      <c r="A120" s="110"/>
      <c r="B120" s="104" t="s">
        <v>133</v>
      </c>
      <c r="C120" s="97">
        <v>1.0</v>
      </c>
      <c r="D120" s="97">
        <v>2.0</v>
      </c>
      <c r="E120" s="106" t="s">
        <v>115</v>
      </c>
      <c r="F120" s="107">
        <v>44538.0</v>
      </c>
      <c r="G120" s="107">
        <v>44538.0</v>
      </c>
      <c r="H120" s="98"/>
      <c r="I120" s="98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</row>
    <row r="121">
      <c r="A121" s="110"/>
      <c r="B121" s="104" t="s">
        <v>134</v>
      </c>
      <c r="C121" s="97">
        <v>1.0</v>
      </c>
      <c r="D121" s="97">
        <v>2.0</v>
      </c>
      <c r="E121" s="106" t="s">
        <v>115</v>
      </c>
      <c r="F121" s="107">
        <v>44538.0</v>
      </c>
      <c r="G121" s="107">
        <v>44538.0</v>
      </c>
      <c r="H121" s="98"/>
      <c r="I121" s="98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</row>
    <row r="122">
      <c r="A122" s="110"/>
      <c r="B122" s="104"/>
      <c r="C122" s="97"/>
      <c r="D122" s="97"/>
      <c r="E122" s="106"/>
      <c r="F122" s="109"/>
      <c r="G122" s="109"/>
      <c r="H122" s="112"/>
      <c r="I122" s="11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</row>
    <row r="123">
      <c r="A123" s="110"/>
      <c r="B123" s="104" t="s">
        <v>135</v>
      </c>
      <c r="C123" s="97">
        <v>1.0</v>
      </c>
      <c r="D123" s="97">
        <v>2.0</v>
      </c>
      <c r="E123" s="106" t="s">
        <v>115</v>
      </c>
      <c r="F123" s="107">
        <v>44538.0</v>
      </c>
      <c r="G123" s="107">
        <v>44538.0</v>
      </c>
      <c r="H123" s="98"/>
      <c r="I123" s="98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</row>
    <row r="124">
      <c r="A124" s="110"/>
      <c r="B124" s="104" t="s">
        <v>136</v>
      </c>
      <c r="C124" s="97">
        <v>1.0</v>
      </c>
      <c r="D124" s="97">
        <v>2.0</v>
      </c>
      <c r="E124" s="106" t="s">
        <v>115</v>
      </c>
      <c r="F124" s="107">
        <v>44538.0</v>
      </c>
      <c r="G124" s="107">
        <v>44538.0</v>
      </c>
      <c r="H124" s="98"/>
      <c r="I124" s="98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</row>
    <row r="125">
      <c r="A125" s="110"/>
      <c r="B125" s="99" t="s">
        <v>137</v>
      </c>
      <c r="C125" s="97">
        <v>1.0</v>
      </c>
      <c r="D125" s="97">
        <v>2.0</v>
      </c>
      <c r="E125" s="106" t="s">
        <v>115</v>
      </c>
      <c r="F125" s="107">
        <v>44538.0</v>
      </c>
      <c r="G125" s="107">
        <v>44538.0</v>
      </c>
      <c r="H125" s="98"/>
      <c r="I125" s="98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</row>
    <row r="126">
      <c r="A126" s="113"/>
      <c r="B126" s="87" t="s">
        <v>138</v>
      </c>
      <c r="C126" s="97">
        <v>1.0</v>
      </c>
      <c r="D126" s="97">
        <v>2.0</v>
      </c>
      <c r="E126" s="106" t="s">
        <v>115</v>
      </c>
      <c r="F126" s="107">
        <v>44539.0</v>
      </c>
      <c r="G126" s="107">
        <v>44539.0</v>
      </c>
      <c r="H126" s="98"/>
      <c r="I126" s="98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</row>
    <row r="127">
      <c r="A127" s="114"/>
      <c r="B127" s="115"/>
      <c r="C127" s="105"/>
      <c r="D127" s="105"/>
      <c r="E127" s="106"/>
      <c r="F127" s="116"/>
      <c r="G127" s="116"/>
      <c r="H127" s="117"/>
      <c r="I127" s="117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</row>
    <row r="128">
      <c r="A128" s="114"/>
      <c r="B128" s="115" t="s">
        <v>139</v>
      </c>
      <c r="C128" s="105">
        <v>1.0</v>
      </c>
      <c r="D128" s="105">
        <v>2.0</v>
      </c>
      <c r="E128" s="106" t="s">
        <v>115</v>
      </c>
      <c r="F128" s="118">
        <v>44539.0</v>
      </c>
      <c r="G128" s="118">
        <v>44539.0</v>
      </c>
      <c r="H128" s="119"/>
      <c r="I128" s="119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</row>
    <row r="129">
      <c r="A129" s="114"/>
      <c r="B129" s="104" t="s">
        <v>140</v>
      </c>
      <c r="C129" s="105">
        <v>1.0</v>
      </c>
      <c r="D129" s="105">
        <v>2.0</v>
      </c>
      <c r="E129" s="106" t="s">
        <v>115</v>
      </c>
      <c r="F129" s="118">
        <v>44539.0</v>
      </c>
      <c r="G129" s="118">
        <v>44539.0</v>
      </c>
      <c r="H129" s="119"/>
      <c r="I129" s="119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</row>
    <row r="130">
      <c r="A130" s="114"/>
      <c r="B130" s="104" t="s">
        <v>141</v>
      </c>
      <c r="C130" s="105">
        <v>1.0</v>
      </c>
      <c r="D130" s="105">
        <v>2.0</v>
      </c>
      <c r="E130" s="106" t="s">
        <v>115</v>
      </c>
      <c r="F130" s="118">
        <v>44539.0</v>
      </c>
      <c r="G130" s="118">
        <v>44539.0</v>
      </c>
      <c r="H130" s="119"/>
      <c r="I130" s="119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</row>
    <row r="131">
      <c r="A131" s="114"/>
      <c r="B131" s="104" t="s">
        <v>142</v>
      </c>
      <c r="C131" s="105">
        <v>1.0</v>
      </c>
      <c r="D131" s="105">
        <v>2.0</v>
      </c>
      <c r="E131" s="106" t="s">
        <v>115</v>
      </c>
      <c r="F131" s="118">
        <v>44539.0</v>
      </c>
      <c r="G131" s="118">
        <v>44539.0</v>
      </c>
      <c r="H131" s="119"/>
      <c r="I131" s="119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</row>
    <row r="132">
      <c r="A132" s="120"/>
      <c r="B132" s="115"/>
      <c r="C132" s="105"/>
      <c r="D132" s="105"/>
      <c r="E132" s="106"/>
      <c r="F132" s="116"/>
      <c r="G132" s="116"/>
      <c r="H132" s="117"/>
      <c r="I132" s="117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</row>
    <row r="133">
      <c r="A133" s="120"/>
      <c r="B133" s="104" t="s">
        <v>143</v>
      </c>
      <c r="C133" s="105">
        <v>1.0</v>
      </c>
      <c r="D133" s="105">
        <v>1.0</v>
      </c>
      <c r="E133" s="106" t="s">
        <v>115</v>
      </c>
      <c r="F133" s="118">
        <v>44540.0</v>
      </c>
      <c r="G133" s="118">
        <v>44540.0</v>
      </c>
      <c r="H133" s="119"/>
      <c r="I133" s="119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</row>
    <row r="134">
      <c r="A134" s="120"/>
      <c r="B134" s="104" t="s">
        <v>144</v>
      </c>
      <c r="C134" s="105">
        <v>1.0</v>
      </c>
      <c r="D134" s="105">
        <v>1.0</v>
      </c>
      <c r="E134" s="106" t="s">
        <v>115</v>
      </c>
      <c r="F134" s="118">
        <v>44540.0</v>
      </c>
      <c r="G134" s="118">
        <v>44540.0</v>
      </c>
      <c r="H134" s="119"/>
      <c r="I134" s="119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</row>
    <row r="135">
      <c r="A135" s="120"/>
      <c r="B135" s="121" t="s">
        <v>145</v>
      </c>
      <c r="C135" s="110">
        <v>1.0</v>
      </c>
      <c r="D135" s="105">
        <v>1.0</v>
      </c>
      <c r="E135" s="106" t="s">
        <v>115</v>
      </c>
      <c r="F135" s="118">
        <v>44540.0</v>
      </c>
      <c r="G135" s="118">
        <v>44540.0</v>
      </c>
      <c r="H135" s="119"/>
      <c r="I135" s="119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</row>
    <row r="136">
      <c r="A136" s="120"/>
      <c r="B136" s="122" t="s">
        <v>146</v>
      </c>
      <c r="C136" s="110">
        <v>1.0</v>
      </c>
      <c r="D136" s="105">
        <v>1.0</v>
      </c>
      <c r="E136" s="106" t="s">
        <v>115</v>
      </c>
      <c r="F136" s="118">
        <v>44540.0</v>
      </c>
      <c r="G136" s="118">
        <v>44540.0</v>
      </c>
      <c r="H136" s="119"/>
      <c r="I136" s="119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</row>
    <row r="137">
      <c r="A137" s="120"/>
      <c r="B137" s="115"/>
      <c r="C137" s="105"/>
      <c r="D137" s="105"/>
      <c r="E137" s="123"/>
      <c r="F137" s="116"/>
      <c r="G137" s="116"/>
      <c r="H137" s="117"/>
      <c r="I137" s="117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</row>
    <row r="138">
      <c r="A138" s="120"/>
      <c r="B138" s="124" t="s">
        <v>147</v>
      </c>
      <c r="C138" s="110">
        <v>1.0</v>
      </c>
      <c r="D138" s="105">
        <v>1.0</v>
      </c>
      <c r="E138" s="107" t="s">
        <v>148</v>
      </c>
      <c r="F138" s="118">
        <v>44541.0</v>
      </c>
      <c r="G138" s="118">
        <v>44541.0</v>
      </c>
      <c r="H138" s="119"/>
      <c r="I138" s="119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</row>
    <row r="139">
      <c r="A139" s="120"/>
      <c r="B139" s="124" t="s">
        <v>149</v>
      </c>
      <c r="C139" s="110">
        <v>1.0</v>
      </c>
      <c r="D139" s="105">
        <v>1.0</v>
      </c>
      <c r="E139" s="107" t="s">
        <v>148</v>
      </c>
      <c r="F139" s="118">
        <v>44541.0</v>
      </c>
      <c r="G139" s="118">
        <v>44541.0</v>
      </c>
      <c r="H139" s="119"/>
      <c r="I139" s="119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</row>
    <row r="140">
      <c r="A140" s="120"/>
      <c r="B140" s="124" t="s">
        <v>150</v>
      </c>
      <c r="C140" s="105">
        <v>1.0</v>
      </c>
      <c r="D140" s="105">
        <v>1.0</v>
      </c>
      <c r="E140" s="107" t="s">
        <v>148</v>
      </c>
      <c r="F140" s="118">
        <v>44541.0</v>
      </c>
      <c r="G140" s="118">
        <v>44541.0</v>
      </c>
      <c r="H140" s="119"/>
      <c r="I140" s="119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</row>
    <row r="141">
      <c r="A141" s="120"/>
      <c r="B141" s="124" t="s">
        <v>151</v>
      </c>
      <c r="C141" s="105">
        <v>1.0</v>
      </c>
      <c r="D141" s="105">
        <v>1.0</v>
      </c>
      <c r="E141" s="107" t="s">
        <v>148</v>
      </c>
      <c r="F141" s="118">
        <v>44541.0</v>
      </c>
      <c r="G141" s="118">
        <v>44541.0</v>
      </c>
      <c r="H141" s="119"/>
      <c r="I141" s="119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</row>
    <row r="142">
      <c r="A142" s="114"/>
      <c r="B142" s="115"/>
      <c r="C142" s="105"/>
      <c r="D142" s="105"/>
      <c r="E142" s="123"/>
      <c r="F142" s="116"/>
      <c r="G142" s="116"/>
      <c r="H142" s="117"/>
      <c r="I142" s="117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</row>
    <row r="143">
      <c r="A143" s="114"/>
      <c r="B143" s="87" t="s">
        <v>152</v>
      </c>
      <c r="C143" s="105">
        <v>1.0</v>
      </c>
      <c r="D143" s="105">
        <v>2.0</v>
      </c>
      <c r="E143" s="107" t="s">
        <v>148</v>
      </c>
      <c r="F143" s="118">
        <v>44541.0</v>
      </c>
      <c r="G143" s="118">
        <v>44541.0</v>
      </c>
      <c r="H143" s="119"/>
      <c r="I143" s="119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</row>
    <row r="144">
      <c r="A144" s="114"/>
      <c r="B144" s="115" t="s">
        <v>153</v>
      </c>
      <c r="C144" s="105">
        <v>1.0</v>
      </c>
      <c r="D144" s="105">
        <v>2.0</v>
      </c>
      <c r="E144" s="107" t="s">
        <v>148</v>
      </c>
      <c r="F144" s="118">
        <v>44542.0</v>
      </c>
      <c r="G144" s="118">
        <v>44542.0</v>
      </c>
      <c r="H144" s="119"/>
      <c r="I144" s="119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</row>
    <row r="145">
      <c r="A145" s="114"/>
      <c r="B145" s="104" t="s">
        <v>154</v>
      </c>
      <c r="C145" s="105">
        <v>1.0</v>
      </c>
      <c r="D145" s="105">
        <v>2.0</v>
      </c>
      <c r="E145" s="107" t="s">
        <v>148</v>
      </c>
      <c r="F145" s="118">
        <v>44542.0</v>
      </c>
      <c r="G145" s="118">
        <v>44542.0</v>
      </c>
      <c r="H145" s="119"/>
      <c r="I145" s="119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</row>
    <row r="146">
      <c r="A146" s="114"/>
      <c r="B146" s="125" t="s">
        <v>155</v>
      </c>
      <c r="C146" s="105">
        <v>1.0</v>
      </c>
      <c r="D146" s="105">
        <v>2.0</v>
      </c>
      <c r="E146" s="107" t="s">
        <v>148</v>
      </c>
      <c r="F146" s="118">
        <v>44542.0</v>
      </c>
      <c r="G146" s="118">
        <v>44542.0</v>
      </c>
      <c r="H146" s="119"/>
      <c r="I146" s="119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</row>
    <row r="147">
      <c r="A147" s="114"/>
      <c r="B147" s="115"/>
      <c r="C147" s="105"/>
      <c r="D147" s="105"/>
      <c r="E147" s="123"/>
      <c r="F147" s="116"/>
      <c r="G147" s="116"/>
      <c r="H147" s="117"/>
      <c r="I147" s="117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</row>
    <row r="148">
      <c r="A148" s="114"/>
      <c r="B148" s="104" t="s">
        <v>156</v>
      </c>
      <c r="C148" s="105">
        <v>1.0</v>
      </c>
      <c r="D148" s="105">
        <v>2.0</v>
      </c>
      <c r="E148" s="107" t="s">
        <v>148</v>
      </c>
      <c r="F148" s="118">
        <v>44542.0</v>
      </c>
      <c r="G148" s="118">
        <v>44542.0</v>
      </c>
      <c r="H148" s="119"/>
      <c r="I148" s="119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</row>
    <row r="149">
      <c r="A149" s="120"/>
      <c r="B149" s="104" t="s">
        <v>157</v>
      </c>
      <c r="C149" s="105">
        <v>1.0</v>
      </c>
      <c r="D149" s="105">
        <v>2.0</v>
      </c>
      <c r="E149" s="107" t="s">
        <v>148</v>
      </c>
      <c r="F149" s="116">
        <v>44543.0</v>
      </c>
      <c r="G149" s="116">
        <v>44543.0</v>
      </c>
      <c r="H149" s="117"/>
      <c r="I149" s="117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</row>
    <row r="150">
      <c r="A150" s="120"/>
      <c r="B150" s="124" t="s">
        <v>158</v>
      </c>
      <c r="C150" s="105">
        <v>1.0</v>
      </c>
      <c r="D150" s="105">
        <v>2.0</v>
      </c>
      <c r="E150" s="107" t="s">
        <v>148</v>
      </c>
      <c r="F150" s="116">
        <v>44543.0</v>
      </c>
      <c r="G150" s="116">
        <v>44543.0</v>
      </c>
      <c r="H150" s="117"/>
      <c r="I150" s="117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</row>
    <row r="151">
      <c r="A151" s="120"/>
      <c r="B151" s="104" t="s">
        <v>159</v>
      </c>
      <c r="C151" s="105">
        <v>1.0</v>
      </c>
      <c r="D151" s="105">
        <v>2.0</v>
      </c>
      <c r="E151" s="107" t="s">
        <v>148</v>
      </c>
      <c r="F151" s="116">
        <v>44543.0</v>
      </c>
      <c r="G151" s="116">
        <v>44543.0</v>
      </c>
      <c r="H151" s="117"/>
      <c r="I151" s="117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</row>
    <row r="152">
      <c r="A152" s="120"/>
      <c r="B152" s="115"/>
      <c r="C152" s="105"/>
      <c r="D152" s="105"/>
      <c r="E152" s="123"/>
      <c r="F152" s="116"/>
      <c r="G152" s="116"/>
      <c r="H152" s="117"/>
      <c r="I152" s="117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</row>
    <row r="153">
      <c r="A153" s="120"/>
      <c r="B153" s="104" t="s">
        <v>160</v>
      </c>
      <c r="C153" s="105">
        <v>1.0</v>
      </c>
      <c r="D153" s="105">
        <v>1.0</v>
      </c>
      <c r="E153" s="107" t="s">
        <v>148</v>
      </c>
      <c r="F153" s="116">
        <v>44543.0</v>
      </c>
      <c r="G153" s="116">
        <v>44543.0</v>
      </c>
      <c r="H153" s="117"/>
      <c r="I153" s="117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</row>
    <row r="154">
      <c r="A154" s="120"/>
      <c r="B154" s="104" t="s">
        <v>161</v>
      </c>
      <c r="C154" s="105">
        <v>1.0</v>
      </c>
      <c r="D154" s="105">
        <v>2.0</v>
      </c>
      <c r="E154" s="107" t="s">
        <v>148</v>
      </c>
      <c r="F154" s="116">
        <v>44544.0</v>
      </c>
      <c r="G154" s="116">
        <v>44544.0</v>
      </c>
      <c r="H154" s="117"/>
      <c r="I154" s="117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</row>
    <row r="155">
      <c r="A155" s="120"/>
      <c r="B155" s="104" t="s">
        <v>162</v>
      </c>
      <c r="C155" s="105">
        <v>1.0</v>
      </c>
      <c r="D155" s="105">
        <v>2.0</v>
      </c>
      <c r="E155" s="107" t="s">
        <v>148</v>
      </c>
      <c r="F155" s="116">
        <v>44544.0</v>
      </c>
      <c r="G155" s="116">
        <v>44544.0</v>
      </c>
      <c r="H155" s="117"/>
      <c r="I155" s="117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</row>
    <row r="156">
      <c r="A156" s="120"/>
      <c r="B156" s="104" t="s">
        <v>163</v>
      </c>
      <c r="C156" s="105">
        <v>1.0</v>
      </c>
      <c r="D156" s="105">
        <v>2.0</v>
      </c>
      <c r="E156" s="107" t="s">
        <v>148</v>
      </c>
      <c r="F156" s="116">
        <v>44544.0</v>
      </c>
      <c r="G156" s="116">
        <v>44544.0</v>
      </c>
      <c r="H156" s="117"/>
      <c r="I156" s="117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</row>
    <row r="157">
      <c r="A157" s="120"/>
      <c r="B157" s="104" t="s">
        <v>164</v>
      </c>
      <c r="C157" s="105">
        <v>1.0</v>
      </c>
      <c r="D157" s="105">
        <v>2.0</v>
      </c>
      <c r="E157" s="107" t="s">
        <v>148</v>
      </c>
      <c r="F157" s="116">
        <v>44544.0</v>
      </c>
      <c r="G157" s="116">
        <v>44544.0</v>
      </c>
      <c r="H157" s="117"/>
      <c r="I157" s="117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</row>
    <row r="158">
      <c r="A158" s="120"/>
      <c r="B158" s="122" t="s">
        <v>165</v>
      </c>
      <c r="C158" s="105">
        <v>1.0</v>
      </c>
      <c r="D158" s="105">
        <v>2.0</v>
      </c>
      <c r="E158" s="107" t="s">
        <v>148</v>
      </c>
      <c r="F158" s="116">
        <v>44544.0</v>
      </c>
      <c r="G158" s="116">
        <v>44544.0</v>
      </c>
      <c r="H158" s="117"/>
      <c r="I158" s="117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</row>
    <row r="159">
      <c r="A159" s="120"/>
      <c r="B159" s="126"/>
      <c r="C159" s="97">
        <f t="shared" ref="C159:D159" si="5">SUM(C97:C158)</f>
        <v>51</v>
      </c>
      <c r="D159" s="97">
        <f t="shared" si="5"/>
        <v>88</v>
      </c>
      <c r="E159" s="97"/>
      <c r="F159" s="127"/>
      <c r="G159" s="127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</row>
    <row r="160">
      <c r="A160" s="120"/>
      <c r="B160" s="128"/>
      <c r="C160" s="129"/>
      <c r="D160" s="129"/>
      <c r="E160" s="129"/>
      <c r="F160" s="130"/>
      <c r="G160" s="131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</row>
    <row r="161">
      <c r="A161" s="114" t="s">
        <v>30</v>
      </c>
      <c r="B161" s="132"/>
      <c r="C161" s="133"/>
      <c r="D161" s="133"/>
      <c r="E161" s="134" t="s">
        <v>8</v>
      </c>
      <c r="F161" s="127"/>
      <c r="G161" s="127"/>
      <c r="H161" s="135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</row>
    <row r="162">
      <c r="A162" s="114"/>
      <c r="B162" s="136" t="s">
        <v>166</v>
      </c>
      <c r="C162" s="137">
        <v>1.0</v>
      </c>
      <c r="D162" s="138">
        <v>2.0</v>
      </c>
      <c r="E162" s="107" t="s">
        <v>148</v>
      </c>
      <c r="F162" s="107">
        <v>44540.0</v>
      </c>
      <c r="G162" s="107">
        <v>44540.0</v>
      </c>
      <c r="H162" s="98"/>
      <c r="I162" s="98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</row>
    <row r="163">
      <c r="A163" s="114"/>
      <c r="B163" s="136" t="s">
        <v>167</v>
      </c>
      <c r="C163" s="137">
        <v>1.0</v>
      </c>
      <c r="D163" s="138">
        <v>2.0</v>
      </c>
      <c r="E163" s="107" t="s">
        <v>148</v>
      </c>
      <c r="F163" s="107">
        <v>44540.0</v>
      </c>
      <c r="G163" s="107">
        <v>44540.0</v>
      </c>
      <c r="H163" s="98"/>
      <c r="I163" s="98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</row>
    <row r="164">
      <c r="A164" s="114"/>
      <c r="B164" s="136" t="s">
        <v>168</v>
      </c>
      <c r="C164" s="137">
        <v>1.0</v>
      </c>
      <c r="D164" s="138">
        <v>2.0</v>
      </c>
      <c r="E164" s="107" t="s">
        <v>148</v>
      </c>
      <c r="F164" s="107">
        <v>44540.0</v>
      </c>
      <c r="G164" s="107">
        <v>44540.0</v>
      </c>
      <c r="H164" s="98"/>
      <c r="I164" s="98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</row>
    <row r="165">
      <c r="A165" s="114"/>
      <c r="B165" s="139" t="s">
        <v>169</v>
      </c>
      <c r="C165" s="137">
        <v>1.0</v>
      </c>
      <c r="D165" s="138">
        <v>2.0</v>
      </c>
      <c r="E165" s="107" t="s">
        <v>148</v>
      </c>
      <c r="F165" s="107">
        <v>44540.0</v>
      </c>
      <c r="G165" s="107">
        <v>44540.0</v>
      </c>
      <c r="H165" s="98"/>
      <c r="I165" s="98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</row>
    <row r="166">
      <c r="A166" s="120"/>
      <c r="B166" s="140"/>
      <c r="C166" s="97">
        <f t="shared" ref="C166:D166" si="6">SUM(C162:C165)</f>
        <v>4</v>
      </c>
      <c r="D166" s="97">
        <f t="shared" si="6"/>
        <v>8</v>
      </c>
      <c r="E166" s="127"/>
      <c r="F166" s="127"/>
      <c r="G166" s="127"/>
      <c r="H166" s="135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</row>
    <row r="167">
      <c r="A167" s="141"/>
      <c r="B167" s="140"/>
      <c r="C167" s="127"/>
      <c r="D167" s="127"/>
      <c r="E167" s="127"/>
      <c r="F167" s="127"/>
      <c r="G167" s="127"/>
      <c r="H167" s="135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</row>
    <row r="168">
      <c r="A168" s="120"/>
      <c r="B168" s="140"/>
      <c r="C168" s="127"/>
      <c r="D168" s="127"/>
      <c r="E168" s="127"/>
      <c r="F168" s="127"/>
      <c r="G168" s="127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</row>
    <row r="169">
      <c r="A169" s="120"/>
      <c r="B169" s="142"/>
      <c r="C169" s="120"/>
      <c r="D169" s="120"/>
      <c r="E169" s="143"/>
      <c r="F169" s="120"/>
      <c r="G169" s="120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</row>
    <row r="170">
      <c r="A170" s="120"/>
      <c r="B170" s="142"/>
      <c r="C170" s="120"/>
      <c r="D170" s="120"/>
      <c r="E170" s="143"/>
      <c r="F170" s="120"/>
      <c r="G170" s="120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</row>
    <row r="171">
      <c r="A171" s="144"/>
      <c r="B171" s="145"/>
      <c r="C171" s="146"/>
      <c r="D171" s="146"/>
      <c r="E171" s="146"/>
      <c r="F171" s="146"/>
      <c r="G171" s="146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</row>
    <row r="172">
      <c r="A172" s="120"/>
      <c r="B172" s="147"/>
      <c r="C172" s="148"/>
      <c r="D172" s="148"/>
      <c r="E172" s="127"/>
      <c r="F172" s="148"/>
      <c r="G172" s="148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</row>
    <row r="173">
      <c r="A173" s="120"/>
      <c r="B173" s="149"/>
      <c r="C173" s="148"/>
      <c r="D173" s="148"/>
      <c r="E173" s="127"/>
      <c r="F173" s="148"/>
      <c r="G173" s="148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</row>
    <row r="174">
      <c r="A174" s="120"/>
      <c r="B174" s="147"/>
      <c r="C174" s="120"/>
      <c r="D174" s="120"/>
      <c r="E174" s="143"/>
      <c r="F174" s="120"/>
      <c r="G174" s="120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</row>
    <row r="175">
      <c r="A175" s="120"/>
      <c r="B175" s="142"/>
      <c r="C175" s="146"/>
      <c r="D175" s="146"/>
      <c r="E175" s="146"/>
      <c r="F175" s="146"/>
      <c r="G175" s="146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</row>
    <row r="176">
      <c r="A176" s="120"/>
      <c r="B176" s="142"/>
      <c r="C176" s="146"/>
      <c r="D176" s="146"/>
      <c r="E176" s="146"/>
      <c r="F176" s="146"/>
      <c r="G176" s="146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</row>
    <row r="177">
      <c r="A177" s="120"/>
      <c r="B177" s="142"/>
      <c r="C177" s="146"/>
      <c r="D177" s="146"/>
      <c r="E177" s="146"/>
      <c r="F177" s="146"/>
      <c r="G177" s="146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</row>
    <row r="178">
      <c r="A178" s="120"/>
      <c r="B178" s="142"/>
      <c r="C178" s="146"/>
      <c r="D178" s="146"/>
      <c r="E178" s="146"/>
      <c r="F178" s="146"/>
      <c r="G178" s="146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</row>
    <row r="179">
      <c r="A179" s="120"/>
      <c r="B179" s="142"/>
      <c r="C179" s="146"/>
      <c r="D179" s="146"/>
      <c r="E179" s="146"/>
      <c r="F179" s="146"/>
      <c r="G179" s="146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</row>
    <row r="180">
      <c r="A180" s="62"/>
      <c r="B180" s="150"/>
      <c r="C180" s="62"/>
      <c r="D180" s="62"/>
      <c r="E180" s="151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</row>
    <row r="181">
      <c r="A181" s="62"/>
      <c r="B181" s="150"/>
      <c r="C181" s="62"/>
      <c r="D181" s="62"/>
      <c r="E181" s="151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</row>
    <row r="182">
      <c r="A182" s="62"/>
      <c r="B182" s="150"/>
      <c r="C182" s="62"/>
      <c r="D182" s="62"/>
      <c r="E182" s="151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</row>
    <row r="183">
      <c r="A183" s="62"/>
      <c r="B183" s="150"/>
      <c r="C183" s="62"/>
      <c r="D183" s="62"/>
      <c r="E183" s="151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</row>
    <row r="184">
      <c r="A184" s="62"/>
      <c r="B184" s="150"/>
      <c r="C184" s="62"/>
      <c r="D184" s="62"/>
      <c r="E184" s="151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</row>
    <row r="185">
      <c r="A185" s="62"/>
      <c r="B185" s="150"/>
      <c r="C185" s="62"/>
      <c r="D185" s="62"/>
      <c r="E185" s="151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</row>
    <row r="186">
      <c r="A186" s="62"/>
      <c r="B186" s="150"/>
      <c r="C186" s="62"/>
      <c r="D186" s="62"/>
      <c r="E186" s="151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</row>
    <row r="187">
      <c r="A187" s="62"/>
      <c r="B187" s="150"/>
      <c r="C187" s="62"/>
      <c r="D187" s="62"/>
      <c r="E187" s="151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</row>
    <row r="188">
      <c r="A188" s="62"/>
      <c r="B188" s="150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</row>
    <row r="189">
      <c r="A189" s="62"/>
      <c r="B189" s="150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</row>
    <row r="190">
      <c r="A190" s="62"/>
      <c r="B190" s="150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</row>
    <row r="191">
      <c r="A191" s="62"/>
      <c r="B191" s="150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</row>
    <row r="192">
      <c r="A192" s="62"/>
      <c r="B192" s="150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</row>
    <row r="193">
      <c r="A193" s="62"/>
      <c r="B193" s="150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</row>
    <row r="194">
      <c r="A194" s="62"/>
      <c r="B194" s="150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</row>
    <row r="195">
      <c r="A195" s="62"/>
      <c r="B195" s="150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</row>
    <row r="196">
      <c r="A196" s="62"/>
      <c r="B196" s="150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</row>
    <row r="197">
      <c r="A197" s="62"/>
      <c r="B197" s="150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</row>
    <row r="198">
      <c r="A198" s="62"/>
      <c r="B198" s="150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</row>
    <row r="199">
      <c r="A199" s="62"/>
      <c r="B199" s="150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</row>
    <row r="200">
      <c r="A200" s="62"/>
      <c r="B200" s="150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</row>
    <row r="201">
      <c r="A201" s="62"/>
      <c r="B201" s="150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</row>
    <row r="202">
      <c r="A202" s="62"/>
      <c r="B202" s="150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</row>
    <row r="203">
      <c r="A203" s="62"/>
      <c r="B203" s="150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</row>
    <row r="204">
      <c r="A204" s="62"/>
      <c r="B204" s="150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</row>
    <row r="205">
      <c r="A205" s="62"/>
      <c r="B205" s="150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</row>
    <row r="206">
      <c r="A206" s="62"/>
      <c r="B206" s="150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</row>
    <row r="207">
      <c r="A207" s="62"/>
      <c r="B207" s="150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</row>
    <row r="208">
      <c r="A208" s="62"/>
      <c r="B208" s="150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</row>
    <row r="209">
      <c r="A209" s="62"/>
      <c r="B209" s="150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</row>
    <row r="210">
      <c r="A210" s="62"/>
      <c r="B210" s="150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</row>
    <row r="211">
      <c r="A211" s="62"/>
      <c r="B211" s="150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</row>
    <row r="212">
      <c r="A212" s="62"/>
      <c r="B212" s="150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</row>
    <row r="213">
      <c r="A213" s="62"/>
      <c r="B213" s="150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</row>
    <row r="214">
      <c r="A214" s="62"/>
      <c r="B214" s="150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</row>
    <row r="215">
      <c r="A215" s="62"/>
      <c r="B215" s="150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</row>
    <row r="216">
      <c r="A216" s="62"/>
      <c r="B216" s="150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</row>
    <row r="217">
      <c r="A217" s="62"/>
      <c r="B217" s="150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</row>
    <row r="218">
      <c r="A218" s="62"/>
      <c r="B218" s="150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</row>
    <row r="219">
      <c r="A219" s="62"/>
      <c r="B219" s="150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</row>
    <row r="220">
      <c r="A220" s="62"/>
      <c r="B220" s="150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</row>
    <row r="221">
      <c r="A221" s="62"/>
      <c r="B221" s="150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</row>
    <row r="222">
      <c r="A222" s="62"/>
      <c r="B222" s="150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</row>
    <row r="223">
      <c r="A223" s="62"/>
      <c r="B223" s="150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</row>
    <row r="224">
      <c r="A224" s="62"/>
      <c r="B224" s="150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</row>
    <row r="225">
      <c r="A225" s="62"/>
      <c r="B225" s="150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</row>
    <row r="226">
      <c r="A226" s="62"/>
      <c r="B226" s="150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</row>
    <row r="227">
      <c r="A227" s="62"/>
      <c r="B227" s="150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</row>
    <row r="228">
      <c r="A228" s="62"/>
      <c r="B228" s="150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</row>
    <row r="229">
      <c r="A229" s="62"/>
      <c r="B229" s="150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</row>
    <row r="230">
      <c r="A230" s="62"/>
      <c r="B230" s="150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</row>
    <row r="231">
      <c r="A231" s="62"/>
      <c r="B231" s="150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</row>
    <row r="232">
      <c r="A232" s="62"/>
      <c r="B232" s="150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</row>
    <row r="233">
      <c r="A233" s="62"/>
      <c r="B233" s="150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</row>
    <row r="234">
      <c r="A234" s="62"/>
      <c r="B234" s="150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</row>
    <row r="235">
      <c r="A235" s="62"/>
      <c r="B235" s="150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</row>
    <row r="236">
      <c r="A236" s="62"/>
      <c r="B236" s="150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</row>
    <row r="237">
      <c r="A237" s="62"/>
      <c r="B237" s="150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</row>
    <row r="238">
      <c r="A238" s="62"/>
      <c r="B238" s="150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</row>
    <row r="239">
      <c r="A239" s="62"/>
      <c r="B239" s="150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</row>
    <row r="240">
      <c r="A240" s="62"/>
      <c r="B240" s="150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</row>
    <row r="241">
      <c r="A241" s="62"/>
      <c r="B241" s="150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</row>
    <row r="242">
      <c r="A242" s="62"/>
      <c r="B242" s="150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</row>
    <row r="243">
      <c r="A243" s="62"/>
      <c r="B243" s="150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</row>
    <row r="244">
      <c r="A244" s="62"/>
      <c r="B244" s="150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</row>
    <row r="245">
      <c r="A245" s="62"/>
      <c r="B245" s="150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</row>
    <row r="246">
      <c r="A246" s="62"/>
      <c r="B246" s="150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</row>
    <row r="247">
      <c r="A247" s="62"/>
      <c r="B247" s="150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</row>
    <row r="248">
      <c r="A248" s="62"/>
      <c r="B248" s="150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</row>
    <row r="249">
      <c r="A249" s="62"/>
      <c r="B249" s="150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</row>
    <row r="250">
      <c r="A250" s="62"/>
      <c r="B250" s="150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</row>
    <row r="251">
      <c r="A251" s="62"/>
      <c r="B251" s="150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</row>
    <row r="252">
      <c r="A252" s="62"/>
      <c r="B252" s="150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</row>
    <row r="253">
      <c r="A253" s="62"/>
      <c r="B253" s="150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</row>
    <row r="254">
      <c r="A254" s="62"/>
      <c r="B254" s="150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</row>
    <row r="255">
      <c r="A255" s="62"/>
      <c r="B255" s="150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</row>
    <row r="256">
      <c r="A256" s="62"/>
      <c r="B256" s="150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</row>
    <row r="257">
      <c r="A257" s="62"/>
      <c r="B257" s="150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</row>
    <row r="258">
      <c r="A258" s="62"/>
      <c r="B258" s="150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</row>
    <row r="259">
      <c r="A259" s="62"/>
      <c r="B259" s="150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</row>
    <row r="260">
      <c r="A260" s="62"/>
      <c r="B260" s="150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</row>
    <row r="261">
      <c r="A261" s="62"/>
      <c r="B261" s="150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</row>
    <row r="262">
      <c r="A262" s="62"/>
      <c r="B262" s="150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</row>
    <row r="263">
      <c r="A263" s="62"/>
      <c r="B263" s="150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</row>
    <row r="264">
      <c r="A264" s="62"/>
      <c r="B264" s="150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</row>
    <row r="265">
      <c r="A265" s="62"/>
      <c r="B265" s="150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</row>
    <row r="266">
      <c r="A266" s="62"/>
      <c r="B266" s="150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</row>
    <row r="267">
      <c r="A267" s="62"/>
      <c r="B267" s="150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</row>
    <row r="268">
      <c r="A268" s="62"/>
      <c r="B268" s="150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</row>
    <row r="269">
      <c r="A269" s="62"/>
      <c r="B269" s="150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</row>
    <row r="270">
      <c r="A270" s="62"/>
      <c r="B270" s="150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</row>
    <row r="271">
      <c r="A271" s="62"/>
      <c r="B271" s="150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</row>
    <row r="272">
      <c r="A272" s="62"/>
      <c r="B272" s="150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</row>
    <row r="273">
      <c r="A273" s="62"/>
      <c r="B273" s="150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</row>
    <row r="274">
      <c r="A274" s="62"/>
      <c r="B274" s="150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</row>
    <row r="275">
      <c r="A275" s="62"/>
      <c r="B275" s="150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</row>
    <row r="276">
      <c r="A276" s="62"/>
      <c r="B276" s="150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</row>
    <row r="277">
      <c r="A277" s="62"/>
      <c r="B277" s="150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</row>
    <row r="278">
      <c r="A278" s="62"/>
      <c r="B278" s="150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</row>
    <row r="279">
      <c r="A279" s="62"/>
      <c r="B279" s="150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</row>
    <row r="280">
      <c r="A280" s="62"/>
      <c r="B280" s="150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</row>
    <row r="281">
      <c r="A281" s="62"/>
      <c r="B281" s="150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</row>
    <row r="282">
      <c r="A282" s="62"/>
      <c r="B282" s="150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</row>
    <row r="283">
      <c r="A283" s="62"/>
      <c r="B283" s="150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</row>
    <row r="284">
      <c r="A284" s="62"/>
      <c r="B284" s="150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</row>
    <row r="285">
      <c r="A285" s="62"/>
      <c r="B285" s="150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</row>
    <row r="286">
      <c r="A286" s="62"/>
      <c r="B286" s="150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</row>
    <row r="287">
      <c r="A287" s="62"/>
      <c r="B287" s="150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</row>
    <row r="288">
      <c r="A288" s="62"/>
      <c r="B288" s="150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</row>
    <row r="289">
      <c r="A289" s="62"/>
      <c r="B289" s="150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</row>
    <row r="290">
      <c r="A290" s="62"/>
      <c r="B290" s="150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</row>
    <row r="291">
      <c r="A291" s="62"/>
      <c r="B291" s="150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</row>
    <row r="292">
      <c r="A292" s="62"/>
      <c r="B292" s="150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</row>
    <row r="293">
      <c r="A293" s="62"/>
      <c r="B293" s="150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</row>
    <row r="294">
      <c r="A294" s="62"/>
      <c r="B294" s="150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</row>
    <row r="295">
      <c r="A295" s="62"/>
      <c r="B295" s="150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</row>
    <row r="296">
      <c r="A296" s="62"/>
      <c r="B296" s="150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</row>
    <row r="297">
      <c r="A297" s="62"/>
      <c r="B297" s="150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</row>
    <row r="298">
      <c r="A298" s="62"/>
      <c r="B298" s="150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</row>
    <row r="299">
      <c r="A299" s="62"/>
      <c r="B299" s="150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</row>
    <row r="300">
      <c r="A300" s="62"/>
      <c r="B300" s="150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</row>
    <row r="301">
      <c r="A301" s="62"/>
      <c r="B301" s="150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</row>
    <row r="302">
      <c r="A302" s="62"/>
      <c r="B302" s="150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</row>
    <row r="303">
      <c r="A303" s="62"/>
      <c r="B303" s="150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</row>
    <row r="304">
      <c r="A304" s="62"/>
      <c r="B304" s="150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</row>
    <row r="305">
      <c r="A305" s="62"/>
      <c r="B305" s="150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</row>
    <row r="306">
      <c r="A306" s="62"/>
      <c r="B306" s="150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</row>
    <row r="307">
      <c r="A307" s="62"/>
      <c r="B307" s="150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</row>
    <row r="308">
      <c r="A308" s="62"/>
      <c r="B308" s="150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</row>
    <row r="309">
      <c r="A309" s="62"/>
      <c r="B309" s="150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</row>
    <row r="310">
      <c r="A310" s="62"/>
      <c r="B310" s="150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</row>
    <row r="311">
      <c r="A311" s="62"/>
      <c r="B311" s="150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</row>
    <row r="312">
      <c r="A312" s="62"/>
      <c r="B312" s="150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</row>
    <row r="313">
      <c r="A313" s="62"/>
      <c r="B313" s="150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</row>
    <row r="314">
      <c r="A314" s="62"/>
      <c r="B314" s="150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</row>
    <row r="315">
      <c r="A315" s="62"/>
      <c r="B315" s="150"/>
      <c r="C315" s="152"/>
      <c r="D315" s="15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</row>
    <row r="316">
      <c r="A316" s="62"/>
      <c r="B316" s="150"/>
      <c r="C316" s="152"/>
      <c r="D316" s="15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</row>
    <row r="317">
      <c r="A317" s="62"/>
      <c r="B317" s="150"/>
      <c r="C317" s="152"/>
      <c r="D317" s="15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</row>
    <row r="318">
      <c r="A318" s="62"/>
      <c r="B318" s="150"/>
      <c r="C318" s="152"/>
      <c r="D318" s="15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</row>
    <row r="319">
      <c r="A319" s="62"/>
      <c r="B319" s="150"/>
      <c r="C319" s="152"/>
      <c r="D319" s="15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</row>
    <row r="320">
      <c r="A320" s="62"/>
      <c r="B320" s="150"/>
      <c r="C320" s="152"/>
      <c r="D320" s="15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</row>
    <row r="321">
      <c r="A321" s="62"/>
      <c r="B321" s="150"/>
      <c r="C321" s="152"/>
      <c r="D321" s="15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</row>
    <row r="322">
      <c r="A322" s="62"/>
      <c r="B322" s="150"/>
      <c r="C322" s="152"/>
      <c r="D322" s="15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</row>
    <row r="323">
      <c r="A323" s="62"/>
      <c r="B323" s="150"/>
      <c r="C323" s="152"/>
      <c r="D323" s="15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</row>
    <row r="324">
      <c r="A324" s="62"/>
      <c r="B324" s="150"/>
      <c r="C324" s="152"/>
      <c r="D324" s="15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</row>
    <row r="325">
      <c r="A325" s="62"/>
      <c r="B325" s="150"/>
      <c r="C325" s="152"/>
      <c r="D325" s="15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</row>
    <row r="326">
      <c r="A326" s="62"/>
      <c r="B326" s="150"/>
      <c r="C326" s="152"/>
      <c r="D326" s="15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</row>
    <row r="327">
      <c r="A327" s="62"/>
      <c r="B327" s="150"/>
      <c r="C327" s="152"/>
      <c r="D327" s="15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</row>
    <row r="328">
      <c r="A328" s="62"/>
      <c r="B328" s="150"/>
      <c r="C328" s="152"/>
      <c r="D328" s="15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</row>
    <row r="329">
      <c r="A329" s="62"/>
      <c r="B329" s="150"/>
      <c r="C329" s="152"/>
      <c r="D329" s="15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</row>
    <row r="330">
      <c r="A330" s="62"/>
      <c r="B330" s="150"/>
      <c r="C330" s="152"/>
      <c r="D330" s="15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</row>
    <row r="331">
      <c r="A331" s="62"/>
      <c r="B331" s="150"/>
      <c r="C331" s="152"/>
      <c r="D331" s="15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</row>
    <row r="332">
      <c r="A332" s="62"/>
      <c r="B332" s="150"/>
      <c r="C332" s="152"/>
      <c r="D332" s="15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</row>
    <row r="333">
      <c r="A333" s="62"/>
      <c r="B333" s="150"/>
      <c r="C333" s="152"/>
      <c r="D333" s="15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</row>
    <row r="334">
      <c r="A334" s="62"/>
      <c r="B334" s="150"/>
      <c r="C334" s="152"/>
      <c r="D334" s="15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</row>
    <row r="335">
      <c r="A335" s="62"/>
      <c r="B335" s="150"/>
      <c r="C335" s="152"/>
      <c r="D335" s="15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</row>
    <row r="336">
      <c r="A336" s="62"/>
      <c r="B336" s="150"/>
      <c r="C336" s="152"/>
      <c r="D336" s="15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</row>
    <row r="337">
      <c r="A337" s="62"/>
      <c r="B337" s="150"/>
      <c r="C337" s="152"/>
      <c r="D337" s="15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</row>
    <row r="338">
      <c r="A338" s="62"/>
      <c r="B338" s="150"/>
      <c r="C338" s="152"/>
      <c r="D338" s="15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</row>
    <row r="339">
      <c r="A339" s="62"/>
      <c r="B339" s="150"/>
      <c r="C339" s="152"/>
      <c r="D339" s="15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</row>
    <row r="340">
      <c r="A340" s="62"/>
      <c r="B340" s="150"/>
      <c r="C340" s="152"/>
      <c r="D340" s="15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</row>
    <row r="341">
      <c r="A341" s="62"/>
      <c r="B341" s="150"/>
      <c r="C341" s="152"/>
      <c r="D341" s="15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</row>
    <row r="342">
      <c r="A342" s="62"/>
      <c r="B342" s="150"/>
      <c r="C342" s="152"/>
      <c r="D342" s="15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</row>
    <row r="343">
      <c r="A343" s="62"/>
      <c r="B343" s="150"/>
      <c r="C343" s="152"/>
      <c r="D343" s="15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</row>
    <row r="344">
      <c r="A344" s="62"/>
      <c r="B344" s="150"/>
      <c r="C344" s="152"/>
      <c r="D344" s="15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</row>
    <row r="345">
      <c r="A345" s="62"/>
      <c r="B345" s="150"/>
      <c r="C345" s="152"/>
      <c r="D345" s="15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</row>
    <row r="346">
      <c r="A346" s="62"/>
      <c r="B346" s="150"/>
      <c r="C346" s="152"/>
      <c r="D346" s="15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</row>
    <row r="347">
      <c r="A347" s="62"/>
      <c r="B347" s="150"/>
      <c r="C347" s="152"/>
      <c r="D347" s="15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</row>
    <row r="348">
      <c r="A348" s="62"/>
      <c r="B348" s="150"/>
      <c r="C348" s="152"/>
      <c r="D348" s="15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</row>
    <row r="349">
      <c r="A349" s="62"/>
      <c r="B349" s="150"/>
      <c r="C349" s="152"/>
      <c r="D349" s="15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</row>
    <row r="350">
      <c r="A350" s="62"/>
      <c r="B350" s="150"/>
      <c r="C350" s="152"/>
      <c r="D350" s="15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</row>
    <row r="351">
      <c r="A351" s="62"/>
      <c r="B351" s="150"/>
      <c r="C351" s="152"/>
      <c r="D351" s="15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</row>
    <row r="352">
      <c r="A352" s="62"/>
      <c r="B352" s="150"/>
      <c r="C352" s="152"/>
      <c r="D352" s="15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</row>
    <row r="353">
      <c r="A353" s="62"/>
      <c r="B353" s="150"/>
      <c r="C353" s="152"/>
      <c r="D353" s="15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</row>
    <row r="354">
      <c r="A354" s="62"/>
      <c r="B354" s="150"/>
      <c r="C354" s="152"/>
      <c r="D354" s="15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</row>
    <row r="355">
      <c r="A355" s="62"/>
      <c r="B355" s="150"/>
      <c r="C355" s="152"/>
      <c r="D355" s="15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</row>
    <row r="356">
      <c r="A356" s="62"/>
      <c r="B356" s="150"/>
      <c r="C356" s="152"/>
      <c r="D356" s="15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</row>
    <row r="357">
      <c r="A357" s="62"/>
      <c r="B357" s="150"/>
      <c r="C357" s="152"/>
      <c r="D357" s="15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</row>
    <row r="358">
      <c r="A358" s="62"/>
      <c r="B358" s="150"/>
      <c r="C358" s="152"/>
      <c r="D358" s="15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</row>
    <row r="359">
      <c r="A359" s="62"/>
      <c r="B359" s="150"/>
      <c r="C359" s="152"/>
      <c r="D359" s="15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</row>
    <row r="360">
      <c r="A360" s="62"/>
      <c r="B360" s="150"/>
      <c r="C360" s="152"/>
      <c r="D360" s="15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</row>
    <row r="361">
      <c r="A361" s="62"/>
      <c r="B361" s="150"/>
      <c r="C361" s="152"/>
      <c r="D361" s="15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</row>
    <row r="362">
      <c r="A362" s="62"/>
      <c r="B362" s="150"/>
      <c r="C362" s="152"/>
      <c r="D362" s="15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</row>
    <row r="363">
      <c r="A363" s="62"/>
      <c r="B363" s="150"/>
      <c r="C363" s="152"/>
      <c r="D363" s="15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</row>
    <row r="364">
      <c r="A364" s="62"/>
      <c r="B364" s="150"/>
      <c r="C364" s="152"/>
      <c r="D364" s="15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</row>
    <row r="365">
      <c r="A365" s="62"/>
      <c r="B365" s="150"/>
      <c r="C365" s="152"/>
      <c r="D365" s="15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</row>
    <row r="366">
      <c r="A366" s="62"/>
      <c r="B366" s="150"/>
      <c r="C366" s="152"/>
      <c r="D366" s="15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</row>
    <row r="367">
      <c r="A367" s="62"/>
      <c r="B367" s="150"/>
      <c r="C367" s="152"/>
      <c r="D367" s="15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</row>
    <row r="368">
      <c r="A368" s="62"/>
      <c r="B368" s="150"/>
      <c r="C368" s="152"/>
      <c r="D368" s="15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</row>
    <row r="369">
      <c r="A369" s="62"/>
      <c r="B369" s="150"/>
      <c r="C369" s="152"/>
      <c r="D369" s="15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</row>
    <row r="370">
      <c r="A370" s="62"/>
      <c r="B370" s="150"/>
      <c r="C370" s="152"/>
      <c r="D370" s="15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</row>
    <row r="371">
      <c r="A371" s="62"/>
      <c r="B371" s="150"/>
      <c r="C371" s="152"/>
      <c r="D371" s="15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</row>
    <row r="372">
      <c r="A372" s="62"/>
      <c r="B372" s="150"/>
      <c r="C372" s="152"/>
      <c r="D372" s="15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</row>
    <row r="373">
      <c r="A373" s="62"/>
      <c r="B373" s="150"/>
      <c r="C373" s="152"/>
      <c r="D373" s="15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</row>
    <row r="374">
      <c r="A374" s="62"/>
      <c r="B374" s="150"/>
      <c r="C374" s="152"/>
      <c r="D374" s="15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</row>
    <row r="375">
      <c r="A375" s="62"/>
      <c r="B375" s="150"/>
      <c r="C375" s="152"/>
      <c r="D375" s="15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</row>
    <row r="376">
      <c r="A376" s="62"/>
      <c r="B376" s="150"/>
      <c r="C376" s="152"/>
      <c r="D376" s="15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</row>
    <row r="377">
      <c r="A377" s="62"/>
      <c r="B377" s="150"/>
      <c r="C377" s="152"/>
      <c r="D377" s="15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</row>
    <row r="378">
      <c r="A378" s="62"/>
      <c r="B378" s="150"/>
      <c r="C378" s="152"/>
      <c r="D378" s="15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</row>
    <row r="379">
      <c r="A379" s="62"/>
      <c r="B379" s="150"/>
      <c r="C379" s="152"/>
      <c r="D379" s="15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</row>
    <row r="380">
      <c r="A380" s="62"/>
      <c r="B380" s="150"/>
      <c r="C380" s="152"/>
      <c r="D380" s="15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</row>
    <row r="381">
      <c r="A381" s="62"/>
      <c r="B381" s="150"/>
      <c r="C381" s="152"/>
      <c r="D381" s="15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</row>
    <row r="382">
      <c r="A382" s="62"/>
      <c r="B382" s="150"/>
      <c r="C382" s="152"/>
      <c r="D382" s="15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</row>
    <row r="383">
      <c r="A383" s="62"/>
      <c r="B383" s="150"/>
      <c r="C383" s="152"/>
      <c r="D383" s="15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</row>
    <row r="384">
      <c r="A384" s="62"/>
      <c r="B384" s="150"/>
      <c r="C384" s="152"/>
      <c r="D384" s="15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</row>
    <row r="385">
      <c r="A385" s="62"/>
      <c r="B385" s="150"/>
      <c r="C385" s="152"/>
      <c r="D385" s="15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</row>
    <row r="386">
      <c r="A386" s="62"/>
      <c r="B386" s="150"/>
      <c r="C386" s="152"/>
      <c r="D386" s="15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</row>
    <row r="387">
      <c r="A387" s="62"/>
      <c r="B387" s="150"/>
      <c r="C387" s="152"/>
      <c r="D387" s="15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</row>
    <row r="388">
      <c r="A388" s="62"/>
      <c r="B388" s="150"/>
      <c r="C388" s="152"/>
      <c r="D388" s="15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</row>
    <row r="389">
      <c r="A389" s="62"/>
      <c r="B389" s="150"/>
      <c r="C389" s="152"/>
      <c r="D389" s="15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</row>
    <row r="390">
      <c r="A390" s="62"/>
      <c r="B390" s="150"/>
      <c r="C390" s="152"/>
      <c r="D390" s="15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</row>
    <row r="391">
      <c r="A391" s="62"/>
      <c r="B391" s="150"/>
      <c r="C391" s="152"/>
      <c r="D391" s="15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</row>
    <row r="392">
      <c r="A392" s="62"/>
      <c r="B392" s="150"/>
      <c r="C392" s="152"/>
      <c r="D392" s="15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</row>
    <row r="393">
      <c r="A393" s="62"/>
      <c r="B393" s="150"/>
      <c r="C393" s="152"/>
      <c r="D393" s="15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</row>
    <row r="394">
      <c r="A394" s="62"/>
      <c r="B394" s="150"/>
      <c r="C394" s="152"/>
      <c r="D394" s="15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</row>
    <row r="395">
      <c r="A395" s="62"/>
      <c r="B395" s="150"/>
      <c r="C395" s="152"/>
      <c r="D395" s="15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</row>
    <row r="396">
      <c r="A396" s="62"/>
      <c r="B396" s="150"/>
      <c r="C396" s="152"/>
      <c r="D396" s="15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</row>
    <row r="397">
      <c r="A397" s="62"/>
      <c r="B397" s="150"/>
      <c r="C397" s="152"/>
      <c r="D397" s="15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</row>
    <row r="398">
      <c r="A398" s="62"/>
      <c r="B398" s="150"/>
      <c r="C398" s="152"/>
      <c r="D398" s="15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</row>
    <row r="399">
      <c r="A399" s="62"/>
      <c r="B399" s="150"/>
      <c r="C399" s="152"/>
      <c r="D399" s="15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</row>
    <row r="400">
      <c r="A400" s="62"/>
      <c r="B400" s="150"/>
      <c r="C400" s="152"/>
      <c r="D400" s="15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</row>
    <row r="401">
      <c r="A401" s="62"/>
      <c r="B401" s="150"/>
      <c r="C401" s="152"/>
      <c r="D401" s="15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</row>
    <row r="402">
      <c r="A402" s="62"/>
      <c r="B402" s="150"/>
      <c r="C402" s="152"/>
      <c r="D402" s="15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</row>
    <row r="403">
      <c r="A403" s="62"/>
      <c r="B403" s="150"/>
      <c r="C403" s="152"/>
      <c r="D403" s="15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</row>
    <row r="404">
      <c r="A404" s="62"/>
      <c r="B404" s="150"/>
      <c r="C404" s="152"/>
      <c r="D404" s="15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</row>
    <row r="405">
      <c r="A405" s="62"/>
      <c r="B405" s="150"/>
      <c r="C405" s="152"/>
      <c r="D405" s="15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</row>
    <row r="406">
      <c r="A406" s="62"/>
      <c r="B406" s="150"/>
      <c r="C406" s="152"/>
      <c r="D406" s="15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</row>
    <row r="407">
      <c r="A407" s="62"/>
      <c r="B407" s="150"/>
      <c r="C407" s="152"/>
      <c r="D407" s="15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</row>
    <row r="408">
      <c r="A408" s="62"/>
      <c r="B408" s="150"/>
      <c r="C408" s="152"/>
      <c r="D408" s="15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</row>
    <row r="409">
      <c r="A409" s="62"/>
      <c r="B409" s="150"/>
      <c r="C409" s="152"/>
      <c r="D409" s="15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</row>
    <row r="410">
      <c r="A410" s="62"/>
      <c r="B410" s="150"/>
      <c r="C410" s="152"/>
      <c r="D410" s="15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</row>
    <row r="411">
      <c r="A411" s="62"/>
      <c r="B411" s="150"/>
      <c r="C411" s="152"/>
      <c r="D411" s="15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</row>
    <row r="412">
      <c r="A412" s="62"/>
      <c r="B412" s="150"/>
      <c r="C412" s="152"/>
      <c r="D412" s="15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</row>
    <row r="413">
      <c r="A413" s="62"/>
      <c r="B413" s="150"/>
      <c r="C413" s="152"/>
      <c r="D413" s="15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</row>
    <row r="414">
      <c r="A414" s="62"/>
      <c r="B414" s="150"/>
      <c r="C414" s="152"/>
      <c r="D414" s="15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</row>
    <row r="415">
      <c r="A415" s="62"/>
      <c r="B415" s="150"/>
      <c r="C415" s="152"/>
      <c r="D415" s="15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</row>
    <row r="416">
      <c r="A416" s="62"/>
      <c r="B416" s="150"/>
      <c r="C416" s="152"/>
      <c r="D416" s="15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</row>
    <row r="417">
      <c r="A417" s="62"/>
      <c r="B417" s="150"/>
      <c r="C417" s="152"/>
      <c r="D417" s="15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</row>
    <row r="418">
      <c r="A418" s="62"/>
      <c r="B418" s="150"/>
      <c r="C418" s="152"/>
      <c r="D418" s="15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</row>
    <row r="419">
      <c r="A419" s="62"/>
      <c r="B419" s="150"/>
      <c r="C419" s="152"/>
      <c r="D419" s="15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</row>
    <row r="420">
      <c r="A420" s="62"/>
      <c r="B420" s="150"/>
      <c r="C420" s="152"/>
      <c r="D420" s="15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</row>
    <row r="421">
      <c r="A421" s="62"/>
      <c r="B421" s="150"/>
      <c r="C421" s="152"/>
      <c r="D421" s="15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</row>
    <row r="422">
      <c r="A422" s="62"/>
      <c r="B422" s="150"/>
      <c r="C422" s="152"/>
      <c r="D422" s="15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</row>
    <row r="423">
      <c r="A423" s="62"/>
      <c r="B423" s="150"/>
      <c r="C423" s="152"/>
      <c r="D423" s="15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</row>
    <row r="424">
      <c r="A424" s="62"/>
      <c r="B424" s="150"/>
      <c r="C424" s="152"/>
      <c r="D424" s="15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</row>
    <row r="425">
      <c r="A425" s="62"/>
      <c r="B425" s="150"/>
      <c r="C425" s="152"/>
      <c r="D425" s="15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</row>
    <row r="426">
      <c r="A426" s="62"/>
      <c r="B426" s="150"/>
      <c r="C426" s="152"/>
      <c r="D426" s="15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</row>
    <row r="427">
      <c r="A427" s="62"/>
      <c r="B427" s="150"/>
      <c r="C427" s="152"/>
      <c r="D427" s="15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</row>
    <row r="428">
      <c r="A428" s="62"/>
      <c r="B428" s="150"/>
      <c r="C428" s="152"/>
      <c r="D428" s="15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</row>
    <row r="429">
      <c r="A429" s="62"/>
      <c r="B429" s="150"/>
      <c r="C429" s="152"/>
      <c r="D429" s="15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</row>
    <row r="430">
      <c r="A430" s="62"/>
      <c r="B430" s="150"/>
      <c r="C430" s="152"/>
      <c r="D430" s="15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</row>
    <row r="431">
      <c r="A431" s="62"/>
      <c r="B431" s="150"/>
      <c r="C431" s="152"/>
      <c r="D431" s="15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</row>
    <row r="432">
      <c r="A432" s="62"/>
      <c r="B432" s="150"/>
      <c r="C432" s="152"/>
      <c r="D432" s="15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</row>
    <row r="433">
      <c r="A433" s="62"/>
      <c r="B433" s="150"/>
      <c r="C433" s="152"/>
      <c r="D433" s="15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</row>
    <row r="434">
      <c r="A434" s="62"/>
      <c r="B434" s="150"/>
      <c r="C434" s="152"/>
      <c r="D434" s="15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</row>
    <row r="435">
      <c r="A435" s="62"/>
      <c r="B435" s="150"/>
      <c r="C435" s="152"/>
      <c r="D435" s="15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</row>
    <row r="436">
      <c r="A436" s="62"/>
      <c r="B436" s="150"/>
      <c r="C436" s="152"/>
      <c r="D436" s="15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</row>
    <row r="437">
      <c r="A437" s="62"/>
      <c r="B437" s="150"/>
      <c r="C437" s="152"/>
      <c r="D437" s="15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</row>
    <row r="438">
      <c r="A438" s="62"/>
      <c r="B438" s="150"/>
      <c r="C438" s="152"/>
      <c r="D438" s="15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</row>
    <row r="439">
      <c r="A439" s="62"/>
      <c r="B439" s="150"/>
      <c r="C439" s="152"/>
      <c r="D439" s="15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</row>
    <row r="440">
      <c r="A440" s="62"/>
      <c r="B440" s="150"/>
      <c r="C440" s="152"/>
      <c r="D440" s="15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</row>
    <row r="441">
      <c r="A441" s="62"/>
      <c r="B441" s="150"/>
      <c r="C441" s="152"/>
      <c r="D441" s="15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</row>
    <row r="442">
      <c r="A442" s="62"/>
      <c r="B442" s="150"/>
      <c r="C442" s="152"/>
      <c r="D442" s="15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</row>
    <row r="443">
      <c r="A443" s="62"/>
      <c r="B443" s="150"/>
      <c r="C443" s="152"/>
      <c r="D443" s="15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</row>
    <row r="444">
      <c r="A444" s="62"/>
      <c r="B444" s="150"/>
      <c r="C444" s="152"/>
      <c r="D444" s="15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</row>
    <row r="445">
      <c r="A445" s="62"/>
      <c r="B445" s="150"/>
      <c r="C445" s="152"/>
      <c r="D445" s="15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</row>
    <row r="446">
      <c r="A446" s="62"/>
      <c r="B446" s="150"/>
      <c r="C446" s="152"/>
      <c r="D446" s="15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</row>
    <row r="447">
      <c r="A447" s="62"/>
      <c r="B447" s="150"/>
      <c r="C447" s="152"/>
      <c r="D447" s="15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</row>
    <row r="448">
      <c r="A448" s="62"/>
      <c r="B448" s="150"/>
      <c r="C448" s="152"/>
      <c r="D448" s="15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</row>
    <row r="449">
      <c r="A449" s="62"/>
      <c r="B449" s="150"/>
      <c r="C449" s="152"/>
      <c r="D449" s="15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</row>
    <row r="450">
      <c r="A450" s="62"/>
      <c r="B450" s="150"/>
      <c r="C450" s="152"/>
      <c r="D450" s="15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</row>
    <row r="451">
      <c r="A451" s="62"/>
      <c r="B451" s="150"/>
      <c r="C451" s="152"/>
      <c r="D451" s="15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</row>
    <row r="452">
      <c r="A452" s="62"/>
      <c r="B452" s="150"/>
      <c r="C452" s="152"/>
      <c r="D452" s="15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</row>
    <row r="453">
      <c r="A453" s="62"/>
      <c r="B453" s="150"/>
      <c r="C453" s="152"/>
      <c r="D453" s="15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</row>
    <row r="454">
      <c r="A454" s="62"/>
      <c r="B454" s="150"/>
      <c r="C454" s="152"/>
      <c r="D454" s="15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</row>
    <row r="455">
      <c r="A455" s="62"/>
      <c r="B455" s="150"/>
      <c r="C455" s="152"/>
      <c r="D455" s="15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</row>
    <row r="456">
      <c r="A456" s="62"/>
      <c r="B456" s="150"/>
      <c r="C456" s="152"/>
      <c r="D456" s="15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</row>
    <row r="457">
      <c r="A457" s="62"/>
      <c r="B457" s="150"/>
      <c r="C457" s="152"/>
      <c r="D457" s="15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</row>
    <row r="458">
      <c r="A458" s="62"/>
      <c r="B458" s="150"/>
      <c r="C458" s="152"/>
      <c r="D458" s="15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</row>
    <row r="459">
      <c r="A459" s="62"/>
      <c r="B459" s="150"/>
      <c r="C459" s="152"/>
      <c r="D459" s="15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</row>
    <row r="460">
      <c r="A460" s="62"/>
      <c r="B460" s="150"/>
      <c r="C460" s="152"/>
      <c r="D460" s="15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</row>
    <row r="461">
      <c r="A461" s="62"/>
      <c r="B461" s="150"/>
      <c r="C461" s="152"/>
      <c r="D461" s="15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</row>
    <row r="462">
      <c r="A462" s="62"/>
      <c r="B462" s="150"/>
      <c r="C462" s="152"/>
      <c r="D462" s="15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</row>
    <row r="463">
      <c r="A463" s="62"/>
      <c r="B463" s="150"/>
      <c r="C463" s="152"/>
      <c r="D463" s="15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</row>
    <row r="464">
      <c r="A464" s="62"/>
      <c r="B464" s="150"/>
      <c r="C464" s="152"/>
      <c r="D464" s="15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</row>
    <row r="465">
      <c r="A465" s="62"/>
      <c r="B465" s="150"/>
      <c r="C465" s="152"/>
      <c r="D465" s="15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</row>
    <row r="466">
      <c r="A466" s="62"/>
      <c r="B466" s="150"/>
      <c r="C466" s="152"/>
      <c r="D466" s="15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</row>
    <row r="467">
      <c r="A467" s="62"/>
      <c r="B467" s="150"/>
      <c r="C467" s="152"/>
      <c r="D467" s="15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</row>
    <row r="468">
      <c r="A468" s="62"/>
      <c r="B468" s="150"/>
      <c r="C468" s="152"/>
      <c r="D468" s="15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</row>
    <row r="469">
      <c r="A469" s="62"/>
      <c r="B469" s="150"/>
      <c r="C469" s="152"/>
      <c r="D469" s="15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</row>
    <row r="470">
      <c r="A470" s="62"/>
      <c r="B470" s="150"/>
      <c r="C470" s="152"/>
      <c r="D470" s="15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</row>
    <row r="471">
      <c r="A471" s="62"/>
      <c r="B471" s="150"/>
      <c r="C471" s="152"/>
      <c r="D471" s="15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</row>
    <row r="472">
      <c r="A472" s="62"/>
      <c r="B472" s="150"/>
      <c r="C472" s="152"/>
      <c r="D472" s="15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</row>
    <row r="473">
      <c r="A473" s="62"/>
      <c r="B473" s="150"/>
      <c r="C473" s="152"/>
      <c r="D473" s="15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</row>
    <row r="474">
      <c r="A474" s="62"/>
      <c r="B474" s="150"/>
      <c r="C474" s="152"/>
      <c r="D474" s="15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</row>
    <row r="475">
      <c r="A475" s="62"/>
      <c r="B475" s="150"/>
      <c r="C475" s="152"/>
      <c r="D475" s="15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</row>
    <row r="476">
      <c r="A476" s="62"/>
      <c r="B476" s="150"/>
      <c r="C476" s="152"/>
      <c r="D476" s="15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</row>
    <row r="477">
      <c r="A477" s="62"/>
      <c r="B477" s="150"/>
      <c r="C477" s="152"/>
      <c r="D477" s="15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</row>
    <row r="478">
      <c r="A478" s="62"/>
      <c r="B478" s="150"/>
      <c r="C478" s="152"/>
      <c r="D478" s="15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</row>
    <row r="479">
      <c r="A479" s="62"/>
      <c r="B479" s="150"/>
      <c r="C479" s="152"/>
      <c r="D479" s="15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</row>
    <row r="480">
      <c r="A480" s="62"/>
      <c r="B480" s="150"/>
      <c r="C480" s="152"/>
      <c r="D480" s="15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</row>
    <row r="481">
      <c r="A481" s="62"/>
      <c r="B481" s="150"/>
      <c r="C481" s="152"/>
      <c r="D481" s="15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</row>
    <row r="482">
      <c r="A482" s="62"/>
      <c r="B482" s="150"/>
      <c r="C482" s="152"/>
      <c r="D482" s="15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</row>
    <row r="483">
      <c r="A483" s="62"/>
      <c r="B483" s="150"/>
      <c r="C483" s="152"/>
      <c r="D483" s="15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</row>
    <row r="484">
      <c r="A484" s="62"/>
      <c r="B484" s="150"/>
      <c r="C484" s="152"/>
      <c r="D484" s="15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</row>
    <row r="485">
      <c r="A485" s="62"/>
      <c r="B485" s="150"/>
      <c r="C485" s="152"/>
      <c r="D485" s="15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</row>
    <row r="486">
      <c r="A486" s="62"/>
      <c r="B486" s="150"/>
      <c r="C486" s="152"/>
      <c r="D486" s="15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</row>
    <row r="487">
      <c r="A487" s="62"/>
      <c r="B487" s="150"/>
      <c r="C487" s="152"/>
      <c r="D487" s="15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</row>
    <row r="488">
      <c r="A488" s="62"/>
      <c r="B488" s="150"/>
      <c r="C488" s="152"/>
      <c r="D488" s="15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</row>
    <row r="489">
      <c r="A489" s="62"/>
      <c r="B489" s="150"/>
      <c r="C489" s="152"/>
      <c r="D489" s="15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</row>
    <row r="490">
      <c r="A490" s="62"/>
      <c r="B490" s="150"/>
      <c r="C490" s="152"/>
      <c r="D490" s="15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</row>
    <row r="491">
      <c r="A491" s="62"/>
      <c r="B491" s="150"/>
      <c r="C491" s="152"/>
      <c r="D491" s="15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</row>
    <row r="492">
      <c r="A492" s="62"/>
      <c r="B492" s="150"/>
      <c r="C492" s="152"/>
      <c r="D492" s="15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</row>
    <row r="493">
      <c r="A493" s="62"/>
      <c r="B493" s="150"/>
      <c r="C493" s="152"/>
      <c r="D493" s="15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</row>
    <row r="494">
      <c r="A494" s="62"/>
      <c r="B494" s="150"/>
      <c r="C494" s="152"/>
      <c r="D494" s="15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</row>
    <row r="495">
      <c r="A495" s="62"/>
      <c r="B495" s="150"/>
      <c r="C495" s="152"/>
      <c r="D495" s="15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</row>
    <row r="496">
      <c r="A496" s="62"/>
      <c r="B496" s="150"/>
      <c r="C496" s="152"/>
      <c r="D496" s="15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</row>
    <row r="497">
      <c r="A497" s="62"/>
      <c r="B497" s="150"/>
      <c r="C497" s="152"/>
      <c r="D497" s="15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</row>
    <row r="498">
      <c r="A498" s="62"/>
      <c r="B498" s="150"/>
      <c r="C498" s="152"/>
      <c r="D498" s="15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</row>
    <row r="499">
      <c r="A499" s="62"/>
      <c r="B499" s="150"/>
      <c r="C499" s="152"/>
      <c r="D499" s="15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</row>
    <row r="500">
      <c r="A500" s="62"/>
      <c r="B500" s="150"/>
      <c r="C500" s="152"/>
      <c r="D500" s="15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</row>
    <row r="501">
      <c r="A501" s="62"/>
      <c r="B501" s="150"/>
      <c r="C501" s="152"/>
      <c r="D501" s="15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</row>
    <row r="502">
      <c r="A502" s="62"/>
      <c r="B502" s="150"/>
      <c r="C502" s="152"/>
      <c r="D502" s="15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</row>
    <row r="503">
      <c r="A503" s="62"/>
      <c r="B503" s="150"/>
      <c r="C503" s="152"/>
      <c r="D503" s="15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</row>
    <row r="504">
      <c r="A504" s="62"/>
      <c r="B504" s="150"/>
      <c r="C504" s="152"/>
      <c r="D504" s="15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</row>
    <row r="505">
      <c r="A505" s="62"/>
      <c r="B505" s="150"/>
      <c r="C505" s="152"/>
      <c r="D505" s="15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</row>
    <row r="506">
      <c r="A506" s="62"/>
      <c r="B506" s="150"/>
      <c r="C506" s="152"/>
      <c r="D506" s="15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</row>
    <row r="507">
      <c r="A507" s="62"/>
      <c r="B507" s="150"/>
      <c r="C507" s="152"/>
      <c r="D507" s="15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</row>
    <row r="508">
      <c r="A508" s="62"/>
      <c r="B508" s="150"/>
      <c r="C508" s="152"/>
      <c r="D508" s="15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</row>
    <row r="509">
      <c r="A509" s="62"/>
      <c r="B509" s="150"/>
      <c r="C509" s="152"/>
      <c r="D509" s="15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</row>
    <row r="510">
      <c r="A510" s="62"/>
      <c r="B510" s="150"/>
      <c r="C510" s="152"/>
      <c r="D510" s="15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</row>
    <row r="511">
      <c r="A511" s="62"/>
      <c r="B511" s="150"/>
      <c r="C511" s="152"/>
      <c r="D511" s="15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</row>
    <row r="512">
      <c r="A512" s="62"/>
      <c r="B512" s="150"/>
      <c r="C512" s="152"/>
      <c r="D512" s="15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</row>
    <row r="513">
      <c r="A513" s="62"/>
      <c r="B513" s="150"/>
      <c r="C513" s="152"/>
      <c r="D513" s="15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</row>
    <row r="514">
      <c r="A514" s="62"/>
      <c r="B514" s="150"/>
      <c r="C514" s="152"/>
      <c r="D514" s="15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</row>
    <row r="515">
      <c r="A515" s="62"/>
      <c r="B515" s="150"/>
      <c r="C515" s="152"/>
      <c r="D515" s="15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</row>
    <row r="516">
      <c r="A516" s="62"/>
      <c r="B516" s="150"/>
      <c r="C516" s="152"/>
      <c r="D516" s="15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</row>
    <row r="517">
      <c r="A517" s="62"/>
      <c r="B517" s="150"/>
      <c r="C517" s="152"/>
      <c r="D517" s="15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</row>
    <row r="518">
      <c r="A518" s="62"/>
      <c r="B518" s="150"/>
      <c r="C518" s="152"/>
      <c r="D518" s="15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</row>
    <row r="519">
      <c r="A519" s="62"/>
      <c r="B519" s="150"/>
      <c r="C519" s="152"/>
      <c r="D519" s="15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</row>
    <row r="520">
      <c r="A520" s="62"/>
      <c r="B520" s="150"/>
      <c r="C520" s="152"/>
      <c r="D520" s="15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</row>
    <row r="521">
      <c r="A521" s="62"/>
      <c r="B521" s="150"/>
      <c r="C521" s="152"/>
      <c r="D521" s="15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</row>
    <row r="522">
      <c r="A522" s="62"/>
      <c r="B522" s="150"/>
      <c r="C522" s="152"/>
      <c r="D522" s="15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</row>
    <row r="523">
      <c r="A523" s="62"/>
      <c r="B523" s="150"/>
      <c r="C523" s="152"/>
      <c r="D523" s="15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</row>
    <row r="524">
      <c r="A524" s="62"/>
      <c r="B524" s="150"/>
      <c r="C524" s="152"/>
      <c r="D524" s="15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</row>
    <row r="525">
      <c r="A525" s="62"/>
      <c r="B525" s="150"/>
      <c r="C525" s="152"/>
      <c r="D525" s="15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</row>
    <row r="526">
      <c r="A526" s="62"/>
      <c r="B526" s="150"/>
      <c r="C526" s="152"/>
      <c r="D526" s="15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</row>
    <row r="527">
      <c r="A527" s="62"/>
      <c r="B527" s="150"/>
      <c r="C527" s="152"/>
      <c r="D527" s="15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</row>
    <row r="528">
      <c r="A528" s="62"/>
      <c r="B528" s="150"/>
      <c r="C528" s="152"/>
      <c r="D528" s="15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</row>
    <row r="529">
      <c r="A529" s="62"/>
      <c r="B529" s="150"/>
      <c r="C529" s="152"/>
      <c r="D529" s="15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</row>
    <row r="530">
      <c r="A530" s="62"/>
      <c r="B530" s="150"/>
      <c r="C530" s="152"/>
      <c r="D530" s="15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</row>
    <row r="531">
      <c r="A531" s="62"/>
      <c r="B531" s="150"/>
      <c r="C531" s="152"/>
      <c r="D531" s="15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</row>
    <row r="532">
      <c r="A532" s="62"/>
      <c r="B532" s="150"/>
      <c r="C532" s="152"/>
      <c r="D532" s="15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</row>
    <row r="533">
      <c r="A533" s="62"/>
      <c r="B533" s="150"/>
      <c r="C533" s="152"/>
      <c r="D533" s="15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</row>
    <row r="534">
      <c r="A534" s="62"/>
      <c r="B534" s="150"/>
      <c r="C534" s="152"/>
      <c r="D534" s="15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</row>
    <row r="535">
      <c r="A535" s="62"/>
      <c r="B535" s="150"/>
      <c r="C535" s="152"/>
      <c r="D535" s="15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</row>
    <row r="536">
      <c r="A536" s="62"/>
      <c r="B536" s="150"/>
      <c r="C536" s="152"/>
      <c r="D536" s="15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</row>
    <row r="537">
      <c r="A537" s="62"/>
      <c r="B537" s="150"/>
      <c r="C537" s="152"/>
      <c r="D537" s="15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</row>
    <row r="538">
      <c r="A538" s="62"/>
      <c r="B538" s="150"/>
      <c r="C538" s="152"/>
      <c r="D538" s="15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</row>
    <row r="539">
      <c r="A539" s="62"/>
      <c r="B539" s="150"/>
      <c r="C539" s="152"/>
      <c r="D539" s="15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</row>
    <row r="540">
      <c r="A540" s="62"/>
      <c r="B540" s="150"/>
      <c r="C540" s="152"/>
      <c r="D540" s="15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</row>
    <row r="541">
      <c r="A541" s="62"/>
      <c r="B541" s="150"/>
      <c r="C541" s="152"/>
      <c r="D541" s="15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</row>
    <row r="542">
      <c r="A542" s="62"/>
      <c r="B542" s="150"/>
      <c r="C542" s="152"/>
      <c r="D542" s="15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</row>
    <row r="543">
      <c r="A543" s="62"/>
      <c r="B543" s="150"/>
      <c r="C543" s="152"/>
      <c r="D543" s="15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</row>
    <row r="544">
      <c r="A544" s="62"/>
      <c r="B544" s="150"/>
      <c r="C544" s="152"/>
      <c r="D544" s="15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</row>
    <row r="545">
      <c r="A545" s="62"/>
      <c r="B545" s="150"/>
      <c r="C545" s="152"/>
      <c r="D545" s="15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</row>
    <row r="546">
      <c r="A546" s="62"/>
      <c r="B546" s="150"/>
      <c r="C546" s="152"/>
      <c r="D546" s="15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</row>
    <row r="547">
      <c r="A547" s="62"/>
      <c r="B547" s="150"/>
      <c r="C547" s="152"/>
      <c r="D547" s="15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</row>
    <row r="548">
      <c r="A548" s="62"/>
      <c r="B548" s="150"/>
      <c r="C548" s="152"/>
      <c r="D548" s="15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</row>
    <row r="549">
      <c r="A549" s="62"/>
      <c r="B549" s="150"/>
      <c r="C549" s="152"/>
      <c r="D549" s="15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</row>
    <row r="550">
      <c r="A550" s="62"/>
      <c r="B550" s="150"/>
      <c r="C550" s="152"/>
      <c r="D550" s="15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</row>
    <row r="551">
      <c r="A551" s="62"/>
      <c r="B551" s="150"/>
      <c r="C551" s="152"/>
      <c r="D551" s="15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</row>
    <row r="552">
      <c r="A552" s="62"/>
      <c r="B552" s="150"/>
      <c r="C552" s="152"/>
      <c r="D552" s="15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</row>
    <row r="553">
      <c r="A553" s="62"/>
      <c r="B553" s="150"/>
      <c r="C553" s="152"/>
      <c r="D553" s="15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</row>
    <row r="554">
      <c r="A554" s="62"/>
      <c r="B554" s="150"/>
      <c r="C554" s="152"/>
      <c r="D554" s="15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</row>
    <row r="555">
      <c r="A555" s="62"/>
      <c r="B555" s="150"/>
      <c r="C555" s="152"/>
      <c r="D555" s="15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</row>
    <row r="556">
      <c r="A556" s="62"/>
      <c r="B556" s="150"/>
      <c r="C556" s="152"/>
      <c r="D556" s="15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</row>
    <row r="557">
      <c r="A557" s="62"/>
      <c r="B557" s="150"/>
      <c r="C557" s="152"/>
      <c r="D557" s="15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</row>
    <row r="558">
      <c r="A558" s="62"/>
      <c r="B558" s="150"/>
      <c r="C558" s="152"/>
      <c r="D558" s="15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</row>
    <row r="559">
      <c r="A559" s="62"/>
      <c r="B559" s="150"/>
      <c r="C559" s="152"/>
      <c r="D559" s="15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</row>
    <row r="560">
      <c r="A560" s="62"/>
      <c r="B560" s="150"/>
      <c r="C560" s="152"/>
      <c r="D560" s="15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</row>
    <row r="561">
      <c r="A561" s="62"/>
      <c r="B561" s="150"/>
      <c r="C561" s="152"/>
      <c r="D561" s="15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</row>
    <row r="562">
      <c r="A562" s="62"/>
      <c r="B562" s="150"/>
      <c r="C562" s="152"/>
      <c r="D562" s="15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</row>
    <row r="563">
      <c r="A563" s="62"/>
      <c r="B563" s="150"/>
      <c r="C563" s="152"/>
      <c r="D563" s="15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</row>
    <row r="564">
      <c r="A564" s="62"/>
      <c r="B564" s="150"/>
      <c r="C564" s="152"/>
      <c r="D564" s="15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</row>
    <row r="565">
      <c r="A565" s="62"/>
      <c r="B565" s="150"/>
      <c r="C565" s="152"/>
      <c r="D565" s="15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</row>
    <row r="566">
      <c r="A566" s="62"/>
      <c r="B566" s="150"/>
      <c r="C566" s="152"/>
      <c r="D566" s="15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</row>
    <row r="567">
      <c r="A567" s="62"/>
      <c r="B567" s="150"/>
      <c r="C567" s="152"/>
      <c r="D567" s="15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</row>
    <row r="568">
      <c r="A568" s="62"/>
      <c r="B568" s="150"/>
      <c r="C568" s="152"/>
      <c r="D568" s="15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</row>
    <row r="569">
      <c r="A569" s="62"/>
      <c r="B569" s="150"/>
      <c r="C569" s="152"/>
      <c r="D569" s="15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</row>
    <row r="570">
      <c r="A570" s="62"/>
      <c r="B570" s="150"/>
      <c r="C570" s="152"/>
      <c r="D570" s="15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</row>
    <row r="571">
      <c r="A571" s="62"/>
      <c r="B571" s="150"/>
      <c r="C571" s="152"/>
      <c r="D571" s="15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</row>
    <row r="572">
      <c r="A572" s="62"/>
      <c r="B572" s="150"/>
      <c r="C572" s="152"/>
      <c r="D572" s="15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</row>
    <row r="573">
      <c r="A573" s="62"/>
      <c r="B573" s="150"/>
      <c r="C573" s="152"/>
      <c r="D573" s="15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</row>
    <row r="574">
      <c r="A574" s="62"/>
      <c r="B574" s="150"/>
      <c r="C574" s="152"/>
      <c r="D574" s="15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</row>
    <row r="575">
      <c r="A575" s="62"/>
      <c r="B575" s="150"/>
      <c r="C575" s="152"/>
      <c r="D575" s="15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</row>
    <row r="576">
      <c r="A576" s="62"/>
      <c r="B576" s="150"/>
      <c r="C576" s="152"/>
      <c r="D576" s="15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</row>
    <row r="577">
      <c r="A577" s="62"/>
      <c r="B577" s="150"/>
      <c r="C577" s="152"/>
      <c r="D577" s="15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</row>
    <row r="578">
      <c r="A578" s="62"/>
      <c r="B578" s="150"/>
      <c r="C578" s="152"/>
      <c r="D578" s="15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</row>
    <row r="579">
      <c r="A579" s="62"/>
      <c r="B579" s="150"/>
      <c r="C579" s="152"/>
      <c r="D579" s="15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</row>
    <row r="580">
      <c r="A580" s="62"/>
      <c r="B580" s="150"/>
      <c r="C580" s="152"/>
      <c r="D580" s="15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</row>
    <row r="581">
      <c r="A581" s="62"/>
      <c r="B581" s="150"/>
      <c r="C581" s="152"/>
      <c r="D581" s="15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</row>
    <row r="582">
      <c r="A582" s="62"/>
      <c r="B582" s="150"/>
      <c r="C582" s="152"/>
      <c r="D582" s="15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</row>
    <row r="583">
      <c r="A583" s="62"/>
      <c r="B583" s="150"/>
      <c r="C583" s="152"/>
      <c r="D583" s="15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</row>
    <row r="584">
      <c r="A584" s="62"/>
      <c r="B584" s="150"/>
      <c r="C584" s="152"/>
      <c r="D584" s="15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</row>
    <row r="585">
      <c r="A585" s="62"/>
      <c r="B585" s="150"/>
      <c r="C585" s="152"/>
      <c r="D585" s="15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</row>
    <row r="586">
      <c r="A586" s="62"/>
      <c r="B586" s="150"/>
      <c r="C586" s="152"/>
      <c r="D586" s="15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</row>
    <row r="587">
      <c r="A587" s="62"/>
      <c r="B587" s="150"/>
      <c r="C587" s="152"/>
      <c r="D587" s="15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</row>
    <row r="588">
      <c r="A588" s="62"/>
      <c r="B588" s="150"/>
      <c r="C588" s="152"/>
      <c r="D588" s="15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</row>
    <row r="589">
      <c r="A589" s="62"/>
      <c r="B589" s="150"/>
      <c r="C589" s="152"/>
      <c r="D589" s="15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</row>
    <row r="590">
      <c r="A590" s="62"/>
      <c r="B590" s="150"/>
      <c r="C590" s="152"/>
      <c r="D590" s="15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</row>
    <row r="591">
      <c r="A591" s="62"/>
      <c r="B591" s="150"/>
      <c r="C591" s="152"/>
      <c r="D591" s="15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</row>
    <row r="592">
      <c r="A592" s="62"/>
      <c r="B592" s="150"/>
      <c r="C592" s="152"/>
      <c r="D592" s="15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</row>
    <row r="593">
      <c r="A593" s="62"/>
      <c r="B593" s="150"/>
      <c r="C593" s="152"/>
      <c r="D593" s="15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</row>
    <row r="594">
      <c r="A594" s="62"/>
      <c r="B594" s="150"/>
      <c r="C594" s="152"/>
      <c r="D594" s="15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</row>
    <row r="595">
      <c r="A595" s="62"/>
      <c r="B595" s="150"/>
      <c r="C595" s="152"/>
      <c r="D595" s="15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</row>
    <row r="596">
      <c r="A596" s="62"/>
      <c r="B596" s="150"/>
      <c r="C596" s="152"/>
      <c r="D596" s="15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</row>
    <row r="597">
      <c r="A597" s="62"/>
      <c r="B597" s="150"/>
      <c r="C597" s="152"/>
      <c r="D597" s="15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</row>
    <row r="598">
      <c r="A598" s="62"/>
      <c r="B598" s="150"/>
      <c r="C598" s="152"/>
      <c r="D598" s="15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</row>
    <row r="599">
      <c r="A599" s="62"/>
      <c r="B599" s="150"/>
      <c r="C599" s="152"/>
      <c r="D599" s="15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</row>
    <row r="600">
      <c r="A600" s="62"/>
      <c r="B600" s="150"/>
      <c r="C600" s="152"/>
      <c r="D600" s="15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</row>
    <row r="601">
      <c r="A601" s="62"/>
      <c r="B601" s="150"/>
      <c r="C601" s="152"/>
      <c r="D601" s="15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</row>
    <row r="602">
      <c r="A602" s="62"/>
      <c r="B602" s="150"/>
      <c r="C602" s="152"/>
      <c r="D602" s="15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</row>
    <row r="603">
      <c r="A603" s="62"/>
      <c r="B603" s="150"/>
      <c r="C603" s="152"/>
      <c r="D603" s="15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</row>
    <row r="604">
      <c r="A604" s="62"/>
      <c r="B604" s="150"/>
      <c r="C604" s="152"/>
      <c r="D604" s="15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</row>
    <row r="605">
      <c r="A605" s="62"/>
      <c r="B605" s="150"/>
      <c r="C605" s="152"/>
      <c r="D605" s="15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</row>
    <row r="606">
      <c r="A606" s="62"/>
      <c r="B606" s="150"/>
      <c r="C606" s="152"/>
      <c r="D606" s="15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</row>
    <row r="607">
      <c r="A607" s="62"/>
      <c r="B607" s="150"/>
      <c r="C607" s="152"/>
      <c r="D607" s="15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</row>
    <row r="608">
      <c r="A608" s="62"/>
      <c r="B608" s="150"/>
      <c r="C608" s="152"/>
      <c r="D608" s="15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</row>
    <row r="609">
      <c r="A609" s="62"/>
      <c r="B609" s="150"/>
      <c r="C609" s="152"/>
      <c r="D609" s="15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</row>
    <row r="610">
      <c r="A610" s="62"/>
      <c r="B610" s="150"/>
      <c r="C610" s="152"/>
      <c r="D610" s="15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</row>
    <row r="611">
      <c r="A611" s="62"/>
      <c r="B611" s="150"/>
      <c r="C611" s="152"/>
      <c r="D611" s="15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</row>
    <row r="612">
      <c r="A612" s="62"/>
      <c r="B612" s="150"/>
      <c r="C612" s="152"/>
      <c r="D612" s="15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</row>
    <row r="613">
      <c r="A613" s="62"/>
      <c r="B613" s="150"/>
      <c r="C613" s="152"/>
      <c r="D613" s="15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</row>
    <row r="614">
      <c r="A614" s="62"/>
      <c r="B614" s="150"/>
      <c r="C614" s="152"/>
      <c r="D614" s="15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</row>
    <row r="615">
      <c r="A615" s="62"/>
      <c r="B615" s="150"/>
      <c r="C615" s="152"/>
      <c r="D615" s="15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</row>
    <row r="616">
      <c r="A616" s="62"/>
      <c r="B616" s="150"/>
      <c r="C616" s="152"/>
      <c r="D616" s="15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</row>
    <row r="617">
      <c r="A617" s="62"/>
      <c r="B617" s="150"/>
      <c r="C617" s="152"/>
      <c r="D617" s="15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</row>
    <row r="618">
      <c r="A618" s="62"/>
      <c r="B618" s="150"/>
      <c r="C618" s="152"/>
      <c r="D618" s="15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</row>
    <row r="619">
      <c r="A619" s="62"/>
      <c r="B619" s="150"/>
      <c r="C619" s="152"/>
      <c r="D619" s="15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</row>
    <row r="620">
      <c r="A620" s="62"/>
      <c r="B620" s="150"/>
      <c r="C620" s="152"/>
      <c r="D620" s="15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</row>
    <row r="621">
      <c r="A621" s="62"/>
      <c r="B621" s="150"/>
      <c r="C621" s="152"/>
      <c r="D621" s="15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</row>
    <row r="622">
      <c r="A622" s="62"/>
      <c r="B622" s="150"/>
      <c r="C622" s="152"/>
      <c r="D622" s="15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</row>
    <row r="623">
      <c r="A623" s="62"/>
      <c r="B623" s="150"/>
      <c r="C623" s="152"/>
      <c r="D623" s="15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</row>
    <row r="624">
      <c r="A624" s="62"/>
      <c r="B624" s="150"/>
      <c r="C624" s="152"/>
      <c r="D624" s="15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</row>
    <row r="625">
      <c r="A625" s="62"/>
      <c r="B625" s="150"/>
      <c r="C625" s="152"/>
      <c r="D625" s="15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</row>
    <row r="626">
      <c r="A626" s="62"/>
      <c r="B626" s="150"/>
      <c r="C626" s="152"/>
      <c r="D626" s="15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</row>
    <row r="627">
      <c r="A627" s="62"/>
      <c r="B627" s="150"/>
      <c r="C627" s="152"/>
      <c r="D627" s="15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</row>
    <row r="628">
      <c r="A628" s="62"/>
      <c r="B628" s="150"/>
      <c r="C628" s="152"/>
      <c r="D628" s="15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</row>
    <row r="629">
      <c r="A629" s="62"/>
      <c r="B629" s="150"/>
      <c r="C629" s="152"/>
      <c r="D629" s="15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</row>
    <row r="630">
      <c r="A630" s="62"/>
      <c r="B630" s="150"/>
      <c r="C630" s="152"/>
      <c r="D630" s="15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</row>
    <row r="631">
      <c r="A631" s="62"/>
      <c r="B631" s="150"/>
      <c r="C631" s="152"/>
      <c r="D631" s="15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</row>
    <row r="632">
      <c r="A632" s="62"/>
      <c r="B632" s="150"/>
      <c r="C632" s="152"/>
      <c r="D632" s="15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</row>
    <row r="633">
      <c r="A633" s="62"/>
      <c r="B633" s="150"/>
      <c r="C633" s="152"/>
      <c r="D633" s="15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</row>
    <row r="634">
      <c r="A634" s="62"/>
      <c r="B634" s="150"/>
      <c r="C634" s="152"/>
      <c r="D634" s="15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</row>
    <row r="635">
      <c r="A635" s="62"/>
      <c r="B635" s="150"/>
      <c r="C635" s="152"/>
      <c r="D635" s="15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</row>
    <row r="636">
      <c r="A636" s="62"/>
      <c r="B636" s="150"/>
      <c r="C636" s="152"/>
      <c r="D636" s="15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</row>
    <row r="637">
      <c r="A637" s="62"/>
      <c r="B637" s="150"/>
      <c r="C637" s="152"/>
      <c r="D637" s="15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</row>
    <row r="638">
      <c r="A638" s="62"/>
      <c r="B638" s="150"/>
      <c r="C638" s="152"/>
      <c r="D638" s="15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</row>
    <row r="639">
      <c r="A639" s="62"/>
      <c r="B639" s="150"/>
      <c r="C639" s="152"/>
      <c r="D639" s="15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</row>
    <row r="640">
      <c r="A640" s="62"/>
      <c r="B640" s="150"/>
      <c r="C640" s="152"/>
      <c r="D640" s="15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</row>
    <row r="641">
      <c r="A641" s="62"/>
      <c r="B641" s="150"/>
      <c r="C641" s="152"/>
      <c r="D641" s="15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</row>
    <row r="642">
      <c r="A642" s="62"/>
      <c r="B642" s="150"/>
      <c r="C642" s="152"/>
      <c r="D642" s="15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</row>
    <row r="643">
      <c r="A643" s="62"/>
      <c r="B643" s="150"/>
      <c r="C643" s="152"/>
      <c r="D643" s="15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</row>
    <row r="644">
      <c r="A644" s="62"/>
      <c r="B644" s="150"/>
      <c r="C644" s="152"/>
      <c r="D644" s="15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</row>
    <row r="645">
      <c r="A645" s="62"/>
      <c r="B645" s="150"/>
      <c r="C645" s="152"/>
      <c r="D645" s="15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</row>
    <row r="646">
      <c r="A646" s="62"/>
      <c r="B646" s="150"/>
      <c r="C646" s="152"/>
      <c r="D646" s="15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</row>
    <row r="647">
      <c r="A647" s="62"/>
      <c r="B647" s="150"/>
      <c r="C647" s="152"/>
      <c r="D647" s="15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</row>
    <row r="648">
      <c r="A648" s="62"/>
      <c r="B648" s="150"/>
      <c r="C648" s="152"/>
      <c r="D648" s="15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</row>
    <row r="649">
      <c r="A649" s="62"/>
      <c r="B649" s="150"/>
      <c r="C649" s="152"/>
      <c r="D649" s="15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</row>
    <row r="650">
      <c r="A650" s="62"/>
      <c r="B650" s="150"/>
      <c r="C650" s="152"/>
      <c r="D650" s="15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</row>
    <row r="651">
      <c r="A651" s="62"/>
      <c r="B651" s="150"/>
      <c r="C651" s="152"/>
      <c r="D651" s="15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</row>
    <row r="652">
      <c r="A652" s="62"/>
      <c r="B652" s="150"/>
      <c r="C652" s="152"/>
      <c r="D652" s="15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</row>
    <row r="653">
      <c r="A653" s="62"/>
      <c r="B653" s="150"/>
      <c r="C653" s="152"/>
      <c r="D653" s="15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</row>
    <row r="654">
      <c r="A654" s="62"/>
      <c r="B654" s="150"/>
      <c r="C654" s="152"/>
      <c r="D654" s="15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</row>
    <row r="655">
      <c r="A655" s="62"/>
      <c r="B655" s="150"/>
      <c r="C655" s="152"/>
      <c r="D655" s="15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</row>
    <row r="656">
      <c r="A656" s="62"/>
      <c r="B656" s="150"/>
      <c r="C656" s="152"/>
      <c r="D656" s="15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</row>
    <row r="657">
      <c r="A657" s="62"/>
      <c r="B657" s="150"/>
      <c r="C657" s="152"/>
      <c r="D657" s="15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</row>
    <row r="658">
      <c r="A658" s="62"/>
      <c r="B658" s="150"/>
      <c r="C658" s="152"/>
      <c r="D658" s="15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</row>
    <row r="659">
      <c r="A659" s="62"/>
      <c r="B659" s="150"/>
      <c r="C659" s="152"/>
      <c r="D659" s="15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</row>
    <row r="660">
      <c r="A660" s="62"/>
      <c r="B660" s="150"/>
      <c r="C660" s="152"/>
      <c r="D660" s="15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</row>
    <row r="661">
      <c r="A661" s="62"/>
      <c r="B661" s="150"/>
      <c r="C661" s="152"/>
      <c r="D661" s="15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</row>
    <row r="662">
      <c r="A662" s="62"/>
      <c r="B662" s="150"/>
      <c r="C662" s="152"/>
      <c r="D662" s="15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</row>
    <row r="663">
      <c r="A663" s="62"/>
      <c r="B663" s="150"/>
      <c r="C663" s="152"/>
      <c r="D663" s="15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</row>
    <row r="664">
      <c r="A664" s="62"/>
      <c r="B664" s="150"/>
      <c r="C664" s="152"/>
      <c r="D664" s="15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</row>
    <row r="665">
      <c r="A665" s="62"/>
      <c r="B665" s="150"/>
      <c r="C665" s="152"/>
      <c r="D665" s="15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</row>
    <row r="666">
      <c r="A666" s="62"/>
      <c r="B666" s="150"/>
      <c r="C666" s="152"/>
      <c r="D666" s="15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</row>
    <row r="667">
      <c r="A667" s="62"/>
      <c r="B667" s="150"/>
      <c r="C667" s="152"/>
      <c r="D667" s="15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</row>
    <row r="668">
      <c r="A668" s="62"/>
      <c r="B668" s="150"/>
      <c r="C668" s="152"/>
      <c r="D668" s="15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</row>
    <row r="669">
      <c r="A669" s="62"/>
      <c r="B669" s="150"/>
      <c r="C669" s="152"/>
      <c r="D669" s="15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</row>
    <row r="670">
      <c r="A670" s="62"/>
      <c r="B670" s="150"/>
      <c r="C670" s="152"/>
      <c r="D670" s="15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</row>
    <row r="671">
      <c r="A671" s="62"/>
      <c r="B671" s="150"/>
      <c r="C671" s="152"/>
      <c r="D671" s="15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</row>
    <row r="672">
      <c r="A672" s="62"/>
      <c r="B672" s="150"/>
      <c r="C672" s="152"/>
      <c r="D672" s="15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</row>
    <row r="673">
      <c r="A673" s="62"/>
      <c r="B673" s="150"/>
      <c r="C673" s="152"/>
      <c r="D673" s="15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</row>
    <row r="674">
      <c r="A674" s="62"/>
      <c r="B674" s="150"/>
      <c r="C674" s="152"/>
      <c r="D674" s="15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</row>
    <row r="675">
      <c r="A675" s="62"/>
      <c r="B675" s="150"/>
      <c r="C675" s="152"/>
      <c r="D675" s="15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</row>
    <row r="676">
      <c r="A676" s="62"/>
      <c r="B676" s="150"/>
      <c r="C676" s="152"/>
      <c r="D676" s="15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</row>
    <row r="677">
      <c r="A677" s="62"/>
      <c r="B677" s="150"/>
      <c r="C677" s="152"/>
      <c r="D677" s="15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</row>
    <row r="678">
      <c r="A678" s="62"/>
      <c r="B678" s="150"/>
      <c r="C678" s="152"/>
      <c r="D678" s="15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</row>
    <row r="679">
      <c r="A679" s="62"/>
      <c r="B679" s="150"/>
      <c r="C679" s="152"/>
      <c r="D679" s="15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</row>
    <row r="680">
      <c r="A680" s="62"/>
      <c r="B680" s="150"/>
      <c r="C680" s="152"/>
      <c r="D680" s="15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</row>
    <row r="681">
      <c r="A681" s="62"/>
      <c r="B681" s="150"/>
      <c r="C681" s="152"/>
      <c r="D681" s="15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</row>
    <row r="682">
      <c r="A682" s="62"/>
      <c r="B682" s="150"/>
      <c r="C682" s="152"/>
      <c r="D682" s="15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</row>
    <row r="683">
      <c r="A683" s="62"/>
      <c r="B683" s="150"/>
      <c r="C683" s="152"/>
      <c r="D683" s="15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</row>
    <row r="684">
      <c r="A684" s="62"/>
      <c r="B684" s="150"/>
      <c r="C684" s="152"/>
      <c r="D684" s="15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</row>
    <row r="685">
      <c r="A685" s="62"/>
      <c r="B685" s="150"/>
      <c r="C685" s="152"/>
      <c r="D685" s="15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</row>
    <row r="686">
      <c r="A686" s="62"/>
      <c r="B686" s="150"/>
      <c r="C686" s="152"/>
      <c r="D686" s="15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</row>
    <row r="687">
      <c r="A687" s="62"/>
      <c r="B687" s="150"/>
      <c r="C687" s="152"/>
      <c r="D687" s="15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</row>
    <row r="688">
      <c r="A688" s="62"/>
      <c r="B688" s="150"/>
      <c r="C688" s="152"/>
      <c r="D688" s="15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</row>
    <row r="689">
      <c r="A689" s="62"/>
      <c r="B689" s="150"/>
      <c r="C689" s="152"/>
      <c r="D689" s="15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</row>
    <row r="690">
      <c r="A690" s="62"/>
      <c r="B690" s="150"/>
      <c r="C690" s="152"/>
      <c r="D690" s="15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</row>
    <row r="691">
      <c r="A691" s="62"/>
      <c r="B691" s="150"/>
      <c r="C691" s="152"/>
      <c r="D691" s="15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</row>
    <row r="692">
      <c r="A692" s="62"/>
      <c r="B692" s="150"/>
      <c r="C692" s="152"/>
      <c r="D692" s="15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</row>
    <row r="693">
      <c r="A693" s="62"/>
      <c r="B693" s="150"/>
      <c r="C693" s="152"/>
      <c r="D693" s="15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</row>
    <row r="694">
      <c r="A694" s="62"/>
      <c r="B694" s="150"/>
      <c r="C694" s="152"/>
      <c r="D694" s="15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</row>
    <row r="695">
      <c r="A695" s="62"/>
      <c r="B695" s="150"/>
      <c r="C695" s="152"/>
      <c r="D695" s="15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</row>
    <row r="696">
      <c r="A696" s="62"/>
      <c r="B696" s="150"/>
      <c r="C696" s="152"/>
      <c r="D696" s="15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</row>
    <row r="697">
      <c r="A697" s="62"/>
      <c r="B697" s="150"/>
      <c r="C697" s="152"/>
      <c r="D697" s="15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</row>
    <row r="698">
      <c r="A698" s="62"/>
      <c r="B698" s="150"/>
      <c r="C698" s="152"/>
      <c r="D698" s="15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</row>
    <row r="699">
      <c r="A699" s="62"/>
      <c r="B699" s="150"/>
      <c r="C699" s="152"/>
      <c r="D699" s="15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</row>
    <row r="700">
      <c r="A700" s="62"/>
      <c r="B700" s="150"/>
      <c r="C700" s="152"/>
      <c r="D700" s="15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</row>
    <row r="701">
      <c r="A701" s="62"/>
      <c r="B701" s="150"/>
      <c r="C701" s="152"/>
      <c r="D701" s="15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</row>
    <row r="702">
      <c r="A702" s="62"/>
      <c r="B702" s="150"/>
      <c r="C702" s="152"/>
      <c r="D702" s="15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</row>
    <row r="703">
      <c r="A703" s="62"/>
      <c r="B703" s="150"/>
      <c r="C703" s="152"/>
      <c r="D703" s="15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</row>
    <row r="704">
      <c r="A704" s="62"/>
      <c r="B704" s="150"/>
      <c r="C704" s="152"/>
      <c r="D704" s="15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</row>
    <row r="705">
      <c r="A705" s="62"/>
      <c r="B705" s="150"/>
      <c r="C705" s="152"/>
      <c r="D705" s="15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</row>
    <row r="706">
      <c r="A706" s="62"/>
      <c r="B706" s="150"/>
      <c r="C706" s="152"/>
      <c r="D706" s="15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</row>
    <row r="707">
      <c r="A707" s="62"/>
      <c r="B707" s="150"/>
      <c r="C707" s="152"/>
      <c r="D707" s="15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</row>
    <row r="708">
      <c r="A708" s="62"/>
      <c r="B708" s="150"/>
      <c r="C708" s="152"/>
      <c r="D708" s="15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</row>
    <row r="709">
      <c r="A709" s="62"/>
      <c r="B709" s="150"/>
      <c r="C709" s="152"/>
      <c r="D709" s="15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</row>
    <row r="710">
      <c r="A710" s="62"/>
      <c r="B710" s="150"/>
      <c r="C710" s="152"/>
      <c r="D710" s="15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</row>
    <row r="711">
      <c r="A711" s="62"/>
      <c r="B711" s="150"/>
      <c r="C711" s="152"/>
      <c r="D711" s="15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</row>
    <row r="712">
      <c r="A712" s="62"/>
      <c r="B712" s="150"/>
      <c r="C712" s="152"/>
      <c r="D712" s="15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</row>
    <row r="713">
      <c r="A713" s="62"/>
      <c r="B713" s="150"/>
      <c r="C713" s="152"/>
      <c r="D713" s="15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</row>
    <row r="714">
      <c r="A714" s="62"/>
      <c r="B714" s="150"/>
      <c r="C714" s="152"/>
      <c r="D714" s="15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</row>
    <row r="715">
      <c r="A715" s="62"/>
      <c r="B715" s="150"/>
      <c r="C715" s="152"/>
      <c r="D715" s="15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</row>
    <row r="716">
      <c r="A716" s="62"/>
      <c r="B716" s="150"/>
      <c r="C716" s="152"/>
      <c r="D716" s="15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</row>
    <row r="717">
      <c r="A717" s="62"/>
      <c r="B717" s="150"/>
      <c r="C717" s="152"/>
      <c r="D717" s="15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</row>
    <row r="718">
      <c r="A718" s="62"/>
      <c r="B718" s="150"/>
      <c r="C718" s="152"/>
      <c r="D718" s="15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</row>
    <row r="719">
      <c r="A719" s="62"/>
      <c r="B719" s="150"/>
      <c r="C719" s="152"/>
      <c r="D719" s="15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</row>
    <row r="720">
      <c r="A720" s="62"/>
      <c r="B720" s="150"/>
      <c r="C720" s="152"/>
      <c r="D720" s="15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</row>
    <row r="721">
      <c r="A721" s="62"/>
      <c r="B721" s="150"/>
      <c r="C721" s="152"/>
      <c r="D721" s="15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</row>
    <row r="722">
      <c r="A722" s="62"/>
      <c r="B722" s="150"/>
      <c r="C722" s="152"/>
      <c r="D722" s="15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</row>
    <row r="723">
      <c r="A723" s="62"/>
      <c r="B723" s="150"/>
      <c r="C723" s="152"/>
      <c r="D723" s="15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</row>
    <row r="724">
      <c r="A724" s="62"/>
      <c r="B724" s="150"/>
      <c r="C724" s="152"/>
      <c r="D724" s="15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</row>
    <row r="725">
      <c r="A725" s="62"/>
      <c r="B725" s="150"/>
      <c r="C725" s="152"/>
      <c r="D725" s="15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</row>
    <row r="726">
      <c r="A726" s="62"/>
      <c r="B726" s="150"/>
      <c r="C726" s="152"/>
      <c r="D726" s="15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</row>
    <row r="727">
      <c r="A727" s="62"/>
      <c r="B727" s="150"/>
      <c r="C727" s="152"/>
      <c r="D727" s="15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</row>
    <row r="728">
      <c r="A728" s="62"/>
      <c r="B728" s="150"/>
      <c r="C728" s="152"/>
      <c r="D728" s="15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</row>
    <row r="729">
      <c r="A729" s="62"/>
      <c r="B729" s="150"/>
      <c r="C729" s="152"/>
      <c r="D729" s="15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</row>
    <row r="730">
      <c r="A730" s="62"/>
      <c r="B730" s="150"/>
      <c r="C730" s="152"/>
      <c r="D730" s="15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</row>
    <row r="731">
      <c r="A731" s="62"/>
      <c r="B731" s="150"/>
      <c r="C731" s="152"/>
      <c r="D731" s="15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</row>
    <row r="732">
      <c r="A732" s="62"/>
      <c r="B732" s="150"/>
      <c r="C732" s="152"/>
      <c r="D732" s="15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</row>
    <row r="733">
      <c r="A733" s="62"/>
      <c r="B733" s="150"/>
      <c r="C733" s="152"/>
      <c r="D733" s="15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</row>
    <row r="734">
      <c r="A734" s="62"/>
      <c r="B734" s="150"/>
      <c r="C734" s="152"/>
      <c r="D734" s="15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</row>
    <row r="735">
      <c r="A735" s="62"/>
      <c r="B735" s="150"/>
      <c r="C735" s="152"/>
      <c r="D735" s="15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</row>
    <row r="736">
      <c r="A736" s="62"/>
      <c r="B736" s="150"/>
      <c r="C736" s="152"/>
      <c r="D736" s="15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</row>
    <row r="737">
      <c r="A737" s="62"/>
      <c r="B737" s="150"/>
      <c r="C737" s="152"/>
      <c r="D737" s="15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</row>
    <row r="738">
      <c r="A738" s="62"/>
      <c r="B738" s="150"/>
      <c r="C738" s="152"/>
      <c r="D738" s="15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</row>
    <row r="739">
      <c r="A739" s="62"/>
      <c r="B739" s="150"/>
      <c r="C739" s="152"/>
      <c r="D739" s="15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</row>
    <row r="740">
      <c r="A740" s="62"/>
      <c r="B740" s="150"/>
      <c r="C740" s="152"/>
      <c r="D740" s="15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</row>
    <row r="741">
      <c r="A741" s="62"/>
      <c r="B741" s="150"/>
      <c r="C741" s="152"/>
      <c r="D741" s="15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</row>
    <row r="742">
      <c r="A742" s="62"/>
      <c r="B742" s="150"/>
      <c r="C742" s="152"/>
      <c r="D742" s="15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</row>
    <row r="743">
      <c r="A743" s="62"/>
      <c r="B743" s="150"/>
      <c r="C743" s="152"/>
      <c r="D743" s="15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</row>
    <row r="744">
      <c r="A744" s="62"/>
      <c r="B744" s="150"/>
      <c r="C744" s="152"/>
      <c r="D744" s="15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</row>
    <row r="745">
      <c r="A745" s="62"/>
      <c r="B745" s="150"/>
      <c r="C745" s="152"/>
      <c r="D745" s="15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</row>
    <row r="746">
      <c r="A746" s="62"/>
      <c r="B746" s="150"/>
      <c r="C746" s="152"/>
      <c r="D746" s="15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</row>
    <row r="747">
      <c r="A747" s="62"/>
      <c r="B747" s="150"/>
      <c r="C747" s="152"/>
      <c r="D747" s="15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</row>
    <row r="748">
      <c r="A748" s="62"/>
      <c r="B748" s="150"/>
      <c r="C748" s="152"/>
      <c r="D748" s="15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</row>
    <row r="749">
      <c r="A749" s="62"/>
      <c r="B749" s="150"/>
      <c r="C749" s="152"/>
      <c r="D749" s="15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</row>
    <row r="750">
      <c r="A750" s="62"/>
      <c r="B750" s="150"/>
      <c r="C750" s="152"/>
      <c r="D750" s="15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</row>
    <row r="751">
      <c r="A751" s="62"/>
      <c r="B751" s="150"/>
      <c r="C751" s="152"/>
      <c r="D751" s="15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</row>
    <row r="752">
      <c r="A752" s="62"/>
      <c r="B752" s="150"/>
      <c r="C752" s="152"/>
      <c r="D752" s="15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</row>
    <row r="753">
      <c r="A753" s="62"/>
      <c r="B753" s="150"/>
      <c r="C753" s="152"/>
      <c r="D753" s="15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</row>
    <row r="754">
      <c r="A754" s="62"/>
      <c r="B754" s="150"/>
      <c r="C754" s="152"/>
      <c r="D754" s="15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</row>
    <row r="755">
      <c r="A755" s="62"/>
      <c r="B755" s="150"/>
      <c r="C755" s="152"/>
      <c r="D755" s="15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</row>
    <row r="756">
      <c r="A756" s="62"/>
      <c r="B756" s="150"/>
      <c r="C756" s="152"/>
      <c r="D756" s="15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</row>
    <row r="757">
      <c r="A757" s="62"/>
      <c r="B757" s="150"/>
      <c r="C757" s="152"/>
      <c r="D757" s="15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</row>
    <row r="758">
      <c r="A758" s="62"/>
      <c r="B758" s="150"/>
      <c r="C758" s="152"/>
      <c r="D758" s="15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</row>
    <row r="759">
      <c r="A759" s="62"/>
      <c r="B759" s="150"/>
      <c r="C759" s="152"/>
      <c r="D759" s="15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</row>
    <row r="760">
      <c r="A760" s="62"/>
      <c r="B760" s="150"/>
      <c r="C760" s="152"/>
      <c r="D760" s="15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</row>
    <row r="761">
      <c r="A761" s="62"/>
      <c r="B761" s="150"/>
      <c r="C761" s="152"/>
      <c r="D761" s="15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</row>
    <row r="762">
      <c r="A762" s="62"/>
      <c r="B762" s="150"/>
      <c r="C762" s="152"/>
      <c r="D762" s="15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</row>
    <row r="763">
      <c r="A763" s="62"/>
      <c r="B763" s="150"/>
      <c r="C763" s="152"/>
      <c r="D763" s="15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</row>
    <row r="764">
      <c r="A764" s="62"/>
      <c r="B764" s="150"/>
      <c r="C764" s="152"/>
      <c r="D764" s="15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</row>
    <row r="765">
      <c r="A765" s="62"/>
      <c r="B765" s="150"/>
      <c r="C765" s="152"/>
      <c r="D765" s="15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</row>
    <row r="766">
      <c r="A766" s="62"/>
      <c r="B766" s="150"/>
      <c r="C766" s="152"/>
      <c r="D766" s="15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</row>
    <row r="767">
      <c r="A767" s="62"/>
      <c r="B767" s="150"/>
      <c r="C767" s="152"/>
      <c r="D767" s="15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</row>
    <row r="768">
      <c r="A768" s="62"/>
      <c r="B768" s="150"/>
      <c r="C768" s="152"/>
      <c r="D768" s="15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</row>
    <row r="769">
      <c r="A769" s="62"/>
      <c r="B769" s="150"/>
      <c r="C769" s="152"/>
      <c r="D769" s="15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</row>
    <row r="770">
      <c r="A770" s="62"/>
      <c r="B770" s="150"/>
      <c r="C770" s="152"/>
      <c r="D770" s="15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</row>
    <row r="771">
      <c r="A771" s="62"/>
      <c r="B771" s="150"/>
      <c r="C771" s="152"/>
      <c r="D771" s="15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</row>
    <row r="772">
      <c r="A772" s="62"/>
      <c r="B772" s="150"/>
      <c r="C772" s="152"/>
      <c r="D772" s="15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</row>
    <row r="773">
      <c r="A773" s="62"/>
      <c r="B773" s="150"/>
      <c r="C773" s="152"/>
      <c r="D773" s="15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</row>
    <row r="774">
      <c r="A774" s="62"/>
      <c r="B774" s="150"/>
      <c r="C774" s="152"/>
      <c r="D774" s="15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</row>
    <row r="775">
      <c r="A775" s="62"/>
      <c r="B775" s="150"/>
      <c r="C775" s="152"/>
      <c r="D775" s="15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</row>
    <row r="776">
      <c r="A776" s="62"/>
      <c r="B776" s="150"/>
      <c r="C776" s="152"/>
      <c r="D776" s="15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</row>
    <row r="777">
      <c r="A777" s="62"/>
      <c r="B777" s="150"/>
      <c r="C777" s="152"/>
      <c r="D777" s="15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</row>
    <row r="778">
      <c r="A778" s="62"/>
      <c r="B778" s="150"/>
      <c r="C778" s="152"/>
      <c r="D778" s="15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</row>
    <row r="779">
      <c r="A779" s="62"/>
      <c r="B779" s="150"/>
      <c r="C779" s="152"/>
      <c r="D779" s="15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</row>
    <row r="780">
      <c r="A780" s="62"/>
      <c r="B780" s="150"/>
      <c r="C780" s="152"/>
      <c r="D780" s="15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</row>
    <row r="781">
      <c r="A781" s="62"/>
      <c r="B781" s="150"/>
      <c r="C781" s="152"/>
      <c r="D781" s="15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</row>
    <row r="782">
      <c r="A782" s="62"/>
      <c r="B782" s="150"/>
      <c r="C782" s="152"/>
      <c r="D782" s="15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</row>
    <row r="783">
      <c r="A783" s="62"/>
      <c r="B783" s="150"/>
      <c r="C783" s="152"/>
      <c r="D783" s="15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</row>
    <row r="784">
      <c r="A784" s="62"/>
      <c r="B784" s="150"/>
      <c r="C784" s="152"/>
      <c r="D784" s="15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</row>
    <row r="785">
      <c r="A785" s="62"/>
      <c r="B785" s="150"/>
      <c r="C785" s="152"/>
      <c r="D785" s="15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</row>
    <row r="786">
      <c r="A786" s="62"/>
      <c r="B786" s="150"/>
      <c r="C786" s="152"/>
      <c r="D786" s="15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</row>
    <row r="787">
      <c r="A787" s="62"/>
      <c r="B787" s="150"/>
      <c r="C787" s="152"/>
      <c r="D787" s="15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</row>
    <row r="788">
      <c r="A788" s="62"/>
      <c r="B788" s="150"/>
      <c r="C788" s="152"/>
      <c r="D788" s="15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</row>
    <row r="789">
      <c r="A789" s="62"/>
      <c r="B789" s="150"/>
      <c r="C789" s="152"/>
      <c r="D789" s="15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</row>
    <row r="790">
      <c r="A790" s="62"/>
      <c r="B790" s="150"/>
      <c r="C790" s="152"/>
      <c r="D790" s="15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</row>
    <row r="791">
      <c r="A791" s="62"/>
      <c r="B791" s="150"/>
      <c r="C791" s="152"/>
      <c r="D791" s="15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</row>
    <row r="792">
      <c r="A792" s="62"/>
      <c r="B792" s="150"/>
      <c r="C792" s="152"/>
      <c r="D792" s="15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</row>
    <row r="793">
      <c r="A793" s="62"/>
      <c r="B793" s="150"/>
      <c r="C793" s="152"/>
      <c r="D793" s="15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</row>
    <row r="794">
      <c r="A794" s="62"/>
      <c r="B794" s="150"/>
      <c r="C794" s="152"/>
      <c r="D794" s="15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</row>
    <row r="795">
      <c r="A795" s="62"/>
      <c r="B795" s="150"/>
      <c r="C795" s="152"/>
      <c r="D795" s="15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</row>
    <row r="796">
      <c r="A796" s="62"/>
      <c r="B796" s="150"/>
      <c r="C796" s="152"/>
      <c r="D796" s="15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</row>
    <row r="797">
      <c r="A797" s="62"/>
      <c r="B797" s="150"/>
      <c r="C797" s="152"/>
      <c r="D797" s="15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</row>
    <row r="798">
      <c r="A798" s="62"/>
      <c r="B798" s="150"/>
      <c r="C798" s="152"/>
      <c r="D798" s="15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</row>
    <row r="799">
      <c r="A799" s="62"/>
      <c r="B799" s="150"/>
      <c r="C799" s="152"/>
      <c r="D799" s="15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</row>
    <row r="800">
      <c r="A800" s="62"/>
      <c r="B800" s="150"/>
      <c r="C800" s="152"/>
      <c r="D800" s="15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</row>
    <row r="801">
      <c r="A801" s="62"/>
      <c r="B801" s="150"/>
      <c r="C801" s="152"/>
      <c r="D801" s="15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</row>
    <row r="802">
      <c r="A802" s="62"/>
      <c r="B802" s="150"/>
      <c r="C802" s="152"/>
      <c r="D802" s="15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</row>
    <row r="803">
      <c r="A803" s="62"/>
      <c r="B803" s="150"/>
      <c r="C803" s="152"/>
      <c r="D803" s="15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</row>
    <row r="804">
      <c r="A804" s="62"/>
      <c r="B804" s="150"/>
      <c r="C804" s="152"/>
      <c r="D804" s="15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</row>
    <row r="805">
      <c r="A805" s="62"/>
      <c r="B805" s="150"/>
      <c r="C805" s="152"/>
      <c r="D805" s="15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</row>
    <row r="806">
      <c r="A806" s="62"/>
      <c r="B806" s="150"/>
      <c r="C806" s="152"/>
      <c r="D806" s="15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</row>
    <row r="807">
      <c r="A807" s="62"/>
      <c r="B807" s="150"/>
      <c r="C807" s="152"/>
      <c r="D807" s="15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</row>
    <row r="808">
      <c r="A808" s="62"/>
      <c r="B808" s="150"/>
      <c r="C808" s="152"/>
      <c r="D808" s="15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</row>
    <row r="809">
      <c r="A809" s="62"/>
      <c r="B809" s="150"/>
      <c r="C809" s="152"/>
      <c r="D809" s="15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</row>
    <row r="810">
      <c r="A810" s="62"/>
      <c r="B810" s="150"/>
      <c r="C810" s="152"/>
      <c r="D810" s="15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</row>
    <row r="811">
      <c r="A811" s="62"/>
      <c r="B811" s="150"/>
      <c r="C811" s="152"/>
      <c r="D811" s="15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</row>
    <row r="812">
      <c r="A812" s="62"/>
      <c r="B812" s="150"/>
      <c r="C812" s="152"/>
      <c r="D812" s="15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</row>
    <row r="813">
      <c r="A813" s="62"/>
      <c r="B813" s="150"/>
      <c r="C813" s="152"/>
      <c r="D813" s="15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</row>
    <row r="814">
      <c r="A814" s="62"/>
      <c r="B814" s="150"/>
      <c r="C814" s="152"/>
      <c r="D814" s="15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</row>
    <row r="815">
      <c r="A815" s="62"/>
      <c r="B815" s="150"/>
      <c r="C815" s="152"/>
      <c r="D815" s="15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</row>
    <row r="816">
      <c r="A816" s="62"/>
      <c r="B816" s="150"/>
      <c r="C816" s="152"/>
      <c r="D816" s="15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</row>
    <row r="817">
      <c r="A817" s="62"/>
      <c r="B817" s="150"/>
      <c r="C817" s="152"/>
      <c r="D817" s="15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</row>
    <row r="818">
      <c r="A818" s="62"/>
      <c r="B818" s="150"/>
      <c r="C818" s="152"/>
      <c r="D818" s="15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</row>
    <row r="819">
      <c r="A819" s="62"/>
      <c r="B819" s="150"/>
      <c r="C819" s="152"/>
      <c r="D819" s="15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</row>
    <row r="820">
      <c r="A820" s="62"/>
      <c r="B820" s="150"/>
      <c r="C820" s="152"/>
      <c r="D820" s="15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</row>
    <row r="821">
      <c r="A821" s="62"/>
      <c r="B821" s="150"/>
      <c r="C821" s="152"/>
      <c r="D821" s="15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</row>
    <row r="822">
      <c r="A822" s="62"/>
      <c r="B822" s="150"/>
      <c r="C822" s="152"/>
      <c r="D822" s="15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</row>
    <row r="823">
      <c r="A823" s="62"/>
      <c r="B823" s="150"/>
      <c r="C823" s="152"/>
      <c r="D823" s="15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</row>
    <row r="824">
      <c r="A824" s="62"/>
      <c r="B824" s="150"/>
      <c r="C824" s="152"/>
      <c r="D824" s="15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</row>
    <row r="825">
      <c r="A825" s="62"/>
      <c r="B825" s="150"/>
      <c r="C825" s="152"/>
      <c r="D825" s="15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</row>
    <row r="826">
      <c r="A826" s="62"/>
      <c r="B826" s="150"/>
      <c r="C826" s="152"/>
      <c r="D826" s="15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</row>
    <row r="827">
      <c r="A827" s="62"/>
      <c r="B827" s="150"/>
      <c r="C827" s="152"/>
      <c r="D827" s="15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</row>
    <row r="828">
      <c r="A828" s="62"/>
      <c r="B828" s="150"/>
      <c r="C828" s="152"/>
      <c r="D828" s="15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</row>
    <row r="829">
      <c r="A829" s="62"/>
      <c r="B829" s="150"/>
      <c r="C829" s="152"/>
      <c r="D829" s="15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</row>
    <row r="830">
      <c r="A830" s="62"/>
      <c r="B830" s="150"/>
      <c r="C830" s="152"/>
      <c r="D830" s="15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</row>
    <row r="831">
      <c r="A831" s="62"/>
      <c r="B831" s="150"/>
      <c r="C831" s="152"/>
      <c r="D831" s="15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</row>
    <row r="832">
      <c r="A832" s="62"/>
      <c r="B832" s="150"/>
      <c r="C832" s="152"/>
      <c r="D832" s="15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</row>
    <row r="833">
      <c r="A833" s="62"/>
      <c r="B833" s="150"/>
      <c r="C833" s="152"/>
      <c r="D833" s="15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</row>
    <row r="834">
      <c r="A834" s="62"/>
      <c r="B834" s="150"/>
      <c r="C834" s="152"/>
      <c r="D834" s="15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</row>
    <row r="835">
      <c r="A835" s="62"/>
      <c r="B835" s="150"/>
      <c r="C835" s="152"/>
      <c r="D835" s="15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</row>
    <row r="836">
      <c r="A836" s="62"/>
      <c r="B836" s="150"/>
      <c r="C836" s="152"/>
      <c r="D836" s="15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</row>
    <row r="837">
      <c r="A837" s="62"/>
      <c r="B837" s="150"/>
      <c r="C837" s="152"/>
      <c r="D837" s="15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</row>
    <row r="838">
      <c r="A838" s="62"/>
      <c r="B838" s="150"/>
      <c r="C838" s="152"/>
      <c r="D838" s="15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</row>
    <row r="839">
      <c r="A839" s="62"/>
      <c r="B839" s="150"/>
      <c r="C839" s="152"/>
      <c r="D839" s="15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</row>
    <row r="840">
      <c r="A840" s="62"/>
      <c r="B840" s="150"/>
      <c r="C840" s="152"/>
      <c r="D840" s="15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</row>
    <row r="841">
      <c r="A841" s="62"/>
      <c r="B841" s="150"/>
      <c r="C841" s="152"/>
      <c r="D841" s="15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</row>
    <row r="842">
      <c r="A842" s="62"/>
      <c r="B842" s="150"/>
      <c r="C842" s="152"/>
      <c r="D842" s="15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</row>
    <row r="843">
      <c r="A843" s="62"/>
      <c r="B843" s="150"/>
      <c r="C843" s="152"/>
      <c r="D843" s="15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</row>
    <row r="844">
      <c r="A844" s="62"/>
      <c r="B844" s="150"/>
      <c r="C844" s="152"/>
      <c r="D844" s="15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</row>
    <row r="845">
      <c r="A845" s="62"/>
      <c r="B845" s="150"/>
      <c r="C845" s="152"/>
      <c r="D845" s="15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</row>
    <row r="846">
      <c r="A846" s="62"/>
      <c r="B846" s="150"/>
      <c r="C846" s="152"/>
      <c r="D846" s="15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</row>
    <row r="847">
      <c r="A847" s="62"/>
      <c r="B847" s="150"/>
      <c r="C847" s="152"/>
      <c r="D847" s="15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</row>
    <row r="848">
      <c r="A848" s="62"/>
      <c r="B848" s="150"/>
      <c r="C848" s="152"/>
      <c r="D848" s="15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</row>
    <row r="849">
      <c r="A849" s="62"/>
      <c r="B849" s="150"/>
      <c r="C849" s="152"/>
      <c r="D849" s="15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</row>
    <row r="850">
      <c r="A850" s="62"/>
      <c r="B850" s="150"/>
      <c r="C850" s="152"/>
      <c r="D850" s="15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</row>
    <row r="851">
      <c r="A851" s="62"/>
      <c r="B851" s="150"/>
      <c r="C851" s="152"/>
      <c r="D851" s="15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</row>
    <row r="852">
      <c r="A852" s="62"/>
      <c r="B852" s="150"/>
      <c r="C852" s="152"/>
      <c r="D852" s="15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</row>
    <row r="853">
      <c r="A853" s="62"/>
      <c r="B853" s="150"/>
      <c r="C853" s="152"/>
      <c r="D853" s="15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</row>
    <row r="854">
      <c r="A854" s="62"/>
      <c r="B854" s="150"/>
      <c r="C854" s="152"/>
      <c r="D854" s="15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</row>
    <row r="855">
      <c r="A855" s="62"/>
      <c r="B855" s="150"/>
      <c r="C855" s="152"/>
      <c r="D855" s="15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</row>
    <row r="856">
      <c r="A856" s="62"/>
      <c r="B856" s="150"/>
      <c r="C856" s="152"/>
      <c r="D856" s="15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</row>
    <row r="857">
      <c r="A857" s="62"/>
      <c r="B857" s="150"/>
      <c r="C857" s="152"/>
      <c r="D857" s="15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</row>
    <row r="858">
      <c r="A858" s="62"/>
      <c r="B858" s="150"/>
      <c r="C858" s="152"/>
      <c r="D858" s="15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</row>
    <row r="859">
      <c r="A859" s="62"/>
      <c r="B859" s="150"/>
      <c r="C859" s="152"/>
      <c r="D859" s="15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</row>
    <row r="860">
      <c r="A860" s="62"/>
      <c r="B860" s="150"/>
      <c r="C860" s="152"/>
      <c r="D860" s="15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</row>
    <row r="861">
      <c r="A861" s="62"/>
      <c r="B861" s="150"/>
      <c r="C861" s="152"/>
      <c r="D861" s="15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</row>
    <row r="862">
      <c r="A862" s="62"/>
      <c r="B862" s="150"/>
      <c r="C862" s="152"/>
      <c r="D862" s="15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</row>
    <row r="863">
      <c r="A863" s="62"/>
      <c r="B863" s="150"/>
      <c r="C863" s="152"/>
      <c r="D863" s="15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</row>
    <row r="864">
      <c r="A864" s="62"/>
      <c r="B864" s="150"/>
      <c r="C864" s="152"/>
      <c r="D864" s="15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</row>
    <row r="865">
      <c r="A865" s="62"/>
      <c r="B865" s="150"/>
      <c r="C865" s="152"/>
      <c r="D865" s="15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</row>
    <row r="866">
      <c r="A866" s="62"/>
      <c r="B866" s="150"/>
      <c r="C866" s="152"/>
      <c r="D866" s="15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</row>
    <row r="867">
      <c r="A867" s="62"/>
      <c r="B867" s="150"/>
      <c r="C867" s="152"/>
      <c r="D867" s="15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</row>
    <row r="868">
      <c r="A868" s="62"/>
      <c r="B868" s="150"/>
      <c r="C868" s="152"/>
      <c r="D868" s="15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</row>
    <row r="869">
      <c r="A869" s="62"/>
      <c r="B869" s="150"/>
      <c r="C869" s="152"/>
      <c r="D869" s="15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</row>
    <row r="870">
      <c r="A870" s="62"/>
      <c r="B870" s="150"/>
      <c r="C870" s="152"/>
      <c r="D870" s="15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</row>
    <row r="871">
      <c r="A871" s="62"/>
      <c r="B871" s="150"/>
      <c r="C871" s="152"/>
      <c r="D871" s="15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</row>
    <row r="872">
      <c r="A872" s="62"/>
      <c r="B872" s="150"/>
      <c r="C872" s="152"/>
      <c r="D872" s="15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</row>
    <row r="873">
      <c r="A873" s="62"/>
      <c r="B873" s="150"/>
      <c r="C873" s="152"/>
      <c r="D873" s="15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</row>
    <row r="874">
      <c r="A874" s="62"/>
      <c r="B874" s="150"/>
      <c r="C874" s="152"/>
      <c r="D874" s="15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</row>
    <row r="875">
      <c r="A875" s="62"/>
      <c r="B875" s="150"/>
      <c r="C875" s="152"/>
      <c r="D875" s="15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</row>
    <row r="876">
      <c r="A876" s="62"/>
      <c r="B876" s="150"/>
      <c r="C876" s="152"/>
      <c r="D876" s="15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</row>
    <row r="877">
      <c r="A877" s="62"/>
      <c r="B877" s="150"/>
      <c r="C877" s="152"/>
      <c r="D877" s="15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</row>
    <row r="878">
      <c r="A878" s="62"/>
      <c r="B878" s="150"/>
      <c r="C878" s="152"/>
      <c r="D878" s="15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</row>
    <row r="879">
      <c r="A879" s="62"/>
      <c r="B879" s="150"/>
      <c r="C879" s="152"/>
      <c r="D879" s="15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</row>
    <row r="880">
      <c r="A880" s="62"/>
      <c r="B880" s="150"/>
      <c r="C880" s="152"/>
      <c r="D880" s="15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</row>
    <row r="881">
      <c r="A881" s="62"/>
      <c r="B881" s="150"/>
      <c r="C881" s="152"/>
      <c r="D881" s="15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</row>
    <row r="882">
      <c r="A882" s="62"/>
      <c r="B882" s="150"/>
      <c r="C882" s="152"/>
      <c r="D882" s="15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</row>
    <row r="883">
      <c r="A883" s="62"/>
      <c r="B883" s="150"/>
      <c r="C883" s="152"/>
      <c r="D883" s="15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</row>
    <row r="884">
      <c r="A884" s="62"/>
      <c r="B884" s="150"/>
      <c r="C884" s="152"/>
      <c r="D884" s="15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</row>
    <row r="885">
      <c r="A885" s="62"/>
      <c r="B885" s="150"/>
      <c r="C885" s="152"/>
      <c r="D885" s="15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</row>
    <row r="886">
      <c r="A886" s="62"/>
      <c r="B886" s="150"/>
      <c r="C886" s="152"/>
      <c r="D886" s="15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</row>
    <row r="887">
      <c r="A887" s="62"/>
      <c r="B887" s="150"/>
      <c r="C887" s="152"/>
      <c r="D887" s="15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</row>
    <row r="888">
      <c r="A888" s="62"/>
      <c r="B888" s="150"/>
      <c r="C888" s="152"/>
      <c r="D888" s="15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</row>
    <row r="889">
      <c r="A889" s="62"/>
      <c r="B889" s="150"/>
      <c r="C889" s="152"/>
      <c r="D889" s="15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</row>
    <row r="890">
      <c r="A890" s="62"/>
      <c r="B890" s="150"/>
      <c r="C890" s="152"/>
      <c r="D890" s="15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</row>
    <row r="891">
      <c r="A891" s="62"/>
      <c r="B891" s="150"/>
      <c r="C891" s="152"/>
      <c r="D891" s="15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</row>
    <row r="892">
      <c r="A892" s="62"/>
      <c r="B892" s="150"/>
      <c r="C892" s="152"/>
      <c r="D892" s="15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</row>
    <row r="893">
      <c r="A893" s="62"/>
      <c r="B893" s="150"/>
      <c r="C893" s="152"/>
      <c r="D893" s="15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</row>
    <row r="894">
      <c r="A894" s="62"/>
      <c r="B894" s="150"/>
      <c r="C894" s="152"/>
      <c r="D894" s="15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</row>
    <row r="895">
      <c r="A895" s="62"/>
      <c r="B895" s="150"/>
      <c r="C895" s="152"/>
      <c r="D895" s="15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</row>
    <row r="896">
      <c r="A896" s="62"/>
      <c r="B896" s="150"/>
      <c r="C896" s="152"/>
      <c r="D896" s="15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</row>
    <row r="897">
      <c r="A897" s="62"/>
      <c r="B897" s="150"/>
      <c r="C897" s="152"/>
      <c r="D897" s="15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</row>
    <row r="898">
      <c r="A898" s="62"/>
      <c r="B898" s="150"/>
      <c r="C898" s="152"/>
      <c r="D898" s="15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</row>
    <row r="899">
      <c r="A899" s="62"/>
      <c r="B899" s="150"/>
      <c r="C899" s="152"/>
      <c r="D899" s="15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</row>
    <row r="900">
      <c r="A900" s="62"/>
      <c r="B900" s="150"/>
      <c r="C900" s="152"/>
      <c r="D900" s="15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</row>
    <row r="901">
      <c r="A901" s="62"/>
      <c r="B901" s="150"/>
      <c r="C901" s="152"/>
      <c r="D901" s="15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</row>
    <row r="902">
      <c r="A902" s="62"/>
      <c r="B902" s="150"/>
      <c r="C902" s="152"/>
      <c r="D902" s="15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</row>
    <row r="903">
      <c r="A903" s="62"/>
      <c r="B903" s="150"/>
      <c r="C903" s="152"/>
      <c r="D903" s="15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</row>
    <row r="904">
      <c r="A904" s="62"/>
      <c r="B904" s="150"/>
      <c r="C904" s="152"/>
      <c r="D904" s="15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</row>
    <row r="905">
      <c r="A905" s="62"/>
      <c r="B905" s="150"/>
      <c r="C905" s="152"/>
      <c r="D905" s="15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</row>
    <row r="906">
      <c r="A906" s="62"/>
      <c r="B906" s="150"/>
      <c r="C906" s="152"/>
      <c r="D906" s="15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</row>
    <row r="907">
      <c r="A907" s="62"/>
      <c r="B907" s="150"/>
      <c r="C907" s="152"/>
      <c r="D907" s="15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</row>
    <row r="908">
      <c r="A908" s="62"/>
      <c r="B908" s="150"/>
      <c r="C908" s="152"/>
      <c r="D908" s="15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</row>
    <row r="909">
      <c r="A909" s="62"/>
      <c r="B909" s="150"/>
      <c r="C909" s="152"/>
      <c r="D909" s="15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</row>
    <row r="910">
      <c r="A910" s="62"/>
      <c r="B910" s="150"/>
      <c r="C910" s="152"/>
      <c r="D910" s="15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</row>
    <row r="911">
      <c r="A911" s="62"/>
      <c r="B911" s="150"/>
      <c r="C911" s="152"/>
      <c r="D911" s="15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</row>
    <row r="912">
      <c r="A912" s="62"/>
      <c r="B912" s="150"/>
      <c r="C912" s="152"/>
      <c r="D912" s="15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</row>
    <row r="913">
      <c r="A913" s="62"/>
      <c r="B913" s="150"/>
      <c r="C913" s="152"/>
      <c r="D913" s="15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</row>
    <row r="914">
      <c r="A914" s="62"/>
      <c r="B914" s="150"/>
      <c r="C914" s="152"/>
      <c r="D914" s="15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</row>
    <row r="915">
      <c r="A915" s="62"/>
      <c r="B915" s="150"/>
      <c r="C915" s="152"/>
      <c r="D915" s="15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</row>
    <row r="916">
      <c r="A916" s="62"/>
      <c r="B916" s="150"/>
      <c r="C916" s="152"/>
      <c r="D916" s="15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</row>
    <row r="917">
      <c r="A917" s="62"/>
      <c r="B917" s="150"/>
      <c r="C917" s="152"/>
      <c r="D917" s="15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</row>
    <row r="918">
      <c r="A918" s="62"/>
      <c r="B918" s="150"/>
      <c r="C918" s="152"/>
      <c r="D918" s="15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</row>
    <row r="919">
      <c r="A919" s="62"/>
      <c r="B919" s="150"/>
      <c r="C919" s="152"/>
      <c r="D919" s="15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</row>
    <row r="920">
      <c r="A920" s="62"/>
      <c r="B920" s="150"/>
      <c r="C920" s="152"/>
      <c r="D920" s="15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</row>
    <row r="921">
      <c r="A921" s="62"/>
      <c r="B921" s="150"/>
      <c r="C921" s="152"/>
      <c r="D921" s="15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</row>
    <row r="922">
      <c r="A922" s="62"/>
      <c r="B922" s="150"/>
      <c r="C922" s="152"/>
      <c r="D922" s="15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</row>
    <row r="923">
      <c r="A923" s="62"/>
      <c r="B923" s="150"/>
      <c r="C923" s="152"/>
      <c r="D923" s="15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</row>
    <row r="924">
      <c r="A924" s="62"/>
      <c r="B924" s="150"/>
      <c r="C924" s="152"/>
      <c r="D924" s="15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</row>
    <row r="925">
      <c r="A925" s="62"/>
      <c r="B925" s="150"/>
      <c r="C925" s="152"/>
      <c r="D925" s="15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</row>
    <row r="926">
      <c r="A926" s="62"/>
      <c r="B926" s="150"/>
      <c r="C926" s="152"/>
      <c r="D926" s="15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</row>
    <row r="927">
      <c r="A927" s="62"/>
      <c r="B927" s="150"/>
      <c r="C927" s="152"/>
      <c r="D927" s="15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</row>
    <row r="928">
      <c r="A928" s="62"/>
      <c r="B928" s="150"/>
      <c r="C928" s="152"/>
      <c r="D928" s="15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</row>
    <row r="929">
      <c r="A929" s="62"/>
      <c r="B929" s="150"/>
      <c r="C929" s="152"/>
      <c r="D929" s="15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</row>
    <row r="930">
      <c r="A930" s="62"/>
      <c r="B930" s="150"/>
      <c r="C930" s="152"/>
      <c r="D930" s="15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</row>
    <row r="931">
      <c r="A931" s="62"/>
      <c r="B931" s="150"/>
      <c r="C931" s="152"/>
      <c r="D931" s="15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</row>
    <row r="932">
      <c r="A932" s="62"/>
      <c r="B932" s="150"/>
      <c r="C932" s="152"/>
      <c r="D932" s="15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</row>
    <row r="933">
      <c r="A933" s="62"/>
      <c r="B933" s="150"/>
      <c r="C933" s="152"/>
      <c r="D933" s="15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</row>
    <row r="934">
      <c r="A934" s="62"/>
      <c r="B934" s="150"/>
      <c r="C934" s="152"/>
      <c r="D934" s="15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</row>
    <row r="935">
      <c r="A935" s="62"/>
      <c r="B935" s="150"/>
      <c r="C935" s="152"/>
      <c r="D935" s="15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</row>
    <row r="936">
      <c r="A936" s="62"/>
      <c r="B936" s="150"/>
      <c r="C936" s="152"/>
      <c r="D936" s="15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</row>
    <row r="937">
      <c r="A937" s="62"/>
      <c r="B937" s="150"/>
      <c r="C937" s="152"/>
      <c r="D937" s="15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</row>
    <row r="938">
      <c r="A938" s="62"/>
      <c r="B938" s="150"/>
      <c r="C938" s="152"/>
      <c r="D938" s="15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</row>
    <row r="939">
      <c r="A939" s="62"/>
      <c r="B939" s="150"/>
      <c r="C939" s="152"/>
      <c r="D939" s="15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</row>
    <row r="940">
      <c r="A940" s="62"/>
      <c r="B940" s="150"/>
      <c r="C940" s="152"/>
      <c r="D940" s="15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</row>
    <row r="941">
      <c r="A941" s="62"/>
      <c r="B941" s="150"/>
      <c r="C941" s="152"/>
      <c r="D941" s="15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</row>
    <row r="942">
      <c r="A942" s="62"/>
      <c r="B942" s="150"/>
      <c r="C942" s="152"/>
      <c r="D942" s="15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</row>
    <row r="943">
      <c r="A943" s="62"/>
      <c r="B943" s="150"/>
      <c r="C943" s="152"/>
      <c r="D943" s="15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</row>
    <row r="944">
      <c r="A944" s="62"/>
      <c r="B944" s="150"/>
      <c r="C944" s="152"/>
      <c r="D944" s="15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</row>
    <row r="945">
      <c r="A945" s="62"/>
      <c r="B945" s="150"/>
      <c r="C945" s="152"/>
      <c r="D945" s="15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</row>
    <row r="946">
      <c r="A946" s="62"/>
      <c r="B946" s="150"/>
      <c r="C946" s="152"/>
      <c r="D946" s="15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</row>
    <row r="947">
      <c r="A947" s="62"/>
      <c r="B947" s="150"/>
      <c r="C947" s="152"/>
      <c r="D947" s="15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</row>
    <row r="948">
      <c r="A948" s="62"/>
      <c r="B948" s="150"/>
      <c r="C948" s="152"/>
      <c r="D948" s="15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</row>
    <row r="949">
      <c r="A949" s="62"/>
      <c r="B949" s="150"/>
      <c r="C949" s="152"/>
      <c r="D949" s="15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</row>
    <row r="950">
      <c r="A950" s="62"/>
      <c r="B950" s="150"/>
      <c r="C950" s="152"/>
      <c r="D950" s="15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</row>
    <row r="951">
      <c r="A951" s="62"/>
      <c r="B951" s="150"/>
      <c r="C951" s="152"/>
      <c r="D951" s="15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</row>
    <row r="952">
      <c r="A952" s="62"/>
      <c r="B952" s="150"/>
      <c r="C952" s="152"/>
      <c r="D952" s="15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</row>
    <row r="953">
      <c r="A953" s="62"/>
      <c r="B953" s="150"/>
      <c r="C953" s="152"/>
      <c r="D953" s="15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</row>
    <row r="954">
      <c r="A954" s="62"/>
      <c r="B954" s="150"/>
      <c r="C954" s="152"/>
      <c r="D954" s="15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</row>
    <row r="955">
      <c r="A955" s="62"/>
      <c r="B955" s="150"/>
      <c r="C955" s="152"/>
      <c r="D955" s="15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</row>
    <row r="956">
      <c r="A956" s="62"/>
      <c r="B956" s="150"/>
      <c r="C956" s="152"/>
      <c r="D956" s="15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</row>
    <row r="957">
      <c r="A957" s="62"/>
      <c r="B957" s="150"/>
      <c r="C957" s="152"/>
      <c r="D957" s="15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</row>
    <row r="958">
      <c r="A958" s="62"/>
      <c r="B958" s="150"/>
      <c r="C958" s="152"/>
      <c r="D958" s="15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</row>
    <row r="959">
      <c r="A959" s="62"/>
      <c r="B959" s="150"/>
      <c r="C959" s="152"/>
      <c r="D959" s="15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</row>
    <row r="960">
      <c r="A960" s="62"/>
      <c r="B960" s="150"/>
      <c r="C960" s="152"/>
      <c r="D960" s="15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</row>
    <row r="961">
      <c r="A961" s="62"/>
      <c r="B961" s="150"/>
      <c r="C961" s="152"/>
      <c r="D961" s="15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</row>
    <row r="962">
      <c r="A962" s="62"/>
      <c r="B962" s="150"/>
      <c r="C962" s="152"/>
      <c r="D962" s="15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</row>
    <row r="963">
      <c r="A963" s="62"/>
      <c r="B963" s="150"/>
      <c r="C963" s="152"/>
      <c r="D963" s="15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</row>
    <row r="964">
      <c r="A964" s="62"/>
      <c r="B964" s="150"/>
      <c r="C964" s="152"/>
      <c r="D964" s="15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</row>
    <row r="965">
      <c r="A965" s="62"/>
      <c r="B965" s="150"/>
      <c r="C965" s="152"/>
      <c r="D965" s="15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</row>
    <row r="966">
      <c r="A966" s="62"/>
      <c r="B966" s="150"/>
      <c r="C966" s="152"/>
      <c r="D966" s="15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</row>
    <row r="967">
      <c r="A967" s="62"/>
      <c r="B967" s="150"/>
      <c r="C967" s="152"/>
      <c r="D967" s="15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</row>
    <row r="968">
      <c r="A968" s="62"/>
      <c r="B968" s="150"/>
      <c r="C968" s="152"/>
      <c r="D968" s="15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</row>
    <row r="969">
      <c r="A969" s="62"/>
      <c r="B969" s="150"/>
      <c r="C969" s="152"/>
      <c r="D969" s="15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</row>
    <row r="970">
      <c r="A970" s="62"/>
      <c r="B970" s="150"/>
      <c r="C970" s="152"/>
      <c r="D970" s="15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</row>
    <row r="971">
      <c r="A971" s="62"/>
      <c r="B971" s="150"/>
      <c r="C971" s="152"/>
      <c r="D971" s="15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</row>
    <row r="972">
      <c r="A972" s="62"/>
      <c r="B972" s="150"/>
      <c r="C972" s="152"/>
      <c r="D972" s="15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</row>
    <row r="973">
      <c r="A973" s="62"/>
      <c r="B973" s="150"/>
      <c r="C973" s="152"/>
      <c r="D973" s="15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</row>
    <row r="974">
      <c r="A974" s="62"/>
      <c r="B974" s="150"/>
      <c r="C974" s="152"/>
      <c r="D974" s="15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</row>
    <row r="975">
      <c r="A975" s="62"/>
      <c r="B975" s="150"/>
      <c r="C975" s="152"/>
      <c r="D975" s="15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</row>
    <row r="976">
      <c r="A976" s="62"/>
      <c r="B976" s="150"/>
      <c r="C976" s="152"/>
      <c r="D976" s="15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</row>
    <row r="977">
      <c r="A977" s="62"/>
      <c r="B977" s="150"/>
      <c r="C977" s="152"/>
      <c r="D977" s="15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</row>
    <row r="978">
      <c r="A978" s="62"/>
      <c r="B978" s="150"/>
      <c r="C978" s="152"/>
      <c r="D978" s="15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</row>
    <row r="979">
      <c r="A979" s="62"/>
      <c r="B979" s="150"/>
      <c r="C979" s="152"/>
      <c r="D979" s="15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</row>
    <row r="980">
      <c r="A980" s="62"/>
      <c r="B980" s="150"/>
      <c r="C980" s="152"/>
      <c r="D980" s="15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</row>
    <row r="981">
      <c r="A981" s="62"/>
      <c r="B981" s="150"/>
      <c r="C981" s="152"/>
      <c r="D981" s="15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</row>
    <row r="982">
      <c r="A982" s="62"/>
      <c r="B982" s="150"/>
      <c r="C982" s="152"/>
      <c r="D982" s="15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</row>
    <row r="983">
      <c r="A983" s="62"/>
      <c r="B983" s="150"/>
      <c r="C983" s="152"/>
      <c r="D983" s="15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</row>
    <row r="984">
      <c r="A984" s="62"/>
      <c r="B984" s="150"/>
      <c r="C984" s="152"/>
      <c r="D984" s="15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</row>
    <row r="985">
      <c r="A985" s="62"/>
      <c r="B985" s="150"/>
      <c r="C985" s="152"/>
      <c r="D985" s="15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</row>
    <row r="986">
      <c r="A986" s="62"/>
      <c r="B986" s="150"/>
      <c r="C986" s="152"/>
      <c r="D986" s="15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</row>
    <row r="987">
      <c r="A987" s="62"/>
      <c r="B987" s="150"/>
      <c r="C987" s="152"/>
      <c r="D987" s="15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</row>
    <row r="988">
      <c r="A988" s="62"/>
      <c r="B988" s="150"/>
      <c r="C988" s="152"/>
      <c r="D988" s="15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</row>
    <row r="989">
      <c r="A989" s="62"/>
      <c r="B989" s="150"/>
      <c r="C989" s="152"/>
      <c r="D989" s="15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</row>
    <row r="990">
      <c r="A990" s="62"/>
      <c r="B990" s="150"/>
      <c r="C990" s="152"/>
      <c r="D990" s="15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</row>
    <row r="991">
      <c r="A991" s="62"/>
      <c r="B991" s="150"/>
      <c r="C991" s="152"/>
      <c r="D991" s="15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</row>
    <row r="992">
      <c r="A992" s="62"/>
      <c r="B992" s="150"/>
      <c r="C992" s="152"/>
      <c r="D992" s="15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</row>
    <row r="993">
      <c r="A993" s="62"/>
      <c r="B993" s="150"/>
      <c r="C993" s="152"/>
      <c r="D993" s="15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</row>
    <row r="994">
      <c r="A994" s="62"/>
      <c r="B994" s="150"/>
      <c r="C994" s="152"/>
      <c r="D994" s="15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</row>
    <row r="995">
      <c r="A995" s="62"/>
      <c r="B995" s="150"/>
      <c r="C995" s="152"/>
      <c r="D995" s="15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</row>
    <row r="996">
      <c r="A996" s="62"/>
      <c r="B996" s="150"/>
      <c r="C996" s="152"/>
      <c r="D996" s="15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</row>
    <row r="997">
      <c r="A997" s="62"/>
      <c r="B997" s="150"/>
      <c r="C997" s="152"/>
      <c r="D997" s="15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</row>
    <row r="998">
      <c r="A998" s="62"/>
      <c r="B998" s="150"/>
      <c r="C998" s="152"/>
      <c r="D998" s="15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</row>
    <row r="999">
      <c r="A999" s="62"/>
      <c r="B999" s="150"/>
      <c r="C999" s="152"/>
      <c r="D999" s="15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</row>
    <row r="1000">
      <c r="A1000" s="62"/>
      <c r="B1000" s="150"/>
      <c r="C1000" s="152"/>
      <c r="D1000" s="15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</row>
    <row r="1001">
      <c r="A1001" s="62"/>
      <c r="B1001" s="150"/>
      <c r="C1001" s="152"/>
      <c r="D1001" s="15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</row>
    <row r="1002">
      <c r="A1002" s="62"/>
      <c r="B1002" s="150"/>
      <c r="C1002" s="152"/>
      <c r="D1002" s="15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</row>
    <row r="1003">
      <c r="A1003" s="62"/>
      <c r="B1003" s="150"/>
      <c r="C1003" s="152"/>
      <c r="D1003" s="15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</row>
    <row r="1004">
      <c r="A1004" s="62"/>
      <c r="B1004" s="150"/>
      <c r="C1004" s="152"/>
      <c r="D1004" s="15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</row>
    <row r="1005">
      <c r="A1005" s="62"/>
      <c r="B1005" s="150"/>
      <c r="C1005" s="152"/>
      <c r="D1005" s="15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</row>
    <row r="1006">
      <c r="A1006" s="62"/>
      <c r="B1006" s="150"/>
      <c r="C1006" s="152"/>
      <c r="D1006" s="15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</row>
    <row r="1007">
      <c r="A1007" s="62"/>
      <c r="B1007" s="150"/>
      <c r="C1007" s="152"/>
      <c r="D1007" s="15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</row>
    <row r="1008">
      <c r="A1008" s="62"/>
      <c r="B1008" s="150"/>
      <c r="C1008" s="152"/>
      <c r="D1008" s="15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</row>
    <row r="1009">
      <c r="A1009" s="62"/>
      <c r="B1009" s="150"/>
      <c r="C1009" s="152"/>
      <c r="D1009" s="15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</row>
    <row r="1010">
      <c r="A1010" s="62"/>
      <c r="B1010" s="150"/>
      <c r="C1010" s="152"/>
      <c r="D1010" s="15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</row>
    <row r="1011">
      <c r="A1011" s="62"/>
      <c r="B1011" s="150"/>
      <c r="C1011" s="152"/>
      <c r="D1011" s="15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</row>
    <row r="1012">
      <c r="A1012" s="62"/>
      <c r="B1012" s="150"/>
      <c r="C1012" s="152"/>
      <c r="D1012" s="15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</row>
    <row r="1013">
      <c r="A1013" s="62"/>
      <c r="B1013" s="150"/>
      <c r="C1013" s="152"/>
      <c r="D1013" s="15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</row>
    <row r="1014">
      <c r="A1014" s="62"/>
      <c r="B1014" s="150"/>
      <c r="C1014" s="152"/>
      <c r="D1014" s="15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</row>
    <row r="1015">
      <c r="A1015" s="62"/>
      <c r="B1015" s="150"/>
      <c r="C1015" s="152"/>
      <c r="D1015" s="15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</row>
    <row r="1016">
      <c r="A1016" s="62"/>
      <c r="B1016" s="150"/>
      <c r="C1016" s="152"/>
      <c r="D1016" s="15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</row>
    <row r="1017">
      <c r="A1017" s="62"/>
      <c r="B1017" s="150"/>
      <c r="C1017" s="152"/>
      <c r="D1017" s="152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</row>
    <row r="1018">
      <c r="A1018" s="62"/>
      <c r="B1018" s="150"/>
      <c r="C1018" s="152"/>
      <c r="D1018" s="152"/>
      <c r="E1018" s="62"/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  <c r="AA1018" s="62"/>
      <c r="AB1018" s="62"/>
      <c r="AC1018" s="62"/>
    </row>
    <row r="1019">
      <c r="A1019" s="62"/>
      <c r="B1019" s="150"/>
      <c r="C1019" s="152"/>
      <c r="D1019" s="152"/>
      <c r="E1019" s="62"/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  <c r="AA1019" s="62"/>
      <c r="AB1019" s="62"/>
      <c r="AC1019" s="62"/>
    </row>
    <row r="1020">
      <c r="A1020" s="62"/>
      <c r="B1020" s="150"/>
      <c r="C1020" s="152"/>
      <c r="D1020" s="152"/>
      <c r="E1020" s="62"/>
      <c r="F1020" s="62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  <c r="Z1020" s="62"/>
      <c r="AA1020" s="62"/>
      <c r="AB1020" s="62"/>
      <c r="AC1020" s="62"/>
    </row>
    <row r="1021">
      <c r="A1021" s="62"/>
      <c r="B1021" s="150"/>
      <c r="C1021" s="152"/>
      <c r="D1021" s="152"/>
      <c r="E1021" s="62"/>
      <c r="F1021" s="62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  <c r="AA1021" s="62"/>
      <c r="AB1021" s="62"/>
      <c r="AC1021" s="62"/>
    </row>
    <row r="1022">
      <c r="A1022" s="62"/>
      <c r="B1022" s="150"/>
      <c r="C1022" s="152"/>
      <c r="D1022" s="152"/>
      <c r="E1022" s="62"/>
      <c r="F1022" s="62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  <c r="Q1022" s="62"/>
      <c r="R1022" s="62"/>
      <c r="S1022" s="62"/>
      <c r="T1022" s="62"/>
      <c r="U1022" s="62"/>
      <c r="V1022" s="62"/>
      <c r="W1022" s="62"/>
      <c r="X1022" s="62"/>
      <c r="Y1022" s="62"/>
      <c r="Z1022" s="62"/>
      <c r="AA1022" s="62"/>
      <c r="AB1022" s="62"/>
      <c r="AC1022" s="62"/>
    </row>
    <row r="1023">
      <c r="A1023" s="62"/>
      <c r="B1023" s="150"/>
      <c r="C1023" s="152"/>
      <c r="D1023" s="152"/>
      <c r="E1023" s="62"/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  <c r="AA1023" s="62"/>
      <c r="AB1023" s="62"/>
      <c r="AC1023" s="62"/>
    </row>
    <row r="1024">
      <c r="A1024" s="62"/>
      <c r="B1024" s="150"/>
      <c r="C1024" s="152"/>
      <c r="D1024" s="152"/>
      <c r="E1024" s="62"/>
      <c r="F1024" s="62"/>
      <c r="G1024" s="62"/>
      <c r="H1024" s="62"/>
      <c r="I1024" s="62"/>
      <c r="J1024" s="62"/>
      <c r="K1024" s="62"/>
      <c r="L1024" s="62"/>
      <c r="M1024" s="62"/>
      <c r="N1024" s="62"/>
      <c r="O1024" s="62"/>
      <c r="P1024" s="62"/>
      <c r="Q1024" s="62"/>
      <c r="R1024" s="62"/>
      <c r="S1024" s="62"/>
      <c r="T1024" s="62"/>
      <c r="U1024" s="62"/>
      <c r="V1024" s="62"/>
      <c r="W1024" s="62"/>
      <c r="X1024" s="62"/>
      <c r="Y1024" s="62"/>
      <c r="Z1024" s="62"/>
      <c r="AA1024" s="62"/>
      <c r="AB1024" s="62"/>
      <c r="AC1024" s="62"/>
    </row>
    <row r="1025">
      <c r="A1025" s="62"/>
      <c r="B1025" s="150"/>
      <c r="C1025" s="152"/>
      <c r="D1025" s="152"/>
      <c r="E1025" s="62"/>
      <c r="F1025" s="62"/>
      <c r="G1025" s="62"/>
      <c r="H1025" s="62"/>
      <c r="I1025" s="62"/>
      <c r="J1025" s="62"/>
      <c r="K1025" s="62"/>
      <c r="L1025" s="62"/>
      <c r="M1025" s="62"/>
      <c r="N1025" s="62"/>
      <c r="O1025" s="62"/>
      <c r="P1025" s="62"/>
      <c r="Q1025" s="62"/>
      <c r="R1025" s="62"/>
      <c r="S1025" s="62"/>
      <c r="T1025" s="62"/>
      <c r="U1025" s="62"/>
      <c r="V1025" s="62"/>
      <c r="W1025" s="62"/>
      <c r="X1025" s="62"/>
      <c r="Y1025" s="62"/>
      <c r="Z1025" s="62"/>
      <c r="AA1025" s="62"/>
      <c r="AB1025" s="62"/>
      <c r="AC1025" s="62"/>
    </row>
    <row r="1026">
      <c r="A1026" s="62"/>
      <c r="B1026" s="150"/>
      <c r="C1026" s="152"/>
      <c r="D1026" s="152"/>
      <c r="E1026" s="62"/>
      <c r="F1026" s="62"/>
      <c r="G1026" s="62"/>
      <c r="H1026" s="62"/>
      <c r="I1026" s="62"/>
      <c r="J1026" s="62"/>
      <c r="K1026" s="62"/>
      <c r="L1026" s="62"/>
      <c r="M1026" s="62"/>
      <c r="N1026" s="62"/>
      <c r="O1026" s="62"/>
      <c r="P1026" s="62"/>
      <c r="Q1026" s="62"/>
      <c r="R1026" s="62"/>
      <c r="S1026" s="62"/>
      <c r="T1026" s="62"/>
      <c r="U1026" s="62"/>
      <c r="V1026" s="62"/>
      <c r="W1026" s="62"/>
      <c r="X1026" s="62"/>
      <c r="Y1026" s="62"/>
      <c r="Z1026" s="62"/>
      <c r="AA1026" s="62"/>
      <c r="AB1026" s="62"/>
      <c r="AC1026" s="62"/>
    </row>
    <row r="1027">
      <c r="A1027" s="62"/>
      <c r="B1027" s="150"/>
      <c r="C1027" s="152"/>
      <c r="D1027" s="152"/>
      <c r="E1027" s="62"/>
      <c r="F1027" s="62"/>
      <c r="G1027" s="62"/>
      <c r="H1027" s="62"/>
      <c r="I1027" s="62"/>
      <c r="J1027" s="62"/>
      <c r="K1027" s="62"/>
      <c r="L1027" s="62"/>
      <c r="M1027" s="62"/>
      <c r="N1027" s="62"/>
      <c r="O1027" s="62"/>
      <c r="P1027" s="62"/>
      <c r="Q1027" s="62"/>
      <c r="R1027" s="62"/>
      <c r="S1027" s="62"/>
      <c r="T1027" s="62"/>
      <c r="U1027" s="62"/>
      <c r="V1027" s="62"/>
      <c r="W1027" s="62"/>
      <c r="X1027" s="62"/>
      <c r="Y1027" s="62"/>
      <c r="Z1027" s="62"/>
      <c r="AA1027" s="62"/>
      <c r="AB1027" s="62"/>
      <c r="AC1027" s="62"/>
    </row>
    <row r="1028">
      <c r="A1028" s="62"/>
      <c r="B1028" s="150"/>
      <c r="C1028" s="152"/>
      <c r="D1028" s="152"/>
      <c r="E1028" s="62"/>
      <c r="F1028" s="62"/>
      <c r="G1028" s="62"/>
      <c r="H1028" s="62"/>
      <c r="I1028" s="62"/>
      <c r="J1028" s="62"/>
      <c r="K1028" s="62"/>
      <c r="L1028" s="62"/>
      <c r="M1028" s="62"/>
      <c r="N1028" s="62"/>
      <c r="O1028" s="62"/>
      <c r="P1028" s="62"/>
      <c r="Q1028" s="62"/>
      <c r="R1028" s="62"/>
      <c r="S1028" s="62"/>
      <c r="T1028" s="62"/>
      <c r="U1028" s="62"/>
      <c r="V1028" s="62"/>
      <c r="W1028" s="62"/>
      <c r="X1028" s="62"/>
      <c r="Y1028" s="62"/>
      <c r="Z1028" s="62"/>
      <c r="AA1028" s="62"/>
      <c r="AB1028" s="62"/>
      <c r="AC1028" s="62"/>
    </row>
    <row r="1029">
      <c r="A1029" s="62"/>
      <c r="B1029" s="150"/>
      <c r="C1029" s="152"/>
      <c r="D1029" s="152"/>
      <c r="E1029" s="62"/>
      <c r="F1029" s="62"/>
      <c r="G1029" s="62"/>
      <c r="H1029" s="62"/>
      <c r="I1029" s="62"/>
      <c r="J1029" s="62"/>
      <c r="K1029" s="62"/>
      <c r="L1029" s="62"/>
      <c r="M1029" s="62"/>
      <c r="N1029" s="62"/>
      <c r="O1029" s="62"/>
      <c r="P1029" s="62"/>
      <c r="Q1029" s="62"/>
      <c r="R1029" s="62"/>
      <c r="S1029" s="62"/>
      <c r="T1029" s="62"/>
      <c r="U1029" s="62"/>
      <c r="V1029" s="62"/>
      <c r="W1029" s="62"/>
      <c r="X1029" s="62"/>
      <c r="Y1029" s="62"/>
      <c r="Z1029" s="62"/>
      <c r="AA1029" s="62"/>
      <c r="AB1029" s="62"/>
      <c r="AC1029" s="62"/>
    </row>
    <row r="1030">
      <c r="A1030" s="62"/>
      <c r="B1030" s="150"/>
      <c r="C1030" s="152"/>
      <c r="D1030" s="152"/>
      <c r="E1030" s="62"/>
      <c r="F1030" s="62"/>
      <c r="G1030" s="62"/>
      <c r="H1030" s="62"/>
      <c r="I1030" s="62"/>
      <c r="J1030" s="62"/>
      <c r="K1030" s="62"/>
      <c r="L1030" s="62"/>
      <c r="M1030" s="62"/>
      <c r="N1030" s="62"/>
      <c r="O1030" s="62"/>
      <c r="P1030" s="62"/>
      <c r="Q1030" s="62"/>
      <c r="R1030" s="62"/>
      <c r="S1030" s="62"/>
      <c r="T1030" s="62"/>
      <c r="U1030" s="62"/>
      <c r="V1030" s="62"/>
      <c r="W1030" s="62"/>
      <c r="X1030" s="62"/>
      <c r="Y1030" s="62"/>
      <c r="Z1030" s="62"/>
      <c r="AA1030" s="62"/>
      <c r="AB1030" s="62"/>
      <c r="AC1030" s="62"/>
    </row>
    <row r="1031">
      <c r="A1031" s="62"/>
      <c r="B1031" s="150"/>
      <c r="C1031" s="152"/>
      <c r="D1031" s="152"/>
      <c r="E1031" s="62"/>
      <c r="F1031" s="62"/>
      <c r="G1031" s="62"/>
      <c r="H1031" s="62"/>
      <c r="I1031" s="62"/>
      <c r="J1031" s="62"/>
      <c r="K1031" s="62"/>
      <c r="L1031" s="62"/>
      <c r="M1031" s="62"/>
      <c r="N1031" s="62"/>
      <c r="O1031" s="62"/>
      <c r="P1031" s="62"/>
      <c r="Q1031" s="62"/>
      <c r="R1031" s="62"/>
      <c r="S1031" s="62"/>
      <c r="T1031" s="62"/>
      <c r="U1031" s="62"/>
      <c r="V1031" s="62"/>
      <c r="W1031" s="62"/>
      <c r="X1031" s="62"/>
      <c r="Y1031" s="62"/>
      <c r="Z1031" s="62"/>
      <c r="AA1031" s="62"/>
      <c r="AB1031" s="62"/>
      <c r="AC1031" s="62"/>
    </row>
    <row r="1032">
      <c r="A1032" s="62"/>
      <c r="B1032" s="150"/>
      <c r="C1032" s="152"/>
      <c r="D1032" s="152"/>
      <c r="E1032" s="62"/>
      <c r="F1032" s="62"/>
      <c r="G1032" s="62"/>
      <c r="H1032" s="62"/>
      <c r="I1032" s="62"/>
      <c r="J1032" s="62"/>
      <c r="K1032" s="62"/>
      <c r="L1032" s="62"/>
      <c r="M1032" s="62"/>
      <c r="N1032" s="62"/>
      <c r="O1032" s="62"/>
      <c r="P1032" s="62"/>
      <c r="Q1032" s="62"/>
      <c r="R1032" s="62"/>
      <c r="S1032" s="62"/>
      <c r="T1032" s="62"/>
      <c r="U1032" s="62"/>
      <c r="V1032" s="62"/>
      <c r="W1032" s="62"/>
      <c r="X1032" s="62"/>
      <c r="Y1032" s="62"/>
      <c r="Z1032" s="62"/>
      <c r="AA1032" s="62"/>
      <c r="AB1032" s="62"/>
      <c r="AC1032" s="62"/>
    </row>
    <row r="1033">
      <c r="A1033" s="62"/>
      <c r="B1033" s="150"/>
      <c r="C1033" s="152"/>
      <c r="D1033" s="152"/>
      <c r="E1033" s="62"/>
      <c r="F1033" s="62"/>
      <c r="G1033" s="62"/>
      <c r="H1033" s="62"/>
      <c r="I1033" s="62"/>
      <c r="J1033" s="62"/>
      <c r="K1033" s="62"/>
      <c r="L1033" s="62"/>
      <c r="M1033" s="62"/>
      <c r="N1033" s="62"/>
      <c r="O1033" s="62"/>
      <c r="P1033" s="62"/>
      <c r="Q1033" s="62"/>
      <c r="R1033" s="62"/>
      <c r="S1033" s="62"/>
      <c r="T1033" s="62"/>
      <c r="U1033" s="62"/>
      <c r="V1033" s="62"/>
      <c r="W1033" s="62"/>
      <c r="X1033" s="62"/>
      <c r="Y1033" s="62"/>
      <c r="Z1033" s="62"/>
      <c r="AA1033" s="62"/>
      <c r="AB1033" s="62"/>
      <c r="AC1033" s="62"/>
    </row>
    <row r="1034">
      <c r="A1034" s="62"/>
      <c r="B1034" s="150"/>
      <c r="C1034" s="152"/>
      <c r="D1034" s="152"/>
      <c r="E1034" s="62"/>
      <c r="F1034" s="62"/>
      <c r="G1034" s="62"/>
      <c r="H1034" s="62"/>
      <c r="I1034" s="62"/>
      <c r="J1034" s="62"/>
      <c r="K1034" s="62"/>
      <c r="L1034" s="62"/>
      <c r="M1034" s="62"/>
      <c r="N1034" s="62"/>
      <c r="O1034" s="62"/>
      <c r="P1034" s="62"/>
      <c r="Q1034" s="62"/>
      <c r="R1034" s="62"/>
      <c r="S1034" s="62"/>
      <c r="T1034" s="62"/>
      <c r="U1034" s="62"/>
      <c r="V1034" s="62"/>
      <c r="W1034" s="62"/>
      <c r="X1034" s="62"/>
      <c r="Y1034" s="62"/>
      <c r="Z1034" s="62"/>
      <c r="AA1034" s="62"/>
      <c r="AB1034" s="62"/>
      <c r="AC1034" s="62"/>
    </row>
    <row r="1035">
      <c r="A1035" s="62"/>
      <c r="B1035" s="150"/>
      <c r="C1035" s="152"/>
      <c r="D1035" s="152"/>
      <c r="E1035" s="62"/>
      <c r="F1035" s="62"/>
      <c r="G1035" s="62"/>
      <c r="H1035" s="62"/>
      <c r="I1035" s="62"/>
      <c r="J1035" s="62"/>
      <c r="K1035" s="62"/>
      <c r="L1035" s="62"/>
      <c r="M1035" s="62"/>
      <c r="N1035" s="62"/>
      <c r="O1035" s="62"/>
      <c r="P1035" s="62"/>
      <c r="Q1035" s="62"/>
      <c r="R1035" s="62"/>
      <c r="S1035" s="62"/>
      <c r="T1035" s="62"/>
      <c r="U1035" s="62"/>
      <c r="V1035" s="62"/>
      <c r="W1035" s="62"/>
      <c r="X1035" s="62"/>
      <c r="Y1035" s="62"/>
      <c r="Z1035" s="62"/>
      <c r="AA1035" s="62"/>
      <c r="AB1035" s="62"/>
      <c r="AC1035" s="62"/>
    </row>
    <row r="1036">
      <c r="A1036" s="62"/>
      <c r="B1036" s="150"/>
      <c r="C1036" s="152"/>
      <c r="D1036" s="152"/>
      <c r="E1036" s="62"/>
      <c r="F1036" s="62"/>
      <c r="G1036" s="62"/>
      <c r="H1036" s="62"/>
      <c r="I1036" s="62"/>
      <c r="J1036" s="62"/>
      <c r="K1036" s="62"/>
      <c r="L1036" s="62"/>
      <c r="M1036" s="62"/>
      <c r="N1036" s="62"/>
      <c r="O1036" s="62"/>
      <c r="P1036" s="62"/>
      <c r="Q1036" s="62"/>
      <c r="R1036" s="62"/>
      <c r="S1036" s="62"/>
      <c r="T1036" s="62"/>
      <c r="U1036" s="62"/>
      <c r="V1036" s="62"/>
      <c r="W1036" s="62"/>
      <c r="X1036" s="62"/>
      <c r="Y1036" s="62"/>
      <c r="Z1036" s="62"/>
      <c r="AA1036" s="62"/>
      <c r="AB1036" s="62"/>
      <c r="AC1036" s="62"/>
    </row>
    <row r="1037">
      <c r="A1037" s="62"/>
      <c r="B1037" s="150"/>
      <c r="C1037" s="152"/>
      <c r="D1037" s="152"/>
      <c r="E1037" s="62"/>
      <c r="F1037" s="62"/>
      <c r="G1037" s="62"/>
      <c r="H1037" s="62"/>
      <c r="I1037" s="62"/>
      <c r="J1037" s="62"/>
      <c r="K1037" s="62"/>
      <c r="L1037" s="62"/>
      <c r="M1037" s="62"/>
      <c r="N1037" s="62"/>
      <c r="O1037" s="62"/>
      <c r="P1037" s="62"/>
      <c r="Q1037" s="62"/>
      <c r="R1037" s="62"/>
      <c r="S1037" s="62"/>
      <c r="T1037" s="62"/>
      <c r="U1037" s="62"/>
      <c r="V1037" s="62"/>
      <c r="W1037" s="62"/>
      <c r="X1037" s="62"/>
      <c r="Y1037" s="62"/>
      <c r="Z1037" s="62"/>
      <c r="AA1037" s="62"/>
      <c r="AB1037" s="62"/>
      <c r="AC1037" s="62"/>
    </row>
    <row r="1038">
      <c r="A1038" s="62"/>
      <c r="B1038" s="150"/>
      <c r="C1038" s="152"/>
      <c r="D1038" s="152"/>
      <c r="E1038" s="62"/>
      <c r="F1038" s="62"/>
      <c r="G1038" s="62"/>
      <c r="H1038" s="62"/>
      <c r="I1038" s="62"/>
      <c r="J1038" s="62"/>
      <c r="K1038" s="62"/>
      <c r="L1038" s="62"/>
      <c r="M1038" s="62"/>
      <c r="N1038" s="62"/>
      <c r="O1038" s="62"/>
      <c r="P1038" s="62"/>
      <c r="Q1038" s="62"/>
      <c r="R1038" s="62"/>
      <c r="S1038" s="62"/>
      <c r="T1038" s="62"/>
      <c r="U1038" s="62"/>
      <c r="V1038" s="62"/>
      <c r="W1038" s="62"/>
      <c r="X1038" s="62"/>
      <c r="Y1038" s="62"/>
      <c r="Z1038" s="62"/>
      <c r="AA1038" s="62"/>
      <c r="AB1038" s="62"/>
      <c r="AC1038" s="62"/>
    </row>
    <row r="1039">
      <c r="A1039" s="62"/>
      <c r="B1039" s="150"/>
      <c r="C1039" s="152"/>
      <c r="D1039" s="152"/>
      <c r="E1039" s="62"/>
      <c r="F1039" s="62"/>
      <c r="G1039" s="62"/>
      <c r="H1039" s="62"/>
      <c r="I1039" s="62"/>
      <c r="J1039" s="62"/>
      <c r="K1039" s="62"/>
      <c r="L1039" s="62"/>
      <c r="M1039" s="62"/>
      <c r="N1039" s="62"/>
      <c r="O1039" s="62"/>
      <c r="P1039" s="62"/>
      <c r="Q1039" s="62"/>
      <c r="R1039" s="62"/>
      <c r="S1039" s="62"/>
      <c r="T1039" s="62"/>
      <c r="U1039" s="62"/>
      <c r="V1039" s="62"/>
      <c r="W1039" s="62"/>
      <c r="X1039" s="62"/>
      <c r="Y1039" s="62"/>
      <c r="Z1039" s="62"/>
      <c r="AA1039" s="62"/>
      <c r="AB1039" s="62"/>
      <c r="AC1039" s="62"/>
    </row>
    <row r="1040">
      <c r="A1040" s="62"/>
      <c r="B1040" s="150"/>
      <c r="C1040" s="152"/>
      <c r="D1040" s="152"/>
      <c r="E1040" s="62"/>
      <c r="F1040" s="62"/>
      <c r="G1040" s="62"/>
      <c r="H1040" s="62"/>
      <c r="I1040" s="62"/>
      <c r="J1040" s="62"/>
      <c r="K1040" s="62"/>
      <c r="L1040" s="62"/>
      <c r="M1040" s="62"/>
      <c r="N1040" s="62"/>
      <c r="O1040" s="62"/>
      <c r="P1040" s="62"/>
      <c r="Q1040" s="62"/>
      <c r="R1040" s="62"/>
      <c r="S1040" s="62"/>
      <c r="T1040" s="62"/>
      <c r="U1040" s="62"/>
      <c r="V1040" s="62"/>
      <c r="W1040" s="62"/>
      <c r="X1040" s="62"/>
      <c r="Y1040" s="62"/>
      <c r="Z1040" s="62"/>
      <c r="AA1040" s="62"/>
      <c r="AB1040" s="62"/>
      <c r="AC1040" s="62"/>
    </row>
    <row r="1041">
      <c r="A1041" s="62"/>
      <c r="B1041" s="150"/>
      <c r="C1041" s="152"/>
      <c r="D1041" s="152"/>
      <c r="E1041" s="62"/>
      <c r="F1041" s="62"/>
      <c r="G1041" s="62"/>
      <c r="H1041" s="62"/>
      <c r="I1041" s="62"/>
      <c r="J1041" s="62"/>
      <c r="K1041" s="62"/>
      <c r="L1041" s="62"/>
      <c r="M1041" s="62"/>
      <c r="N1041" s="62"/>
      <c r="O1041" s="62"/>
      <c r="P1041" s="62"/>
      <c r="Q1041" s="62"/>
      <c r="R1041" s="62"/>
      <c r="S1041" s="62"/>
      <c r="T1041" s="62"/>
      <c r="U1041" s="62"/>
      <c r="V1041" s="62"/>
      <c r="W1041" s="62"/>
      <c r="X1041" s="62"/>
      <c r="Y1041" s="62"/>
      <c r="Z1041" s="62"/>
      <c r="AA1041" s="62"/>
      <c r="AB1041" s="62"/>
      <c r="AC1041" s="62"/>
    </row>
    <row r="1042">
      <c r="A1042" s="62"/>
      <c r="B1042" s="150"/>
      <c r="C1042" s="152"/>
      <c r="D1042" s="152"/>
      <c r="E1042" s="62"/>
      <c r="F1042" s="62"/>
      <c r="G1042" s="62"/>
      <c r="H1042" s="62"/>
      <c r="I1042" s="62"/>
      <c r="J1042" s="62"/>
      <c r="K1042" s="62"/>
      <c r="L1042" s="62"/>
      <c r="M1042" s="62"/>
      <c r="N1042" s="62"/>
      <c r="O1042" s="62"/>
      <c r="P1042" s="62"/>
      <c r="Q1042" s="62"/>
      <c r="R1042" s="62"/>
      <c r="S1042" s="62"/>
      <c r="T1042" s="62"/>
      <c r="U1042" s="62"/>
      <c r="V1042" s="62"/>
      <c r="W1042" s="62"/>
      <c r="X1042" s="62"/>
      <c r="Y1042" s="62"/>
      <c r="Z1042" s="62"/>
      <c r="AA1042" s="62"/>
      <c r="AB1042" s="62"/>
      <c r="AC1042" s="62"/>
    </row>
    <row r="1043">
      <c r="A1043" s="62"/>
      <c r="B1043" s="150"/>
      <c r="C1043" s="152"/>
      <c r="D1043" s="152"/>
      <c r="E1043" s="62"/>
      <c r="F1043" s="62"/>
      <c r="G1043" s="62"/>
      <c r="H1043" s="62"/>
      <c r="I1043" s="62"/>
      <c r="J1043" s="62"/>
      <c r="K1043" s="62"/>
      <c r="L1043" s="62"/>
      <c r="M1043" s="62"/>
      <c r="N1043" s="62"/>
      <c r="O1043" s="62"/>
      <c r="P1043" s="62"/>
      <c r="Q1043" s="62"/>
      <c r="R1043" s="62"/>
      <c r="S1043" s="62"/>
      <c r="T1043" s="62"/>
      <c r="U1043" s="62"/>
      <c r="V1043" s="62"/>
      <c r="W1043" s="62"/>
      <c r="X1043" s="62"/>
      <c r="Y1043" s="62"/>
      <c r="Z1043" s="62"/>
      <c r="AA1043" s="62"/>
      <c r="AB1043" s="62"/>
      <c r="AC1043" s="62"/>
    </row>
    <row r="1044">
      <c r="A1044" s="62"/>
      <c r="B1044" s="150"/>
      <c r="C1044" s="152"/>
      <c r="D1044" s="152"/>
      <c r="E1044" s="62"/>
      <c r="F1044" s="62"/>
      <c r="G1044" s="62"/>
      <c r="H1044" s="62"/>
      <c r="I1044" s="62"/>
      <c r="J1044" s="62"/>
      <c r="K1044" s="62"/>
      <c r="L1044" s="62"/>
      <c r="M1044" s="62"/>
      <c r="N1044" s="62"/>
      <c r="O1044" s="62"/>
      <c r="P1044" s="62"/>
      <c r="Q1044" s="62"/>
      <c r="R1044" s="62"/>
      <c r="S1044" s="62"/>
      <c r="T1044" s="62"/>
      <c r="U1044" s="62"/>
      <c r="V1044" s="62"/>
      <c r="W1044" s="62"/>
      <c r="X1044" s="62"/>
      <c r="Y1044" s="62"/>
      <c r="Z1044" s="62"/>
      <c r="AA1044" s="62"/>
      <c r="AB1044" s="62"/>
      <c r="AC1044" s="62"/>
    </row>
    <row r="1045">
      <c r="A1045" s="62"/>
      <c r="B1045" s="150"/>
      <c r="C1045" s="152"/>
      <c r="D1045" s="152"/>
      <c r="E1045" s="62"/>
      <c r="F1045" s="62"/>
      <c r="G1045" s="62"/>
      <c r="H1045" s="62"/>
      <c r="I1045" s="62"/>
      <c r="J1045" s="62"/>
      <c r="K1045" s="62"/>
      <c r="L1045" s="62"/>
      <c r="M1045" s="62"/>
      <c r="N1045" s="62"/>
      <c r="O1045" s="62"/>
      <c r="P1045" s="62"/>
      <c r="Q1045" s="62"/>
      <c r="R1045" s="62"/>
      <c r="S1045" s="62"/>
      <c r="T1045" s="62"/>
      <c r="U1045" s="62"/>
      <c r="V1045" s="62"/>
      <c r="W1045" s="62"/>
      <c r="X1045" s="62"/>
      <c r="Y1045" s="62"/>
      <c r="Z1045" s="62"/>
      <c r="AA1045" s="62"/>
      <c r="AB1045" s="62"/>
      <c r="AC1045" s="62"/>
    </row>
    <row r="1046">
      <c r="A1046" s="62"/>
      <c r="B1046" s="150"/>
      <c r="C1046" s="152"/>
      <c r="D1046" s="15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</row>
    <row r="1047">
      <c r="A1047" s="62"/>
      <c r="B1047" s="150"/>
      <c r="C1047" s="152"/>
      <c r="D1047" s="152"/>
      <c r="E1047" s="62"/>
      <c r="F1047" s="62"/>
      <c r="G1047" s="62"/>
      <c r="H1047" s="62"/>
      <c r="I1047" s="62"/>
      <c r="J1047" s="62"/>
      <c r="K1047" s="62"/>
      <c r="L1047" s="62"/>
      <c r="M1047" s="62"/>
      <c r="N1047" s="62"/>
      <c r="O1047" s="62"/>
      <c r="P1047" s="62"/>
      <c r="Q1047" s="62"/>
      <c r="R1047" s="62"/>
      <c r="S1047" s="62"/>
      <c r="T1047" s="62"/>
      <c r="U1047" s="62"/>
      <c r="V1047" s="62"/>
      <c r="W1047" s="62"/>
      <c r="X1047" s="62"/>
      <c r="Y1047" s="62"/>
      <c r="Z1047" s="62"/>
      <c r="AA1047" s="62"/>
      <c r="AB1047" s="62"/>
      <c r="AC1047" s="62"/>
    </row>
    <row r="1048">
      <c r="A1048" s="62"/>
      <c r="B1048" s="150"/>
      <c r="C1048" s="152"/>
      <c r="D1048" s="152"/>
      <c r="E1048" s="62"/>
      <c r="F1048" s="62"/>
      <c r="G1048" s="62"/>
      <c r="H1048" s="62"/>
      <c r="I1048" s="62"/>
      <c r="J1048" s="62"/>
      <c r="K1048" s="62"/>
      <c r="L1048" s="62"/>
      <c r="M1048" s="62"/>
      <c r="N1048" s="62"/>
      <c r="O1048" s="62"/>
      <c r="P1048" s="62"/>
      <c r="Q1048" s="62"/>
      <c r="R1048" s="62"/>
      <c r="S1048" s="62"/>
      <c r="T1048" s="62"/>
      <c r="U1048" s="62"/>
      <c r="V1048" s="62"/>
      <c r="W1048" s="62"/>
      <c r="X1048" s="62"/>
      <c r="Y1048" s="62"/>
      <c r="Z1048" s="62"/>
      <c r="AA1048" s="62"/>
      <c r="AB1048" s="62"/>
      <c r="AC1048" s="62"/>
    </row>
    <row r="1049">
      <c r="A1049" s="62"/>
      <c r="B1049" s="150"/>
      <c r="C1049" s="152"/>
      <c r="D1049" s="152"/>
      <c r="E1049" s="62"/>
      <c r="F1049" s="62"/>
      <c r="G1049" s="62"/>
      <c r="H1049" s="62"/>
      <c r="I1049" s="62"/>
      <c r="J1049" s="62"/>
      <c r="K1049" s="62"/>
      <c r="L1049" s="62"/>
      <c r="M1049" s="62"/>
      <c r="N1049" s="62"/>
      <c r="O1049" s="62"/>
      <c r="P1049" s="62"/>
      <c r="Q1049" s="62"/>
      <c r="R1049" s="62"/>
      <c r="S1049" s="62"/>
      <c r="T1049" s="62"/>
      <c r="U1049" s="62"/>
      <c r="V1049" s="62"/>
      <c r="W1049" s="62"/>
      <c r="X1049" s="62"/>
      <c r="Y1049" s="62"/>
      <c r="Z1049" s="62"/>
      <c r="AA1049" s="62"/>
      <c r="AB1049" s="62"/>
      <c r="AC1049" s="62"/>
    </row>
    <row r="1050">
      <c r="A1050" s="62"/>
      <c r="B1050" s="150"/>
      <c r="C1050" s="152"/>
      <c r="D1050" s="152"/>
      <c r="E1050" s="62"/>
      <c r="F1050" s="62"/>
      <c r="G1050" s="62"/>
      <c r="H1050" s="62"/>
      <c r="I1050" s="62"/>
      <c r="J1050" s="62"/>
      <c r="K1050" s="62"/>
      <c r="L1050" s="62"/>
      <c r="M1050" s="62"/>
      <c r="N1050" s="62"/>
      <c r="O1050" s="62"/>
      <c r="P1050" s="62"/>
      <c r="Q1050" s="62"/>
      <c r="R1050" s="62"/>
      <c r="S1050" s="62"/>
      <c r="T1050" s="62"/>
      <c r="U1050" s="62"/>
      <c r="V1050" s="62"/>
      <c r="W1050" s="62"/>
      <c r="X1050" s="62"/>
      <c r="Y1050" s="62"/>
      <c r="Z1050" s="62"/>
      <c r="AA1050" s="62"/>
      <c r="AB1050" s="62"/>
      <c r="AC1050" s="62"/>
    </row>
    <row r="1051">
      <c r="A1051" s="62"/>
      <c r="B1051" s="150"/>
      <c r="C1051" s="152"/>
      <c r="D1051" s="152"/>
      <c r="E1051" s="62"/>
      <c r="F1051" s="62"/>
      <c r="G1051" s="62"/>
      <c r="H1051" s="62"/>
      <c r="I1051" s="62"/>
      <c r="J1051" s="62"/>
      <c r="K1051" s="62"/>
      <c r="L1051" s="62"/>
      <c r="M1051" s="62"/>
      <c r="N1051" s="62"/>
      <c r="O1051" s="62"/>
      <c r="P1051" s="62"/>
      <c r="Q1051" s="62"/>
      <c r="R1051" s="62"/>
      <c r="S1051" s="62"/>
      <c r="T1051" s="62"/>
      <c r="U1051" s="62"/>
      <c r="V1051" s="62"/>
      <c r="W1051" s="62"/>
      <c r="X1051" s="62"/>
      <c r="Y1051" s="62"/>
      <c r="Z1051" s="62"/>
      <c r="AA1051" s="62"/>
      <c r="AB1051" s="62"/>
      <c r="AC1051" s="62"/>
    </row>
    <row r="1052">
      <c r="A1052" s="62"/>
      <c r="B1052" s="150"/>
      <c r="C1052" s="152"/>
      <c r="D1052" s="152"/>
      <c r="E1052" s="62"/>
      <c r="F1052" s="62"/>
      <c r="G1052" s="62"/>
      <c r="H1052" s="62"/>
      <c r="I1052" s="62"/>
      <c r="J1052" s="62"/>
      <c r="K1052" s="62"/>
      <c r="L1052" s="62"/>
      <c r="M1052" s="62"/>
      <c r="N1052" s="62"/>
      <c r="O1052" s="62"/>
      <c r="P1052" s="62"/>
      <c r="Q1052" s="62"/>
      <c r="R1052" s="62"/>
      <c r="S1052" s="62"/>
      <c r="T1052" s="62"/>
      <c r="U1052" s="62"/>
      <c r="V1052" s="62"/>
      <c r="W1052" s="62"/>
      <c r="X1052" s="62"/>
      <c r="Y1052" s="62"/>
      <c r="Z1052" s="62"/>
      <c r="AA1052" s="62"/>
      <c r="AB1052" s="62"/>
      <c r="AC1052" s="62"/>
    </row>
    <row r="1053">
      <c r="A1053" s="62"/>
      <c r="B1053" s="150"/>
      <c r="C1053" s="152"/>
      <c r="D1053" s="152"/>
      <c r="E1053" s="62"/>
      <c r="F1053" s="62"/>
      <c r="G1053" s="62"/>
      <c r="H1053" s="62"/>
      <c r="I1053" s="62"/>
      <c r="J1053" s="62"/>
      <c r="K1053" s="62"/>
      <c r="L1053" s="62"/>
      <c r="M1053" s="62"/>
      <c r="N1053" s="62"/>
      <c r="O1053" s="62"/>
      <c r="P1053" s="62"/>
      <c r="Q1053" s="62"/>
      <c r="R1053" s="62"/>
      <c r="S1053" s="62"/>
      <c r="T1053" s="62"/>
      <c r="U1053" s="62"/>
      <c r="V1053" s="62"/>
      <c r="W1053" s="62"/>
      <c r="X1053" s="62"/>
      <c r="Y1053" s="62"/>
      <c r="Z1053" s="62"/>
      <c r="AA1053" s="62"/>
      <c r="AB1053" s="62"/>
      <c r="AC1053" s="62"/>
    </row>
    <row r="1054">
      <c r="A1054" s="62"/>
      <c r="B1054" s="150"/>
      <c r="C1054" s="152"/>
      <c r="D1054" s="152"/>
      <c r="E1054" s="62"/>
      <c r="F1054" s="62"/>
      <c r="G1054" s="62"/>
      <c r="H1054" s="62"/>
      <c r="I1054" s="62"/>
      <c r="J1054" s="62"/>
      <c r="K1054" s="62"/>
      <c r="L1054" s="62"/>
      <c r="M1054" s="62"/>
      <c r="N1054" s="62"/>
      <c r="O1054" s="62"/>
      <c r="P1054" s="62"/>
      <c r="Q1054" s="62"/>
      <c r="R1054" s="62"/>
      <c r="S1054" s="62"/>
      <c r="T1054" s="62"/>
      <c r="U1054" s="62"/>
      <c r="V1054" s="62"/>
      <c r="W1054" s="62"/>
      <c r="X1054" s="62"/>
      <c r="Y1054" s="62"/>
      <c r="Z1054" s="62"/>
      <c r="AA1054" s="62"/>
      <c r="AB1054" s="62"/>
      <c r="AC1054" s="62"/>
    </row>
    <row r="1055">
      <c r="A1055" s="62"/>
      <c r="B1055" s="150"/>
      <c r="C1055" s="152"/>
      <c r="D1055" s="152"/>
      <c r="E1055" s="62"/>
      <c r="F1055" s="62"/>
      <c r="G1055" s="62"/>
      <c r="H1055" s="62"/>
      <c r="I1055" s="62"/>
      <c r="J1055" s="62"/>
      <c r="K1055" s="62"/>
      <c r="L1055" s="62"/>
      <c r="M1055" s="62"/>
      <c r="N1055" s="62"/>
      <c r="O1055" s="62"/>
      <c r="P1055" s="62"/>
      <c r="Q1055" s="62"/>
      <c r="R1055" s="62"/>
      <c r="S1055" s="62"/>
      <c r="T1055" s="62"/>
      <c r="U1055" s="62"/>
      <c r="V1055" s="62"/>
      <c r="W1055" s="62"/>
      <c r="X1055" s="62"/>
      <c r="Y1055" s="62"/>
      <c r="Z1055" s="62"/>
      <c r="AA1055" s="62"/>
      <c r="AB1055" s="62"/>
      <c r="AC1055" s="62"/>
    </row>
    <row r="1056">
      <c r="A1056" s="62"/>
      <c r="B1056" s="150"/>
      <c r="C1056" s="152"/>
      <c r="D1056" s="152"/>
      <c r="E1056" s="62"/>
      <c r="F1056" s="62"/>
      <c r="G1056" s="62"/>
      <c r="H1056" s="62"/>
      <c r="I1056" s="62"/>
      <c r="J1056" s="62"/>
      <c r="K1056" s="62"/>
      <c r="L1056" s="62"/>
      <c r="M1056" s="62"/>
      <c r="N1056" s="62"/>
      <c r="O1056" s="62"/>
      <c r="P1056" s="62"/>
      <c r="Q1056" s="62"/>
      <c r="R1056" s="62"/>
      <c r="S1056" s="62"/>
      <c r="T1056" s="62"/>
      <c r="U1056" s="62"/>
      <c r="V1056" s="62"/>
      <c r="W1056" s="62"/>
      <c r="X1056" s="62"/>
      <c r="Y1056" s="62"/>
      <c r="Z1056" s="62"/>
      <c r="AA1056" s="62"/>
      <c r="AB1056" s="62"/>
      <c r="AC1056" s="62"/>
    </row>
    <row r="1057">
      <c r="A1057" s="62"/>
      <c r="B1057" s="150"/>
      <c r="C1057" s="152"/>
      <c r="D1057" s="152"/>
      <c r="E1057" s="62"/>
      <c r="F1057" s="62"/>
      <c r="G1057" s="62"/>
      <c r="H1057" s="62"/>
      <c r="I1057" s="62"/>
      <c r="J1057" s="62"/>
      <c r="K1057" s="62"/>
      <c r="L1057" s="62"/>
      <c r="M1057" s="62"/>
      <c r="N1057" s="62"/>
      <c r="O1057" s="62"/>
      <c r="P1057" s="62"/>
      <c r="Q1057" s="62"/>
      <c r="R1057" s="62"/>
      <c r="S1057" s="62"/>
      <c r="T1057" s="62"/>
      <c r="U1057" s="62"/>
      <c r="V1057" s="62"/>
      <c r="W1057" s="62"/>
      <c r="X1057" s="62"/>
      <c r="Y1057" s="62"/>
      <c r="Z1057" s="62"/>
      <c r="AA1057" s="62"/>
      <c r="AB1057" s="62"/>
      <c r="AC1057" s="62"/>
    </row>
    <row r="1058">
      <c r="A1058" s="62"/>
      <c r="B1058" s="150"/>
      <c r="C1058" s="152"/>
      <c r="D1058" s="152"/>
      <c r="E1058" s="62"/>
      <c r="F1058" s="62"/>
      <c r="G1058" s="62"/>
      <c r="H1058" s="62"/>
      <c r="I1058" s="62"/>
      <c r="J1058" s="62"/>
      <c r="K1058" s="62"/>
      <c r="L1058" s="62"/>
      <c r="M1058" s="62"/>
      <c r="N1058" s="62"/>
      <c r="O1058" s="62"/>
      <c r="P1058" s="62"/>
      <c r="Q1058" s="62"/>
      <c r="R1058" s="62"/>
      <c r="S1058" s="62"/>
      <c r="T1058" s="62"/>
      <c r="U1058" s="62"/>
      <c r="V1058" s="62"/>
      <c r="W1058" s="62"/>
      <c r="X1058" s="62"/>
      <c r="Y1058" s="62"/>
      <c r="Z1058" s="62"/>
      <c r="AA1058" s="62"/>
      <c r="AB1058" s="62"/>
      <c r="AC1058" s="62"/>
    </row>
    <row r="1059">
      <c r="A1059" s="62"/>
      <c r="B1059" s="150"/>
      <c r="C1059" s="152"/>
      <c r="D1059" s="152"/>
      <c r="E1059" s="62"/>
      <c r="F1059" s="62"/>
      <c r="G1059" s="62"/>
      <c r="H1059" s="62"/>
      <c r="I1059" s="62"/>
      <c r="J1059" s="62"/>
      <c r="K1059" s="62"/>
      <c r="L1059" s="62"/>
      <c r="M1059" s="62"/>
      <c r="N1059" s="62"/>
      <c r="O1059" s="62"/>
      <c r="P1059" s="62"/>
      <c r="Q1059" s="62"/>
      <c r="R1059" s="62"/>
      <c r="S1059" s="62"/>
      <c r="T1059" s="62"/>
      <c r="U1059" s="62"/>
      <c r="V1059" s="62"/>
      <c r="W1059" s="62"/>
      <c r="X1059" s="62"/>
      <c r="Y1059" s="62"/>
      <c r="Z1059" s="62"/>
      <c r="AA1059" s="62"/>
      <c r="AB1059" s="62"/>
      <c r="AC1059" s="62"/>
    </row>
    <row r="1060">
      <c r="A1060" s="62"/>
      <c r="B1060" s="150"/>
      <c r="C1060" s="152"/>
      <c r="D1060" s="152"/>
      <c r="E1060" s="62"/>
      <c r="F1060" s="62"/>
      <c r="G1060" s="62"/>
      <c r="H1060" s="62"/>
      <c r="I1060" s="62"/>
      <c r="J1060" s="62"/>
      <c r="K1060" s="62"/>
      <c r="L1060" s="62"/>
      <c r="M1060" s="62"/>
      <c r="N1060" s="62"/>
      <c r="O1060" s="62"/>
      <c r="P1060" s="62"/>
      <c r="Q1060" s="62"/>
      <c r="R1060" s="62"/>
      <c r="S1060" s="62"/>
      <c r="T1060" s="62"/>
      <c r="U1060" s="62"/>
      <c r="V1060" s="62"/>
      <c r="W1060" s="62"/>
      <c r="X1060" s="62"/>
      <c r="Y1060" s="62"/>
      <c r="Z1060" s="62"/>
      <c r="AA1060" s="62"/>
      <c r="AB1060" s="62"/>
      <c r="AC1060" s="62"/>
    </row>
    <row r="1061">
      <c r="A1061" s="62"/>
      <c r="B1061" s="150"/>
      <c r="C1061" s="152"/>
      <c r="D1061" s="152"/>
      <c r="E1061" s="62"/>
      <c r="F1061" s="62"/>
      <c r="G1061" s="62"/>
      <c r="H1061" s="62"/>
      <c r="I1061" s="62"/>
      <c r="J1061" s="62"/>
      <c r="K1061" s="62"/>
      <c r="L1061" s="62"/>
      <c r="M1061" s="62"/>
      <c r="N1061" s="62"/>
      <c r="O1061" s="62"/>
      <c r="P1061" s="62"/>
      <c r="Q1061" s="62"/>
      <c r="R1061" s="62"/>
      <c r="S1061" s="62"/>
      <c r="T1061" s="62"/>
      <c r="U1061" s="62"/>
      <c r="V1061" s="62"/>
      <c r="W1061" s="62"/>
      <c r="X1061" s="62"/>
      <c r="Y1061" s="62"/>
      <c r="Z1061" s="62"/>
      <c r="AA1061" s="62"/>
      <c r="AB1061" s="62"/>
      <c r="AC1061" s="62"/>
    </row>
    <row r="1062">
      <c r="A1062" s="62"/>
      <c r="B1062" s="150"/>
      <c r="C1062" s="152"/>
      <c r="D1062" s="152"/>
      <c r="E1062" s="62"/>
      <c r="F1062" s="62"/>
      <c r="G1062" s="62"/>
      <c r="H1062" s="62"/>
      <c r="I1062" s="62"/>
      <c r="J1062" s="62"/>
      <c r="K1062" s="62"/>
      <c r="L1062" s="62"/>
      <c r="M1062" s="62"/>
      <c r="N1062" s="62"/>
      <c r="O1062" s="62"/>
      <c r="P1062" s="62"/>
      <c r="Q1062" s="62"/>
      <c r="R1062" s="62"/>
      <c r="S1062" s="62"/>
      <c r="T1062" s="62"/>
      <c r="U1062" s="62"/>
      <c r="V1062" s="62"/>
      <c r="W1062" s="62"/>
      <c r="X1062" s="62"/>
      <c r="Y1062" s="62"/>
      <c r="Z1062" s="62"/>
      <c r="AA1062" s="62"/>
      <c r="AB1062" s="62"/>
      <c r="AC1062" s="62"/>
    </row>
    <row r="1063">
      <c r="A1063" s="62"/>
      <c r="B1063" s="150"/>
      <c r="C1063" s="152"/>
      <c r="D1063" s="152"/>
      <c r="E1063" s="62"/>
      <c r="F1063" s="62"/>
      <c r="G1063" s="62"/>
      <c r="H1063" s="62"/>
      <c r="I1063" s="62"/>
      <c r="J1063" s="62"/>
      <c r="K1063" s="62"/>
      <c r="L1063" s="62"/>
      <c r="M1063" s="62"/>
      <c r="N1063" s="62"/>
      <c r="O1063" s="62"/>
      <c r="P1063" s="62"/>
      <c r="Q1063" s="62"/>
      <c r="R1063" s="62"/>
      <c r="S1063" s="62"/>
      <c r="T1063" s="62"/>
      <c r="U1063" s="62"/>
      <c r="V1063" s="62"/>
      <c r="W1063" s="62"/>
      <c r="X1063" s="62"/>
      <c r="Y1063" s="62"/>
      <c r="Z1063" s="62"/>
      <c r="AA1063" s="62"/>
      <c r="AB1063" s="62"/>
      <c r="AC1063" s="62"/>
    </row>
    <row r="1064">
      <c r="A1064" s="62"/>
      <c r="B1064" s="150"/>
      <c r="C1064" s="152"/>
      <c r="D1064" s="152"/>
      <c r="E1064" s="62"/>
      <c r="F1064" s="62"/>
      <c r="G1064" s="62"/>
      <c r="H1064" s="62"/>
      <c r="I1064" s="62"/>
      <c r="J1064" s="62"/>
      <c r="K1064" s="62"/>
      <c r="L1064" s="62"/>
      <c r="M1064" s="62"/>
      <c r="N1064" s="62"/>
      <c r="O1064" s="62"/>
      <c r="P1064" s="62"/>
      <c r="Q1064" s="62"/>
      <c r="R1064" s="62"/>
      <c r="S1064" s="62"/>
      <c r="T1064" s="62"/>
      <c r="U1064" s="62"/>
      <c r="V1064" s="62"/>
      <c r="W1064" s="62"/>
      <c r="X1064" s="62"/>
      <c r="Y1064" s="62"/>
      <c r="Z1064" s="62"/>
      <c r="AA1064" s="62"/>
      <c r="AB1064" s="62"/>
      <c r="AC1064" s="62"/>
    </row>
    <row r="1065">
      <c r="A1065" s="62"/>
      <c r="B1065" s="150"/>
      <c r="C1065" s="152"/>
      <c r="D1065" s="152"/>
      <c r="E1065" s="62"/>
      <c r="F1065" s="62"/>
      <c r="G1065" s="62"/>
      <c r="H1065" s="62"/>
      <c r="I1065" s="62"/>
      <c r="J1065" s="62"/>
      <c r="K1065" s="62"/>
      <c r="L1065" s="62"/>
      <c r="M1065" s="62"/>
      <c r="N1065" s="62"/>
      <c r="O1065" s="62"/>
      <c r="P1065" s="62"/>
      <c r="Q1065" s="62"/>
      <c r="R1065" s="62"/>
      <c r="S1065" s="62"/>
      <c r="T1065" s="62"/>
      <c r="U1065" s="62"/>
      <c r="V1065" s="62"/>
      <c r="W1065" s="62"/>
      <c r="X1065" s="62"/>
      <c r="Y1065" s="62"/>
      <c r="Z1065" s="62"/>
      <c r="AA1065" s="62"/>
      <c r="AB1065" s="62"/>
      <c r="AC1065" s="62"/>
    </row>
    <row r="1066">
      <c r="A1066" s="62"/>
      <c r="B1066" s="150"/>
      <c r="C1066" s="152"/>
      <c r="D1066" s="152"/>
      <c r="E1066" s="62"/>
      <c r="F1066" s="62"/>
      <c r="G1066" s="62"/>
      <c r="H1066" s="62"/>
      <c r="I1066" s="62"/>
      <c r="J1066" s="62"/>
      <c r="K1066" s="62"/>
      <c r="L1066" s="62"/>
      <c r="M1066" s="62"/>
      <c r="N1066" s="62"/>
      <c r="O1066" s="62"/>
      <c r="P1066" s="62"/>
      <c r="Q1066" s="62"/>
      <c r="R1066" s="62"/>
      <c r="S1066" s="62"/>
      <c r="T1066" s="62"/>
      <c r="U1066" s="62"/>
      <c r="V1066" s="62"/>
      <c r="W1066" s="62"/>
      <c r="X1066" s="62"/>
      <c r="Y1066" s="62"/>
      <c r="Z1066" s="62"/>
      <c r="AA1066" s="62"/>
      <c r="AB1066" s="62"/>
      <c r="AC1066" s="62"/>
    </row>
    <row r="1067">
      <c r="A1067" s="62"/>
      <c r="B1067" s="150"/>
      <c r="C1067" s="152"/>
      <c r="D1067" s="152"/>
      <c r="E1067" s="62"/>
      <c r="F1067" s="62"/>
      <c r="G1067" s="62"/>
      <c r="H1067" s="62"/>
      <c r="I1067" s="62"/>
      <c r="J1067" s="62"/>
      <c r="K1067" s="62"/>
      <c r="L1067" s="62"/>
      <c r="M1067" s="62"/>
      <c r="N1067" s="62"/>
      <c r="O1067" s="62"/>
      <c r="P1067" s="62"/>
      <c r="Q1067" s="62"/>
      <c r="R1067" s="62"/>
      <c r="S1067" s="62"/>
      <c r="T1067" s="62"/>
      <c r="U1067" s="62"/>
      <c r="V1067" s="62"/>
      <c r="W1067" s="62"/>
      <c r="X1067" s="62"/>
      <c r="Y1067" s="62"/>
      <c r="Z1067" s="62"/>
      <c r="AA1067" s="62"/>
      <c r="AB1067" s="62"/>
      <c r="AC1067" s="62"/>
    </row>
    <row r="1068">
      <c r="A1068" s="62"/>
      <c r="B1068" s="150"/>
      <c r="C1068" s="152"/>
      <c r="D1068" s="152"/>
      <c r="E1068" s="62"/>
      <c r="F1068" s="62"/>
      <c r="G1068" s="62"/>
      <c r="H1068" s="62"/>
      <c r="I1068" s="62"/>
      <c r="J1068" s="62"/>
      <c r="K1068" s="62"/>
      <c r="L1068" s="62"/>
      <c r="M1068" s="62"/>
      <c r="N1068" s="62"/>
      <c r="O1068" s="62"/>
      <c r="P1068" s="62"/>
      <c r="Q1068" s="62"/>
      <c r="R1068" s="62"/>
      <c r="S1068" s="62"/>
      <c r="T1068" s="62"/>
      <c r="U1068" s="62"/>
      <c r="V1068" s="62"/>
      <c r="W1068" s="62"/>
      <c r="X1068" s="62"/>
      <c r="Y1068" s="62"/>
      <c r="Z1068" s="62"/>
      <c r="AA1068" s="62"/>
      <c r="AB1068" s="62"/>
      <c r="AC1068" s="62"/>
    </row>
    <row r="1069">
      <c r="A1069" s="62"/>
      <c r="B1069" s="150"/>
      <c r="C1069" s="152"/>
      <c r="D1069" s="152"/>
      <c r="E1069" s="62"/>
      <c r="F1069" s="62"/>
      <c r="G1069" s="62"/>
      <c r="H1069" s="62"/>
      <c r="I1069" s="62"/>
      <c r="J1069" s="62"/>
      <c r="K1069" s="62"/>
      <c r="L1069" s="62"/>
      <c r="M1069" s="62"/>
      <c r="N1069" s="62"/>
      <c r="O1069" s="62"/>
      <c r="P1069" s="62"/>
      <c r="Q1069" s="62"/>
      <c r="R1069" s="62"/>
      <c r="S1069" s="62"/>
      <c r="T1069" s="62"/>
      <c r="U1069" s="62"/>
      <c r="V1069" s="62"/>
      <c r="W1069" s="62"/>
      <c r="X1069" s="62"/>
      <c r="Y1069" s="62"/>
      <c r="Z1069" s="62"/>
      <c r="AA1069" s="62"/>
      <c r="AB1069" s="62"/>
      <c r="AC1069" s="62"/>
    </row>
    <row r="1070">
      <c r="A1070" s="62"/>
      <c r="B1070" s="150"/>
      <c r="C1070" s="152"/>
      <c r="D1070" s="152"/>
      <c r="E1070" s="62"/>
      <c r="F1070" s="62"/>
      <c r="G1070" s="62"/>
      <c r="H1070" s="62"/>
      <c r="I1070" s="62"/>
      <c r="J1070" s="62"/>
      <c r="K1070" s="62"/>
      <c r="L1070" s="62"/>
      <c r="M1070" s="62"/>
      <c r="N1070" s="62"/>
      <c r="O1070" s="62"/>
      <c r="P1070" s="62"/>
      <c r="Q1070" s="62"/>
      <c r="R1070" s="62"/>
      <c r="S1070" s="62"/>
      <c r="T1070" s="62"/>
      <c r="U1070" s="62"/>
      <c r="V1070" s="62"/>
      <c r="W1070" s="62"/>
      <c r="X1070" s="62"/>
      <c r="Y1070" s="62"/>
      <c r="Z1070" s="62"/>
      <c r="AA1070" s="62"/>
      <c r="AB1070" s="62"/>
      <c r="AC1070" s="62"/>
    </row>
    <row r="1071">
      <c r="A1071" s="62"/>
      <c r="B1071" s="150"/>
      <c r="C1071" s="152"/>
      <c r="D1071" s="152"/>
      <c r="E1071" s="62"/>
      <c r="F1071" s="62"/>
      <c r="G1071" s="62"/>
      <c r="H1071" s="62"/>
      <c r="I1071" s="62"/>
      <c r="J1071" s="62"/>
      <c r="K1071" s="62"/>
      <c r="L1071" s="62"/>
      <c r="M1071" s="62"/>
      <c r="N1071" s="62"/>
      <c r="O1071" s="62"/>
      <c r="P1071" s="62"/>
      <c r="Q1071" s="62"/>
      <c r="R1071" s="62"/>
      <c r="S1071" s="62"/>
      <c r="T1071" s="62"/>
      <c r="U1071" s="62"/>
      <c r="V1071" s="62"/>
      <c r="W1071" s="62"/>
      <c r="X1071" s="62"/>
      <c r="Y1071" s="62"/>
      <c r="Z1071" s="62"/>
      <c r="AA1071" s="62"/>
      <c r="AB1071" s="62"/>
      <c r="AC1071" s="62"/>
    </row>
    <row r="1072">
      <c r="A1072" s="62"/>
      <c r="B1072" s="150"/>
      <c r="C1072" s="152"/>
      <c r="D1072" s="152"/>
      <c r="E1072" s="62"/>
      <c r="F1072" s="62"/>
      <c r="G1072" s="62"/>
      <c r="H1072" s="62"/>
      <c r="I1072" s="62"/>
      <c r="J1072" s="62"/>
      <c r="K1072" s="62"/>
      <c r="L1072" s="62"/>
      <c r="M1072" s="62"/>
      <c r="N1072" s="62"/>
      <c r="O1072" s="62"/>
      <c r="P1072" s="62"/>
      <c r="Q1072" s="62"/>
      <c r="R1072" s="62"/>
      <c r="S1072" s="62"/>
      <c r="T1072" s="62"/>
      <c r="U1072" s="62"/>
      <c r="V1072" s="62"/>
      <c r="W1072" s="62"/>
      <c r="X1072" s="62"/>
      <c r="Y1072" s="62"/>
      <c r="Z1072" s="62"/>
      <c r="AA1072" s="62"/>
      <c r="AB1072" s="62"/>
      <c r="AC1072" s="62"/>
    </row>
    <row r="1073">
      <c r="A1073" s="62"/>
      <c r="B1073" s="150"/>
      <c r="C1073" s="152"/>
      <c r="D1073" s="152"/>
      <c r="E1073" s="62"/>
      <c r="F1073" s="62"/>
      <c r="G1073" s="62"/>
      <c r="H1073" s="62"/>
      <c r="I1073" s="62"/>
      <c r="J1073" s="62"/>
      <c r="K1073" s="62"/>
      <c r="L1073" s="62"/>
      <c r="M1073" s="62"/>
      <c r="N1073" s="62"/>
      <c r="O1073" s="62"/>
      <c r="P1073" s="62"/>
      <c r="Q1073" s="62"/>
      <c r="R1073" s="62"/>
      <c r="S1073" s="62"/>
      <c r="T1073" s="62"/>
      <c r="U1073" s="62"/>
      <c r="V1073" s="62"/>
      <c r="W1073" s="62"/>
      <c r="X1073" s="62"/>
      <c r="Y1073" s="62"/>
      <c r="Z1073" s="62"/>
      <c r="AA1073" s="62"/>
      <c r="AB1073" s="62"/>
      <c r="AC1073" s="62"/>
    </row>
    <row r="1074">
      <c r="A1074" s="62"/>
      <c r="B1074" s="150"/>
      <c r="C1074" s="152"/>
      <c r="D1074" s="152"/>
      <c r="E1074" s="62"/>
      <c r="F1074" s="62"/>
      <c r="G1074" s="62"/>
      <c r="H1074" s="62"/>
      <c r="I1074" s="62"/>
      <c r="J1074" s="62"/>
      <c r="K1074" s="62"/>
      <c r="L1074" s="62"/>
      <c r="M1074" s="62"/>
      <c r="N1074" s="62"/>
      <c r="O1074" s="62"/>
      <c r="P1074" s="62"/>
      <c r="Q1074" s="62"/>
      <c r="R1074" s="62"/>
      <c r="S1074" s="62"/>
      <c r="T1074" s="62"/>
      <c r="U1074" s="62"/>
      <c r="V1074" s="62"/>
      <c r="W1074" s="62"/>
      <c r="X1074" s="62"/>
      <c r="Y1074" s="62"/>
      <c r="Z1074" s="62"/>
      <c r="AA1074" s="62"/>
      <c r="AB1074" s="62"/>
      <c r="AC1074" s="62"/>
    </row>
    <row r="1075">
      <c r="A1075" s="62"/>
      <c r="B1075" s="150"/>
      <c r="C1075" s="152"/>
      <c r="D1075" s="152"/>
      <c r="E1075" s="62"/>
      <c r="F1075" s="62"/>
      <c r="G1075" s="62"/>
      <c r="H1075" s="62"/>
      <c r="I1075" s="62"/>
      <c r="J1075" s="62"/>
      <c r="K1075" s="62"/>
      <c r="L1075" s="62"/>
      <c r="M1075" s="62"/>
      <c r="N1075" s="62"/>
      <c r="O1075" s="62"/>
      <c r="P1075" s="62"/>
      <c r="Q1075" s="62"/>
      <c r="R1075" s="62"/>
      <c r="S1075" s="62"/>
      <c r="T1075" s="62"/>
      <c r="U1075" s="62"/>
      <c r="V1075" s="62"/>
      <c r="W1075" s="62"/>
      <c r="X1075" s="62"/>
      <c r="Y1075" s="62"/>
      <c r="Z1075" s="62"/>
      <c r="AA1075" s="62"/>
      <c r="AB1075" s="62"/>
      <c r="AC1075" s="62"/>
    </row>
    <row r="1076">
      <c r="A1076" s="62"/>
      <c r="B1076" s="150"/>
      <c r="C1076" s="152"/>
      <c r="D1076" s="152"/>
      <c r="E1076" s="62"/>
      <c r="F1076" s="62"/>
      <c r="G1076" s="62"/>
      <c r="H1076" s="62"/>
      <c r="I1076" s="62"/>
      <c r="J1076" s="62"/>
      <c r="K1076" s="62"/>
      <c r="L1076" s="62"/>
      <c r="M1076" s="62"/>
      <c r="N1076" s="62"/>
      <c r="O1076" s="62"/>
      <c r="P1076" s="62"/>
      <c r="Q1076" s="62"/>
      <c r="R1076" s="62"/>
      <c r="S1076" s="62"/>
      <c r="T1076" s="62"/>
      <c r="U1076" s="62"/>
      <c r="V1076" s="62"/>
      <c r="W1076" s="62"/>
      <c r="X1076" s="62"/>
      <c r="Y1076" s="62"/>
      <c r="Z1076" s="62"/>
      <c r="AA1076" s="62"/>
      <c r="AB1076" s="62"/>
      <c r="AC1076" s="62"/>
    </row>
    <row r="1077">
      <c r="A1077" s="62"/>
      <c r="B1077" s="150"/>
      <c r="C1077" s="152"/>
      <c r="D1077" s="152"/>
      <c r="E1077" s="62"/>
      <c r="F1077" s="62"/>
      <c r="G1077" s="62"/>
      <c r="H1077" s="62"/>
      <c r="I1077" s="62"/>
      <c r="J1077" s="62"/>
      <c r="K1077" s="62"/>
      <c r="L1077" s="62"/>
      <c r="M1077" s="62"/>
      <c r="N1077" s="62"/>
      <c r="O1077" s="62"/>
      <c r="P1077" s="62"/>
      <c r="Q1077" s="62"/>
      <c r="R1077" s="62"/>
      <c r="S1077" s="62"/>
      <c r="T1077" s="62"/>
      <c r="U1077" s="62"/>
      <c r="V1077" s="62"/>
      <c r="W1077" s="62"/>
      <c r="X1077" s="62"/>
      <c r="Y1077" s="62"/>
      <c r="Z1077" s="62"/>
      <c r="AA1077" s="62"/>
      <c r="AB1077" s="62"/>
      <c r="AC1077" s="62"/>
    </row>
    <row r="1078">
      <c r="A1078" s="62"/>
      <c r="B1078" s="150"/>
      <c r="C1078" s="152"/>
      <c r="D1078" s="152"/>
      <c r="E1078" s="62"/>
      <c r="F1078" s="62"/>
      <c r="G1078" s="62"/>
      <c r="H1078" s="62"/>
      <c r="I1078" s="62"/>
      <c r="J1078" s="62"/>
      <c r="K1078" s="62"/>
      <c r="L1078" s="62"/>
      <c r="M1078" s="62"/>
      <c r="N1078" s="62"/>
      <c r="O1078" s="62"/>
      <c r="P1078" s="62"/>
      <c r="Q1078" s="62"/>
      <c r="R1078" s="62"/>
      <c r="S1078" s="62"/>
      <c r="T1078" s="62"/>
      <c r="U1078" s="62"/>
      <c r="V1078" s="62"/>
      <c r="W1078" s="62"/>
      <c r="X1078" s="62"/>
      <c r="Y1078" s="62"/>
      <c r="Z1078" s="62"/>
      <c r="AA1078" s="62"/>
      <c r="AB1078" s="62"/>
      <c r="AC1078" s="62"/>
    </row>
    <row r="1079">
      <c r="A1079" s="62"/>
      <c r="B1079" s="150"/>
      <c r="C1079" s="152"/>
      <c r="D1079" s="152"/>
      <c r="E1079" s="62"/>
      <c r="F1079" s="62"/>
      <c r="G1079" s="62"/>
      <c r="H1079" s="62"/>
      <c r="I1079" s="62"/>
      <c r="J1079" s="62"/>
      <c r="K1079" s="62"/>
      <c r="L1079" s="62"/>
      <c r="M1079" s="62"/>
      <c r="N1079" s="62"/>
      <c r="O1079" s="62"/>
      <c r="P1079" s="62"/>
      <c r="Q1079" s="62"/>
      <c r="R1079" s="62"/>
      <c r="S1079" s="62"/>
      <c r="T1079" s="62"/>
      <c r="U1079" s="62"/>
      <c r="V1079" s="62"/>
      <c r="W1079" s="62"/>
      <c r="X1079" s="62"/>
      <c r="Y1079" s="62"/>
      <c r="Z1079" s="62"/>
      <c r="AA1079" s="62"/>
      <c r="AB1079" s="62"/>
      <c r="AC1079" s="62"/>
    </row>
    <row r="1080">
      <c r="A1080" s="62"/>
      <c r="B1080" s="150"/>
      <c r="C1080" s="152"/>
      <c r="D1080" s="152"/>
      <c r="E1080" s="62"/>
      <c r="F1080" s="62"/>
      <c r="G1080" s="62"/>
      <c r="H1080" s="62"/>
      <c r="I1080" s="62"/>
      <c r="J1080" s="62"/>
      <c r="K1080" s="62"/>
      <c r="L1080" s="62"/>
      <c r="M1080" s="62"/>
      <c r="N1080" s="62"/>
      <c r="O1080" s="62"/>
      <c r="P1080" s="62"/>
      <c r="Q1080" s="62"/>
      <c r="R1080" s="62"/>
      <c r="S1080" s="62"/>
      <c r="T1080" s="62"/>
      <c r="U1080" s="62"/>
      <c r="V1080" s="62"/>
      <c r="W1080" s="62"/>
      <c r="X1080" s="62"/>
      <c r="Y1080" s="62"/>
      <c r="Z1080" s="62"/>
      <c r="AA1080" s="62"/>
      <c r="AB1080" s="62"/>
      <c r="AC1080" s="62"/>
    </row>
    <row r="1081">
      <c r="A1081" s="62"/>
      <c r="B1081" s="150"/>
      <c r="C1081" s="152"/>
      <c r="D1081" s="152"/>
      <c r="E1081" s="62"/>
      <c r="F1081" s="62"/>
      <c r="G1081" s="62"/>
      <c r="H1081" s="62"/>
      <c r="I1081" s="62"/>
      <c r="J1081" s="62"/>
      <c r="K1081" s="62"/>
      <c r="L1081" s="62"/>
      <c r="M1081" s="62"/>
      <c r="N1081" s="62"/>
      <c r="O1081" s="62"/>
      <c r="P1081" s="62"/>
      <c r="Q1081" s="62"/>
      <c r="R1081" s="62"/>
      <c r="S1081" s="62"/>
      <c r="T1081" s="62"/>
      <c r="U1081" s="62"/>
      <c r="V1081" s="62"/>
      <c r="W1081" s="62"/>
      <c r="X1081" s="62"/>
      <c r="Y1081" s="62"/>
      <c r="Z1081" s="62"/>
      <c r="AA1081" s="62"/>
      <c r="AB1081" s="62"/>
      <c r="AC1081" s="62"/>
    </row>
    <row r="1082">
      <c r="A1082" s="62"/>
      <c r="B1082" s="150"/>
      <c r="C1082" s="152"/>
      <c r="D1082" s="152"/>
      <c r="E1082" s="62"/>
      <c r="F1082" s="62"/>
      <c r="G1082" s="62"/>
      <c r="H1082" s="62"/>
      <c r="I1082" s="62"/>
      <c r="J1082" s="62"/>
      <c r="K1082" s="62"/>
      <c r="L1082" s="62"/>
      <c r="M1082" s="62"/>
      <c r="N1082" s="62"/>
      <c r="O1082" s="62"/>
      <c r="P1082" s="62"/>
      <c r="Q1082" s="62"/>
      <c r="R1082" s="62"/>
      <c r="S1082" s="62"/>
      <c r="T1082" s="62"/>
      <c r="U1082" s="62"/>
      <c r="V1082" s="62"/>
      <c r="W1082" s="62"/>
      <c r="X1082" s="62"/>
      <c r="Y1082" s="62"/>
      <c r="Z1082" s="62"/>
      <c r="AA1082" s="62"/>
      <c r="AB1082" s="62"/>
      <c r="AC1082" s="62"/>
    </row>
    <row r="1083">
      <c r="A1083" s="62"/>
      <c r="B1083" s="150"/>
      <c r="C1083" s="152"/>
      <c r="D1083" s="152"/>
      <c r="E1083" s="62"/>
      <c r="F1083" s="62"/>
      <c r="G1083" s="62"/>
      <c r="H1083" s="62"/>
      <c r="I1083" s="62"/>
      <c r="J1083" s="62"/>
      <c r="K1083" s="62"/>
      <c r="L1083" s="62"/>
      <c r="M1083" s="62"/>
      <c r="N1083" s="62"/>
      <c r="O1083" s="62"/>
      <c r="P1083" s="62"/>
      <c r="Q1083" s="62"/>
      <c r="R1083" s="62"/>
      <c r="S1083" s="62"/>
      <c r="T1083" s="62"/>
      <c r="U1083" s="62"/>
      <c r="V1083" s="62"/>
      <c r="W1083" s="62"/>
      <c r="X1083" s="62"/>
      <c r="Y1083" s="62"/>
      <c r="Z1083" s="62"/>
      <c r="AA1083" s="62"/>
      <c r="AB1083" s="62"/>
      <c r="AC1083" s="62"/>
    </row>
    <row r="1084">
      <c r="A1084" s="62"/>
      <c r="B1084" s="150"/>
      <c r="C1084" s="152"/>
      <c r="D1084" s="152"/>
      <c r="E1084" s="62"/>
      <c r="F1084" s="62"/>
      <c r="G1084" s="62"/>
      <c r="H1084" s="62"/>
      <c r="I1084" s="62"/>
      <c r="J1084" s="62"/>
      <c r="K1084" s="62"/>
      <c r="L1084" s="62"/>
      <c r="M1084" s="62"/>
      <c r="N1084" s="62"/>
      <c r="O1084" s="62"/>
      <c r="P1084" s="62"/>
      <c r="Q1084" s="62"/>
      <c r="R1084" s="62"/>
      <c r="S1084" s="62"/>
      <c r="T1084" s="62"/>
      <c r="U1084" s="62"/>
      <c r="V1084" s="62"/>
      <c r="W1084" s="62"/>
      <c r="X1084" s="62"/>
      <c r="Y1084" s="62"/>
      <c r="Z1084" s="62"/>
      <c r="AA1084" s="62"/>
      <c r="AB1084" s="62"/>
      <c r="AC1084" s="62"/>
    </row>
    <row r="1085">
      <c r="A1085" s="62"/>
      <c r="B1085" s="150"/>
      <c r="C1085" s="152"/>
      <c r="D1085" s="152"/>
      <c r="E1085" s="62"/>
      <c r="F1085" s="62"/>
      <c r="G1085" s="62"/>
      <c r="H1085" s="62"/>
      <c r="I1085" s="62"/>
      <c r="J1085" s="62"/>
      <c r="K1085" s="62"/>
      <c r="L1085" s="62"/>
      <c r="M1085" s="62"/>
      <c r="N1085" s="62"/>
      <c r="O1085" s="62"/>
      <c r="P1085" s="62"/>
      <c r="Q1085" s="62"/>
      <c r="R1085" s="62"/>
      <c r="S1085" s="62"/>
      <c r="T1085" s="62"/>
      <c r="U1085" s="62"/>
      <c r="V1085" s="62"/>
      <c r="W1085" s="62"/>
      <c r="X1085" s="62"/>
      <c r="Y1085" s="62"/>
      <c r="Z1085" s="62"/>
      <c r="AA1085" s="62"/>
      <c r="AB1085" s="62"/>
      <c r="AC1085" s="62"/>
    </row>
    <row r="1086">
      <c r="A1086" s="62"/>
      <c r="B1086" s="150"/>
      <c r="C1086" s="152"/>
      <c r="D1086" s="152"/>
      <c r="E1086" s="62"/>
      <c r="F1086" s="62"/>
      <c r="G1086" s="62"/>
      <c r="H1086" s="62"/>
      <c r="I1086" s="62"/>
      <c r="J1086" s="62"/>
      <c r="K1086" s="62"/>
      <c r="L1086" s="62"/>
      <c r="M1086" s="62"/>
      <c r="N1086" s="62"/>
      <c r="O1086" s="62"/>
      <c r="P1086" s="62"/>
      <c r="Q1086" s="62"/>
      <c r="R1086" s="62"/>
      <c r="S1086" s="62"/>
      <c r="T1086" s="62"/>
      <c r="U1086" s="62"/>
      <c r="V1086" s="62"/>
      <c r="W1086" s="62"/>
      <c r="X1086" s="62"/>
      <c r="Y1086" s="62"/>
      <c r="Z1086" s="62"/>
      <c r="AA1086" s="62"/>
      <c r="AB1086" s="62"/>
      <c r="AC1086" s="62"/>
    </row>
    <row r="1087">
      <c r="A1087" s="62"/>
      <c r="B1087" s="150"/>
      <c r="C1087" s="152"/>
      <c r="D1087" s="152"/>
      <c r="E1087" s="62"/>
      <c r="F1087" s="62"/>
      <c r="G1087" s="62"/>
      <c r="H1087" s="62"/>
      <c r="I1087" s="62"/>
      <c r="J1087" s="62"/>
      <c r="K1087" s="62"/>
      <c r="L1087" s="62"/>
      <c r="M1087" s="62"/>
      <c r="N1087" s="62"/>
      <c r="O1087" s="62"/>
      <c r="P1087" s="62"/>
      <c r="Q1087" s="62"/>
      <c r="R1087" s="62"/>
      <c r="S1087" s="62"/>
      <c r="T1087" s="62"/>
      <c r="U1087" s="62"/>
      <c r="V1087" s="62"/>
      <c r="W1087" s="62"/>
      <c r="X1087" s="62"/>
      <c r="Y1087" s="62"/>
      <c r="Z1087" s="62"/>
      <c r="AA1087" s="62"/>
      <c r="AB1087" s="62"/>
      <c r="AC1087" s="62"/>
    </row>
    <row r="1088">
      <c r="A1088" s="62"/>
      <c r="B1088" s="150"/>
      <c r="C1088" s="152"/>
      <c r="D1088" s="152"/>
      <c r="E1088" s="62"/>
      <c r="F1088" s="62"/>
      <c r="G1088" s="62"/>
      <c r="H1088" s="62"/>
      <c r="I1088" s="62"/>
      <c r="J1088" s="62"/>
      <c r="K1088" s="62"/>
      <c r="L1088" s="62"/>
      <c r="M1088" s="62"/>
      <c r="N1088" s="62"/>
      <c r="O1088" s="62"/>
      <c r="P1088" s="62"/>
      <c r="Q1088" s="62"/>
      <c r="R1088" s="62"/>
      <c r="S1088" s="62"/>
      <c r="T1088" s="62"/>
      <c r="U1088" s="62"/>
      <c r="V1088" s="62"/>
      <c r="W1088" s="62"/>
      <c r="X1088" s="62"/>
      <c r="Y1088" s="62"/>
      <c r="Z1088" s="62"/>
      <c r="AA1088" s="62"/>
      <c r="AB1088" s="62"/>
      <c r="AC1088" s="62"/>
    </row>
    <row r="1089">
      <c r="A1089" s="62"/>
      <c r="B1089" s="150"/>
      <c r="C1089" s="152"/>
      <c r="D1089" s="152"/>
      <c r="E1089" s="62"/>
      <c r="F1089" s="62"/>
      <c r="G1089" s="62"/>
      <c r="H1089" s="62"/>
      <c r="I1089" s="62"/>
      <c r="J1089" s="62"/>
      <c r="K1089" s="62"/>
      <c r="L1089" s="62"/>
      <c r="M1089" s="62"/>
      <c r="N1089" s="62"/>
      <c r="O1089" s="62"/>
      <c r="P1089" s="62"/>
      <c r="Q1089" s="62"/>
      <c r="R1089" s="62"/>
      <c r="S1089" s="62"/>
      <c r="T1089" s="62"/>
      <c r="U1089" s="62"/>
      <c r="V1089" s="62"/>
      <c r="W1089" s="62"/>
      <c r="X1089" s="62"/>
      <c r="Y1089" s="62"/>
      <c r="Z1089" s="62"/>
      <c r="AA1089" s="62"/>
      <c r="AB1089" s="62"/>
      <c r="AC1089" s="62"/>
    </row>
    <row r="1090">
      <c r="A1090" s="62"/>
      <c r="B1090" s="150"/>
      <c r="C1090" s="152"/>
      <c r="D1090" s="152"/>
      <c r="E1090" s="62"/>
      <c r="F1090" s="62"/>
      <c r="G1090" s="62"/>
      <c r="H1090" s="62"/>
      <c r="I1090" s="62"/>
      <c r="J1090" s="62"/>
      <c r="K1090" s="62"/>
      <c r="L1090" s="62"/>
      <c r="M1090" s="62"/>
      <c r="N1090" s="62"/>
      <c r="O1090" s="62"/>
      <c r="P1090" s="62"/>
      <c r="Q1090" s="62"/>
      <c r="R1090" s="62"/>
      <c r="S1090" s="62"/>
      <c r="T1090" s="62"/>
      <c r="U1090" s="62"/>
      <c r="V1090" s="62"/>
      <c r="W1090" s="62"/>
      <c r="X1090" s="62"/>
      <c r="Y1090" s="62"/>
      <c r="Z1090" s="62"/>
      <c r="AA1090" s="62"/>
      <c r="AB1090" s="62"/>
      <c r="AC1090" s="62"/>
    </row>
    <row r="1091">
      <c r="A1091" s="62"/>
      <c r="B1091" s="150"/>
      <c r="C1091" s="152"/>
      <c r="D1091" s="152"/>
      <c r="E1091" s="62"/>
      <c r="F1091" s="62"/>
      <c r="G1091" s="62"/>
      <c r="H1091" s="62"/>
      <c r="I1091" s="62"/>
      <c r="J1091" s="62"/>
      <c r="K1091" s="62"/>
      <c r="L1091" s="62"/>
      <c r="M1091" s="62"/>
      <c r="N1091" s="62"/>
      <c r="O1091" s="62"/>
      <c r="P1091" s="62"/>
      <c r="Q1091" s="62"/>
      <c r="R1091" s="62"/>
      <c r="S1091" s="62"/>
      <c r="T1091" s="62"/>
      <c r="U1091" s="62"/>
      <c r="V1091" s="62"/>
      <c r="W1091" s="62"/>
      <c r="X1091" s="62"/>
      <c r="Y1091" s="62"/>
      <c r="Z1091" s="62"/>
      <c r="AA1091" s="62"/>
      <c r="AB1091" s="62"/>
      <c r="AC1091" s="62"/>
    </row>
    <row r="1092">
      <c r="A1092" s="62"/>
      <c r="B1092" s="150"/>
      <c r="C1092" s="152"/>
      <c r="D1092" s="152"/>
      <c r="E1092" s="62"/>
      <c r="F1092" s="62"/>
      <c r="G1092" s="62"/>
      <c r="H1092" s="62"/>
      <c r="I1092" s="62"/>
      <c r="J1092" s="62"/>
      <c r="K1092" s="62"/>
      <c r="L1092" s="62"/>
      <c r="M1092" s="62"/>
      <c r="N1092" s="62"/>
      <c r="O1092" s="62"/>
      <c r="P1092" s="62"/>
      <c r="Q1092" s="62"/>
      <c r="R1092" s="62"/>
      <c r="S1092" s="62"/>
      <c r="T1092" s="62"/>
      <c r="U1092" s="62"/>
      <c r="V1092" s="62"/>
      <c r="W1092" s="62"/>
      <c r="X1092" s="62"/>
      <c r="Y1092" s="62"/>
      <c r="Z1092" s="62"/>
      <c r="AA1092" s="62"/>
      <c r="AB1092" s="62"/>
      <c r="AC1092" s="62"/>
    </row>
    <row r="1093">
      <c r="A1093" s="62"/>
      <c r="B1093" s="150"/>
      <c r="C1093" s="152"/>
      <c r="D1093" s="152"/>
      <c r="E1093" s="62"/>
      <c r="F1093" s="62"/>
      <c r="G1093" s="62"/>
      <c r="H1093" s="62"/>
      <c r="I1093" s="62"/>
      <c r="J1093" s="62"/>
      <c r="K1093" s="62"/>
      <c r="L1093" s="62"/>
      <c r="M1093" s="62"/>
      <c r="N1093" s="62"/>
      <c r="O1093" s="62"/>
      <c r="P1093" s="62"/>
      <c r="Q1093" s="62"/>
      <c r="R1093" s="62"/>
      <c r="S1093" s="62"/>
      <c r="T1093" s="62"/>
      <c r="U1093" s="62"/>
      <c r="V1093" s="62"/>
      <c r="W1093" s="62"/>
      <c r="X1093" s="62"/>
      <c r="Y1093" s="62"/>
      <c r="Z1093" s="62"/>
      <c r="AA1093" s="62"/>
      <c r="AB1093" s="62"/>
      <c r="AC1093" s="62"/>
    </row>
    <row r="1094">
      <c r="A1094" s="62"/>
      <c r="B1094" s="150"/>
      <c r="C1094" s="152"/>
      <c r="D1094" s="152"/>
      <c r="E1094" s="62"/>
      <c r="F1094" s="62"/>
      <c r="G1094" s="62"/>
      <c r="H1094" s="62"/>
      <c r="I1094" s="62"/>
      <c r="J1094" s="62"/>
      <c r="K1094" s="62"/>
      <c r="L1094" s="62"/>
      <c r="M1094" s="62"/>
      <c r="N1094" s="62"/>
      <c r="O1094" s="62"/>
      <c r="P1094" s="62"/>
      <c r="Q1094" s="62"/>
      <c r="R1094" s="62"/>
      <c r="S1094" s="62"/>
      <c r="T1094" s="62"/>
      <c r="U1094" s="62"/>
      <c r="V1094" s="62"/>
      <c r="W1094" s="62"/>
      <c r="X1094" s="62"/>
      <c r="Y1094" s="62"/>
      <c r="Z1094" s="62"/>
      <c r="AA1094" s="62"/>
      <c r="AB1094" s="62"/>
      <c r="AC1094" s="62"/>
    </row>
    <row r="1095">
      <c r="A1095" s="62"/>
      <c r="B1095" s="150"/>
      <c r="C1095" s="152"/>
      <c r="D1095" s="152"/>
      <c r="E1095" s="62"/>
      <c r="F1095" s="62"/>
      <c r="G1095" s="62"/>
      <c r="H1095" s="62"/>
      <c r="I1095" s="62"/>
      <c r="J1095" s="62"/>
      <c r="K1095" s="62"/>
      <c r="L1095" s="62"/>
      <c r="M1095" s="62"/>
      <c r="N1095" s="62"/>
      <c r="O1095" s="62"/>
      <c r="P1095" s="62"/>
      <c r="Q1095" s="62"/>
      <c r="R1095" s="62"/>
      <c r="S1095" s="62"/>
      <c r="T1095" s="62"/>
      <c r="U1095" s="62"/>
      <c r="V1095" s="62"/>
      <c r="W1095" s="62"/>
      <c r="X1095" s="62"/>
      <c r="Y1095" s="62"/>
      <c r="Z1095" s="62"/>
      <c r="AA1095" s="62"/>
      <c r="AB1095" s="62"/>
      <c r="AC1095" s="62"/>
    </row>
    <row r="1096">
      <c r="A1096" s="62"/>
      <c r="B1096" s="150"/>
      <c r="C1096" s="152"/>
      <c r="D1096" s="152"/>
      <c r="E1096" s="62"/>
      <c r="F1096" s="62"/>
      <c r="G1096" s="62"/>
      <c r="H1096" s="62"/>
      <c r="I1096" s="62"/>
      <c r="J1096" s="62"/>
      <c r="K1096" s="62"/>
      <c r="L1096" s="62"/>
      <c r="M1096" s="62"/>
      <c r="N1096" s="62"/>
      <c r="O1096" s="62"/>
      <c r="P1096" s="62"/>
      <c r="Q1096" s="62"/>
      <c r="R1096" s="62"/>
      <c r="S1096" s="62"/>
      <c r="T1096" s="62"/>
      <c r="U1096" s="62"/>
      <c r="V1096" s="62"/>
      <c r="W1096" s="62"/>
      <c r="X1096" s="62"/>
      <c r="Y1096" s="62"/>
      <c r="Z1096" s="62"/>
      <c r="AA1096" s="62"/>
      <c r="AB1096" s="62"/>
      <c r="AC1096" s="62"/>
    </row>
    <row r="1097">
      <c r="A1097" s="62"/>
      <c r="B1097" s="150"/>
      <c r="C1097" s="152"/>
      <c r="D1097" s="152"/>
      <c r="E1097" s="62"/>
      <c r="F1097" s="62"/>
      <c r="G1097" s="62"/>
      <c r="H1097" s="62"/>
      <c r="I1097" s="62"/>
      <c r="J1097" s="62"/>
      <c r="K1097" s="62"/>
      <c r="L1097" s="62"/>
      <c r="M1097" s="62"/>
      <c r="N1097" s="62"/>
      <c r="O1097" s="62"/>
      <c r="P1097" s="62"/>
      <c r="Q1097" s="62"/>
      <c r="R1097" s="62"/>
      <c r="S1097" s="62"/>
      <c r="T1097" s="62"/>
      <c r="U1097" s="62"/>
      <c r="V1097" s="62"/>
      <c r="W1097" s="62"/>
      <c r="X1097" s="62"/>
      <c r="Y1097" s="62"/>
      <c r="Z1097" s="62"/>
      <c r="AA1097" s="62"/>
      <c r="AB1097" s="62"/>
      <c r="AC1097" s="62"/>
    </row>
    <row r="1098">
      <c r="A1098" s="62"/>
      <c r="B1098" s="150"/>
      <c r="C1098" s="152"/>
      <c r="D1098" s="152"/>
      <c r="E1098" s="62"/>
      <c r="F1098" s="62"/>
      <c r="G1098" s="62"/>
      <c r="H1098" s="62"/>
      <c r="I1098" s="62"/>
      <c r="J1098" s="62"/>
      <c r="K1098" s="62"/>
      <c r="L1098" s="62"/>
      <c r="M1098" s="62"/>
      <c r="N1098" s="62"/>
      <c r="O1098" s="62"/>
      <c r="P1098" s="62"/>
      <c r="Q1098" s="62"/>
      <c r="R1098" s="62"/>
      <c r="S1098" s="62"/>
      <c r="T1098" s="62"/>
      <c r="U1098" s="62"/>
      <c r="V1098" s="62"/>
      <c r="W1098" s="62"/>
      <c r="X1098" s="62"/>
      <c r="Y1098" s="62"/>
      <c r="Z1098" s="62"/>
      <c r="AA1098" s="62"/>
      <c r="AB1098" s="62"/>
      <c r="AC1098" s="62"/>
    </row>
    <row r="1099">
      <c r="A1099" s="62"/>
      <c r="B1099" s="150"/>
      <c r="C1099" s="152"/>
      <c r="D1099" s="152"/>
      <c r="E1099" s="62"/>
      <c r="F1099" s="62"/>
      <c r="G1099" s="62"/>
      <c r="H1099" s="62"/>
      <c r="I1099" s="62"/>
      <c r="J1099" s="62"/>
      <c r="K1099" s="62"/>
      <c r="L1099" s="62"/>
      <c r="M1099" s="62"/>
      <c r="N1099" s="62"/>
      <c r="O1099" s="62"/>
      <c r="P1099" s="62"/>
      <c r="Q1099" s="62"/>
      <c r="R1099" s="62"/>
      <c r="S1099" s="62"/>
      <c r="T1099" s="62"/>
      <c r="U1099" s="62"/>
      <c r="V1099" s="62"/>
      <c r="W1099" s="62"/>
      <c r="X1099" s="62"/>
      <c r="Y1099" s="62"/>
      <c r="Z1099" s="62"/>
      <c r="AA1099" s="62"/>
      <c r="AB1099" s="62"/>
      <c r="AC1099" s="62"/>
    </row>
    <row r="1100">
      <c r="A1100" s="62"/>
      <c r="B1100" s="150"/>
      <c r="C1100" s="152"/>
      <c r="D1100" s="152"/>
      <c r="E1100" s="62"/>
      <c r="F1100" s="62"/>
      <c r="G1100" s="62"/>
      <c r="H1100" s="62"/>
      <c r="I1100" s="62"/>
      <c r="J1100" s="62"/>
      <c r="K1100" s="62"/>
      <c r="L1100" s="62"/>
      <c r="M1100" s="62"/>
      <c r="N1100" s="62"/>
      <c r="O1100" s="62"/>
      <c r="P1100" s="62"/>
      <c r="Q1100" s="62"/>
      <c r="R1100" s="62"/>
      <c r="S1100" s="62"/>
      <c r="T1100" s="62"/>
      <c r="U1100" s="62"/>
      <c r="V1100" s="62"/>
      <c r="W1100" s="62"/>
      <c r="X1100" s="62"/>
      <c r="Y1100" s="62"/>
      <c r="Z1100" s="62"/>
      <c r="AA1100" s="62"/>
      <c r="AB1100" s="62"/>
      <c r="AC1100" s="62"/>
    </row>
    <row r="1101">
      <c r="A1101" s="62"/>
      <c r="B1101" s="150"/>
      <c r="C1101" s="152"/>
      <c r="D1101" s="15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</row>
    <row r="1102">
      <c r="A1102" s="62"/>
      <c r="B1102" s="150"/>
      <c r="C1102" s="152"/>
      <c r="D1102" s="152"/>
      <c r="E1102" s="62"/>
      <c r="F1102" s="62"/>
      <c r="G1102" s="62"/>
      <c r="H1102" s="62"/>
      <c r="I1102" s="62"/>
      <c r="J1102" s="62"/>
      <c r="K1102" s="62"/>
      <c r="L1102" s="62"/>
      <c r="M1102" s="62"/>
      <c r="N1102" s="62"/>
      <c r="O1102" s="62"/>
      <c r="P1102" s="62"/>
      <c r="Q1102" s="62"/>
      <c r="R1102" s="62"/>
      <c r="S1102" s="62"/>
      <c r="T1102" s="62"/>
      <c r="U1102" s="62"/>
      <c r="V1102" s="62"/>
      <c r="W1102" s="62"/>
      <c r="X1102" s="62"/>
      <c r="Y1102" s="62"/>
      <c r="Z1102" s="62"/>
      <c r="AA1102" s="62"/>
      <c r="AB1102" s="62"/>
      <c r="AC1102" s="62"/>
    </row>
    <row r="1103">
      <c r="A1103" s="62"/>
      <c r="B1103" s="150"/>
      <c r="C1103" s="152"/>
      <c r="D1103" s="152"/>
      <c r="E1103" s="62"/>
      <c r="F1103" s="62"/>
      <c r="G1103" s="62"/>
      <c r="H1103" s="62"/>
      <c r="I1103" s="62"/>
      <c r="J1103" s="62"/>
      <c r="K1103" s="62"/>
      <c r="L1103" s="62"/>
      <c r="M1103" s="62"/>
      <c r="N1103" s="62"/>
      <c r="O1103" s="62"/>
      <c r="P1103" s="62"/>
      <c r="Q1103" s="62"/>
      <c r="R1103" s="62"/>
      <c r="S1103" s="62"/>
      <c r="T1103" s="62"/>
      <c r="U1103" s="62"/>
      <c r="V1103" s="62"/>
      <c r="W1103" s="62"/>
      <c r="X1103" s="62"/>
      <c r="Y1103" s="62"/>
      <c r="Z1103" s="62"/>
      <c r="AA1103" s="62"/>
      <c r="AB1103" s="62"/>
      <c r="AC1103" s="62"/>
    </row>
    <row r="1104">
      <c r="A1104" s="62"/>
      <c r="B1104" s="150"/>
      <c r="C1104" s="152"/>
      <c r="D1104" s="152"/>
      <c r="E1104" s="62"/>
      <c r="F1104" s="62"/>
      <c r="G1104" s="62"/>
      <c r="H1104" s="62"/>
      <c r="I1104" s="62"/>
      <c r="J1104" s="62"/>
      <c r="K1104" s="62"/>
      <c r="L1104" s="62"/>
      <c r="M1104" s="62"/>
      <c r="N1104" s="62"/>
      <c r="O1104" s="62"/>
      <c r="P1104" s="62"/>
      <c r="Q1104" s="62"/>
      <c r="R1104" s="62"/>
      <c r="S1104" s="62"/>
      <c r="T1104" s="62"/>
      <c r="U1104" s="62"/>
      <c r="V1104" s="62"/>
      <c r="W1104" s="62"/>
      <c r="X1104" s="62"/>
      <c r="Y1104" s="62"/>
      <c r="Z1104" s="62"/>
      <c r="AA1104" s="62"/>
      <c r="AB1104" s="62"/>
      <c r="AC1104" s="62"/>
    </row>
    <row r="1105">
      <c r="A1105" s="62"/>
      <c r="B1105" s="150"/>
      <c r="C1105" s="152"/>
      <c r="D1105" s="152"/>
      <c r="E1105" s="62"/>
      <c r="F1105" s="62"/>
      <c r="G1105" s="62"/>
      <c r="H1105" s="62"/>
      <c r="I1105" s="62"/>
      <c r="J1105" s="62"/>
      <c r="K1105" s="62"/>
      <c r="L1105" s="62"/>
      <c r="M1105" s="62"/>
      <c r="N1105" s="62"/>
      <c r="O1105" s="62"/>
      <c r="P1105" s="62"/>
      <c r="Q1105" s="62"/>
      <c r="R1105" s="62"/>
      <c r="S1105" s="62"/>
      <c r="T1105" s="62"/>
      <c r="U1105" s="62"/>
      <c r="V1105" s="62"/>
      <c r="W1105" s="62"/>
      <c r="X1105" s="62"/>
      <c r="Y1105" s="62"/>
      <c r="Z1105" s="62"/>
      <c r="AA1105" s="62"/>
      <c r="AB1105" s="62"/>
      <c r="AC1105" s="62"/>
    </row>
    <row r="1106">
      <c r="A1106" s="62"/>
      <c r="B1106" s="150"/>
      <c r="C1106" s="152"/>
      <c r="D1106" s="152"/>
      <c r="E1106" s="62"/>
      <c r="F1106" s="62"/>
      <c r="G1106" s="62"/>
      <c r="H1106" s="62"/>
      <c r="I1106" s="62"/>
      <c r="J1106" s="62"/>
      <c r="K1106" s="62"/>
      <c r="L1106" s="62"/>
      <c r="M1106" s="62"/>
      <c r="N1106" s="62"/>
      <c r="O1106" s="62"/>
      <c r="P1106" s="62"/>
      <c r="Q1106" s="62"/>
      <c r="R1106" s="62"/>
      <c r="S1106" s="62"/>
      <c r="T1106" s="62"/>
      <c r="U1106" s="62"/>
      <c r="V1106" s="62"/>
      <c r="W1106" s="62"/>
      <c r="X1106" s="62"/>
      <c r="Y1106" s="62"/>
      <c r="Z1106" s="62"/>
      <c r="AA1106" s="62"/>
      <c r="AB1106" s="62"/>
      <c r="AC1106" s="62"/>
    </row>
    <row r="1107">
      <c r="A1107" s="62"/>
      <c r="B1107" s="150"/>
      <c r="C1107" s="152"/>
      <c r="D1107" s="152"/>
      <c r="E1107" s="62"/>
      <c r="F1107" s="62"/>
      <c r="G1107" s="62"/>
      <c r="H1107" s="62"/>
      <c r="I1107" s="62"/>
      <c r="J1107" s="62"/>
      <c r="K1107" s="62"/>
      <c r="L1107" s="62"/>
      <c r="M1107" s="62"/>
      <c r="N1107" s="62"/>
      <c r="O1107" s="62"/>
      <c r="P1107" s="62"/>
      <c r="Q1107" s="62"/>
      <c r="R1107" s="62"/>
      <c r="S1107" s="62"/>
      <c r="T1107" s="62"/>
      <c r="U1107" s="62"/>
      <c r="V1107" s="62"/>
      <c r="W1107" s="62"/>
      <c r="X1107" s="62"/>
      <c r="Y1107" s="62"/>
      <c r="Z1107" s="62"/>
      <c r="AA1107" s="62"/>
      <c r="AB1107" s="62"/>
      <c r="AC1107" s="62"/>
    </row>
    <row r="1108">
      <c r="A1108" s="62"/>
      <c r="B1108" s="150"/>
      <c r="C1108" s="152"/>
      <c r="D1108" s="152"/>
      <c r="E1108" s="62"/>
      <c r="F1108" s="62"/>
      <c r="G1108" s="62"/>
      <c r="H1108" s="62"/>
      <c r="I1108" s="62"/>
      <c r="J1108" s="62"/>
      <c r="K1108" s="62"/>
      <c r="L1108" s="62"/>
      <c r="M1108" s="62"/>
      <c r="N1108" s="62"/>
      <c r="O1108" s="62"/>
      <c r="P1108" s="62"/>
      <c r="Q1108" s="62"/>
      <c r="R1108" s="62"/>
      <c r="S1108" s="62"/>
      <c r="T1108" s="62"/>
      <c r="U1108" s="62"/>
      <c r="V1108" s="62"/>
      <c r="W1108" s="62"/>
      <c r="X1108" s="62"/>
      <c r="Y1108" s="62"/>
      <c r="Z1108" s="62"/>
      <c r="AA1108" s="62"/>
      <c r="AB1108" s="62"/>
      <c r="AC1108" s="62"/>
    </row>
    <row r="1109">
      <c r="A1109" s="62"/>
      <c r="B1109" s="150"/>
      <c r="C1109" s="152"/>
      <c r="D1109" s="152"/>
      <c r="E1109" s="62"/>
      <c r="F1109" s="62"/>
      <c r="G1109" s="62"/>
      <c r="H1109" s="62"/>
      <c r="I1109" s="62"/>
      <c r="J1109" s="62"/>
      <c r="K1109" s="62"/>
      <c r="L1109" s="62"/>
      <c r="M1109" s="62"/>
      <c r="N1109" s="62"/>
      <c r="O1109" s="62"/>
      <c r="P1109" s="62"/>
      <c r="Q1109" s="62"/>
      <c r="R1109" s="62"/>
      <c r="S1109" s="62"/>
      <c r="T1109" s="62"/>
      <c r="U1109" s="62"/>
      <c r="V1109" s="62"/>
      <c r="W1109" s="62"/>
      <c r="X1109" s="62"/>
      <c r="Y1109" s="62"/>
      <c r="Z1109" s="62"/>
      <c r="AA1109" s="62"/>
      <c r="AB1109" s="62"/>
      <c r="AC1109" s="62"/>
    </row>
    <row r="1110">
      <c r="A1110" s="62"/>
      <c r="B1110" s="150"/>
      <c r="C1110" s="152"/>
      <c r="D1110" s="152"/>
      <c r="E1110" s="62"/>
      <c r="F1110" s="62"/>
      <c r="G1110" s="62"/>
      <c r="H1110" s="62"/>
      <c r="I1110" s="62"/>
      <c r="J1110" s="62"/>
      <c r="K1110" s="62"/>
      <c r="L1110" s="62"/>
      <c r="M1110" s="62"/>
      <c r="N1110" s="62"/>
      <c r="O1110" s="62"/>
      <c r="P1110" s="62"/>
      <c r="Q1110" s="62"/>
      <c r="R1110" s="62"/>
      <c r="S1110" s="62"/>
      <c r="T1110" s="62"/>
      <c r="U1110" s="62"/>
      <c r="V1110" s="62"/>
      <c r="W1110" s="62"/>
      <c r="X1110" s="62"/>
      <c r="Y1110" s="62"/>
      <c r="Z1110" s="62"/>
      <c r="AA1110" s="62"/>
      <c r="AB1110" s="62"/>
      <c r="AC1110" s="62"/>
    </row>
    <row r="1111">
      <c r="A1111" s="62"/>
      <c r="B1111" s="150"/>
      <c r="C1111" s="152"/>
      <c r="D1111" s="152"/>
      <c r="E1111" s="62"/>
      <c r="F1111" s="62"/>
      <c r="G1111" s="62"/>
      <c r="H1111" s="62"/>
      <c r="I1111" s="62"/>
      <c r="J1111" s="62"/>
      <c r="K1111" s="62"/>
      <c r="L1111" s="62"/>
      <c r="M1111" s="62"/>
      <c r="N1111" s="62"/>
      <c r="O1111" s="62"/>
      <c r="P1111" s="62"/>
      <c r="Q1111" s="62"/>
      <c r="R1111" s="62"/>
      <c r="S1111" s="62"/>
      <c r="T1111" s="62"/>
      <c r="U1111" s="62"/>
      <c r="V1111" s="62"/>
      <c r="W1111" s="62"/>
      <c r="X1111" s="62"/>
      <c r="Y1111" s="62"/>
      <c r="Z1111" s="62"/>
      <c r="AA1111" s="62"/>
      <c r="AB1111" s="62"/>
      <c r="AC1111" s="62"/>
    </row>
    <row r="1112">
      <c r="A1112" s="62"/>
      <c r="B1112" s="150"/>
      <c r="C1112" s="152"/>
      <c r="D1112" s="152"/>
      <c r="E1112" s="62"/>
      <c r="F1112" s="62"/>
      <c r="G1112" s="62"/>
      <c r="H1112" s="62"/>
      <c r="I1112" s="62"/>
      <c r="J1112" s="62"/>
      <c r="K1112" s="62"/>
      <c r="L1112" s="62"/>
      <c r="M1112" s="62"/>
      <c r="N1112" s="62"/>
      <c r="O1112" s="62"/>
      <c r="P1112" s="62"/>
      <c r="Q1112" s="62"/>
      <c r="R1112" s="62"/>
      <c r="S1112" s="62"/>
      <c r="T1112" s="62"/>
      <c r="U1112" s="62"/>
      <c r="V1112" s="62"/>
      <c r="W1112" s="62"/>
      <c r="X1112" s="62"/>
      <c r="Y1112" s="62"/>
      <c r="Z1112" s="62"/>
      <c r="AA1112" s="62"/>
      <c r="AB1112" s="62"/>
      <c r="AC1112" s="62"/>
    </row>
    <row r="1113">
      <c r="A1113" s="62"/>
      <c r="B1113" s="150"/>
      <c r="C1113" s="152"/>
      <c r="D1113" s="152"/>
      <c r="E1113" s="62"/>
      <c r="F1113" s="62"/>
      <c r="G1113" s="62"/>
      <c r="H1113" s="62"/>
      <c r="I1113" s="62"/>
      <c r="J1113" s="62"/>
      <c r="K1113" s="62"/>
      <c r="L1113" s="62"/>
      <c r="M1113" s="62"/>
      <c r="N1113" s="62"/>
      <c r="O1113" s="62"/>
      <c r="P1113" s="62"/>
      <c r="Q1113" s="62"/>
      <c r="R1113" s="62"/>
      <c r="S1113" s="62"/>
      <c r="T1113" s="62"/>
      <c r="U1113" s="62"/>
      <c r="V1113" s="62"/>
      <c r="W1113" s="62"/>
      <c r="X1113" s="62"/>
      <c r="Y1113" s="62"/>
      <c r="Z1113" s="62"/>
      <c r="AA1113" s="62"/>
      <c r="AB1113" s="62"/>
      <c r="AC1113" s="62"/>
    </row>
    <row r="1114">
      <c r="A1114" s="62"/>
      <c r="B1114" s="150"/>
      <c r="C1114" s="152"/>
      <c r="D1114" s="152"/>
      <c r="E1114" s="62"/>
      <c r="F1114" s="62"/>
      <c r="G1114" s="62"/>
      <c r="H1114" s="62"/>
      <c r="I1114" s="62"/>
      <c r="J1114" s="62"/>
      <c r="K1114" s="62"/>
      <c r="L1114" s="62"/>
      <c r="M1114" s="62"/>
      <c r="N1114" s="62"/>
      <c r="O1114" s="62"/>
      <c r="P1114" s="62"/>
      <c r="Q1114" s="62"/>
      <c r="R1114" s="62"/>
      <c r="S1114" s="62"/>
      <c r="T1114" s="62"/>
      <c r="U1114" s="62"/>
      <c r="V1114" s="62"/>
      <c r="W1114" s="62"/>
      <c r="X1114" s="62"/>
      <c r="Y1114" s="62"/>
      <c r="Z1114" s="62"/>
      <c r="AA1114" s="62"/>
      <c r="AB1114" s="62"/>
      <c r="AC1114" s="62"/>
    </row>
    <row r="1115">
      <c r="A1115" s="62"/>
      <c r="B1115" s="150"/>
      <c r="C1115" s="152"/>
      <c r="D1115" s="152"/>
      <c r="E1115" s="62"/>
      <c r="F1115" s="62"/>
      <c r="G1115" s="62"/>
      <c r="H1115" s="62"/>
      <c r="I1115" s="62"/>
      <c r="J1115" s="62"/>
      <c r="K1115" s="62"/>
      <c r="L1115" s="62"/>
      <c r="M1115" s="62"/>
      <c r="N1115" s="62"/>
      <c r="O1115" s="62"/>
      <c r="P1115" s="62"/>
      <c r="Q1115" s="62"/>
      <c r="R1115" s="62"/>
      <c r="S1115" s="62"/>
      <c r="T1115" s="62"/>
      <c r="U1115" s="62"/>
      <c r="V1115" s="62"/>
      <c r="W1115" s="62"/>
      <c r="X1115" s="62"/>
      <c r="Y1115" s="62"/>
      <c r="Z1115" s="62"/>
      <c r="AA1115" s="62"/>
      <c r="AB1115" s="62"/>
      <c r="AC1115" s="62"/>
    </row>
    <row r="1116">
      <c r="A1116" s="62"/>
      <c r="B1116" s="150"/>
      <c r="C1116" s="152"/>
      <c r="D1116" s="152"/>
      <c r="E1116" s="62"/>
      <c r="F1116" s="62"/>
      <c r="G1116" s="62"/>
      <c r="H1116" s="62"/>
      <c r="I1116" s="62"/>
      <c r="J1116" s="62"/>
      <c r="K1116" s="62"/>
      <c r="L1116" s="62"/>
      <c r="M1116" s="62"/>
      <c r="N1116" s="62"/>
      <c r="O1116" s="62"/>
      <c r="P1116" s="62"/>
      <c r="Q1116" s="62"/>
      <c r="R1116" s="62"/>
      <c r="S1116" s="62"/>
      <c r="T1116" s="62"/>
      <c r="U1116" s="62"/>
      <c r="V1116" s="62"/>
      <c r="W1116" s="62"/>
      <c r="X1116" s="62"/>
      <c r="Y1116" s="62"/>
      <c r="Z1116" s="62"/>
      <c r="AA1116" s="62"/>
      <c r="AB1116" s="62"/>
      <c r="AC1116" s="62"/>
    </row>
    <row r="1117">
      <c r="A1117" s="62"/>
      <c r="B1117" s="150"/>
      <c r="C1117" s="152"/>
      <c r="D1117" s="152"/>
      <c r="E1117" s="62"/>
      <c r="F1117" s="62"/>
      <c r="G1117" s="62"/>
      <c r="H1117" s="62"/>
      <c r="I1117" s="62"/>
      <c r="J1117" s="62"/>
      <c r="K1117" s="62"/>
      <c r="L1117" s="62"/>
      <c r="M1117" s="62"/>
      <c r="N1117" s="62"/>
      <c r="O1117" s="62"/>
      <c r="P1117" s="62"/>
      <c r="Q1117" s="62"/>
      <c r="R1117" s="62"/>
      <c r="S1117" s="62"/>
      <c r="T1117" s="62"/>
      <c r="U1117" s="62"/>
      <c r="V1117" s="62"/>
      <c r="W1117" s="62"/>
      <c r="X1117" s="62"/>
      <c r="Y1117" s="62"/>
      <c r="Z1117" s="62"/>
      <c r="AA1117" s="62"/>
      <c r="AB1117" s="62"/>
      <c r="AC1117" s="62"/>
    </row>
    <row r="1118">
      <c r="A1118" s="62"/>
      <c r="B1118" s="150"/>
      <c r="C1118" s="152"/>
      <c r="D1118" s="152"/>
      <c r="E1118" s="62"/>
      <c r="F1118" s="62"/>
      <c r="G1118" s="62"/>
      <c r="H1118" s="62"/>
      <c r="I1118" s="62"/>
      <c r="J1118" s="62"/>
      <c r="K1118" s="62"/>
      <c r="L1118" s="62"/>
      <c r="M1118" s="62"/>
      <c r="N1118" s="62"/>
      <c r="O1118" s="62"/>
      <c r="P1118" s="62"/>
      <c r="Q1118" s="62"/>
      <c r="R1118" s="62"/>
      <c r="S1118" s="62"/>
      <c r="T1118" s="62"/>
      <c r="U1118" s="62"/>
      <c r="V1118" s="62"/>
      <c r="W1118" s="62"/>
      <c r="X1118" s="62"/>
      <c r="Y1118" s="62"/>
      <c r="Z1118" s="62"/>
      <c r="AA1118" s="62"/>
      <c r="AB1118" s="62"/>
      <c r="AC1118" s="62"/>
    </row>
    <row r="1119">
      <c r="A1119" s="62"/>
      <c r="B1119" s="150"/>
      <c r="C1119" s="152"/>
      <c r="D1119" s="152"/>
      <c r="E1119" s="62"/>
      <c r="F1119" s="62"/>
      <c r="G1119" s="62"/>
      <c r="H1119" s="62"/>
      <c r="I1119" s="62"/>
      <c r="J1119" s="62"/>
      <c r="K1119" s="62"/>
      <c r="L1119" s="62"/>
      <c r="M1119" s="62"/>
      <c r="N1119" s="62"/>
      <c r="O1119" s="62"/>
      <c r="P1119" s="62"/>
      <c r="Q1119" s="62"/>
      <c r="R1119" s="62"/>
      <c r="S1119" s="62"/>
      <c r="T1119" s="62"/>
      <c r="U1119" s="62"/>
      <c r="V1119" s="62"/>
      <c r="W1119" s="62"/>
      <c r="X1119" s="62"/>
      <c r="Y1119" s="62"/>
      <c r="Z1119" s="62"/>
      <c r="AA1119" s="62"/>
      <c r="AB1119" s="62"/>
      <c r="AC1119" s="62"/>
    </row>
    <row r="1120">
      <c r="A1120" s="62"/>
      <c r="B1120" s="150"/>
      <c r="C1120" s="152"/>
      <c r="D1120" s="152"/>
      <c r="E1120" s="62"/>
      <c r="F1120" s="62"/>
      <c r="G1120" s="62"/>
      <c r="H1120" s="62"/>
      <c r="I1120" s="62"/>
      <c r="J1120" s="62"/>
      <c r="K1120" s="62"/>
      <c r="L1120" s="62"/>
      <c r="M1120" s="62"/>
      <c r="N1120" s="62"/>
      <c r="O1120" s="62"/>
      <c r="P1120" s="62"/>
      <c r="Q1120" s="62"/>
      <c r="R1120" s="62"/>
      <c r="S1120" s="62"/>
      <c r="T1120" s="62"/>
      <c r="U1120" s="62"/>
      <c r="V1120" s="62"/>
      <c r="W1120" s="62"/>
      <c r="X1120" s="62"/>
      <c r="Y1120" s="62"/>
      <c r="Z1120" s="62"/>
      <c r="AA1120" s="62"/>
      <c r="AB1120" s="62"/>
      <c r="AC1120" s="62"/>
    </row>
    <row r="1121">
      <c r="A1121" s="62"/>
      <c r="B1121" s="150"/>
      <c r="C1121" s="152"/>
      <c r="D1121" s="152"/>
      <c r="E1121" s="62"/>
      <c r="F1121" s="62"/>
      <c r="G1121" s="62"/>
      <c r="H1121" s="62"/>
      <c r="I1121" s="62"/>
      <c r="J1121" s="62"/>
      <c r="K1121" s="62"/>
      <c r="L1121" s="62"/>
      <c r="M1121" s="62"/>
      <c r="N1121" s="62"/>
      <c r="O1121" s="62"/>
      <c r="P1121" s="62"/>
      <c r="Q1121" s="62"/>
      <c r="R1121" s="62"/>
      <c r="S1121" s="62"/>
      <c r="T1121" s="62"/>
      <c r="U1121" s="62"/>
      <c r="V1121" s="62"/>
      <c r="W1121" s="62"/>
      <c r="X1121" s="62"/>
      <c r="Y1121" s="62"/>
      <c r="Z1121" s="62"/>
      <c r="AA1121" s="62"/>
      <c r="AB1121" s="62"/>
      <c r="AC1121" s="62"/>
    </row>
    <row r="1122">
      <c r="A1122" s="62"/>
      <c r="B1122" s="150"/>
      <c r="C1122" s="152"/>
      <c r="D1122" s="152"/>
      <c r="E1122" s="62"/>
      <c r="F1122" s="62"/>
      <c r="G1122" s="62"/>
      <c r="H1122" s="62"/>
      <c r="I1122" s="62"/>
      <c r="J1122" s="62"/>
      <c r="K1122" s="62"/>
      <c r="L1122" s="62"/>
      <c r="M1122" s="62"/>
      <c r="N1122" s="62"/>
      <c r="O1122" s="62"/>
      <c r="P1122" s="62"/>
      <c r="Q1122" s="62"/>
      <c r="R1122" s="62"/>
      <c r="S1122" s="62"/>
      <c r="T1122" s="62"/>
      <c r="U1122" s="62"/>
      <c r="V1122" s="62"/>
      <c r="W1122" s="62"/>
      <c r="X1122" s="62"/>
      <c r="Y1122" s="62"/>
      <c r="Z1122" s="62"/>
      <c r="AA1122" s="62"/>
      <c r="AB1122" s="62"/>
      <c r="AC1122" s="62"/>
    </row>
    <row r="1123">
      <c r="A1123" s="62"/>
      <c r="B1123" s="150"/>
      <c r="C1123" s="152"/>
      <c r="D1123" s="152"/>
      <c r="E1123" s="62"/>
      <c r="F1123" s="62"/>
      <c r="G1123" s="62"/>
      <c r="H1123" s="62"/>
      <c r="I1123" s="62"/>
      <c r="J1123" s="62"/>
      <c r="K1123" s="62"/>
      <c r="L1123" s="62"/>
      <c r="M1123" s="62"/>
      <c r="N1123" s="62"/>
      <c r="O1123" s="62"/>
      <c r="P1123" s="62"/>
      <c r="Q1123" s="62"/>
      <c r="R1123" s="62"/>
      <c r="S1123" s="62"/>
      <c r="T1123" s="62"/>
      <c r="U1123" s="62"/>
      <c r="V1123" s="62"/>
      <c r="W1123" s="62"/>
      <c r="X1123" s="62"/>
      <c r="Y1123" s="62"/>
      <c r="Z1123" s="62"/>
      <c r="AA1123" s="62"/>
      <c r="AB1123" s="62"/>
      <c r="AC1123" s="62"/>
    </row>
    <row r="1124">
      <c r="A1124" s="62"/>
      <c r="B1124" s="150"/>
      <c r="C1124" s="152"/>
      <c r="D1124" s="152"/>
      <c r="E1124" s="62"/>
      <c r="F1124" s="62"/>
      <c r="G1124" s="62"/>
      <c r="H1124" s="62"/>
      <c r="I1124" s="62"/>
      <c r="J1124" s="62"/>
      <c r="K1124" s="62"/>
      <c r="L1124" s="62"/>
      <c r="M1124" s="62"/>
      <c r="N1124" s="62"/>
      <c r="O1124" s="62"/>
      <c r="P1124" s="62"/>
      <c r="Q1124" s="62"/>
      <c r="R1124" s="62"/>
      <c r="S1124" s="62"/>
      <c r="T1124" s="62"/>
      <c r="U1124" s="62"/>
      <c r="V1124" s="62"/>
      <c r="W1124" s="62"/>
      <c r="X1124" s="62"/>
      <c r="Y1124" s="62"/>
      <c r="Z1124" s="62"/>
      <c r="AA1124" s="62"/>
      <c r="AB1124" s="62"/>
      <c r="AC1124" s="62"/>
    </row>
    <row r="1125">
      <c r="A1125" s="62"/>
      <c r="B1125" s="150"/>
      <c r="C1125" s="152"/>
      <c r="D1125" s="152"/>
      <c r="E1125" s="62"/>
      <c r="F1125" s="62"/>
      <c r="G1125" s="62"/>
      <c r="H1125" s="62"/>
      <c r="I1125" s="62"/>
      <c r="J1125" s="62"/>
      <c r="K1125" s="62"/>
      <c r="L1125" s="62"/>
      <c r="M1125" s="62"/>
      <c r="N1125" s="62"/>
      <c r="O1125" s="62"/>
      <c r="P1125" s="62"/>
      <c r="Q1125" s="62"/>
      <c r="R1125" s="62"/>
      <c r="S1125" s="62"/>
      <c r="T1125" s="62"/>
      <c r="U1125" s="62"/>
      <c r="V1125" s="62"/>
      <c r="W1125" s="62"/>
      <c r="X1125" s="62"/>
      <c r="Y1125" s="62"/>
      <c r="Z1125" s="62"/>
      <c r="AA1125" s="62"/>
      <c r="AB1125" s="62"/>
      <c r="AC1125" s="62"/>
    </row>
    <row r="1126">
      <c r="A1126" s="62"/>
      <c r="B1126" s="150"/>
      <c r="C1126" s="152"/>
      <c r="D1126" s="152"/>
      <c r="E1126" s="62"/>
      <c r="F1126" s="62"/>
      <c r="G1126" s="62"/>
      <c r="H1126" s="62"/>
      <c r="I1126" s="62"/>
      <c r="J1126" s="62"/>
      <c r="K1126" s="62"/>
      <c r="L1126" s="62"/>
      <c r="M1126" s="62"/>
      <c r="N1126" s="62"/>
      <c r="O1126" s="62"/>
      <c r="P1126" s="62"/>
      <c r="Q1126" s="62"/>
      <c r="R1126" s="62"/>
      <c r="S1126" s="62"/>
      <c r="T1126" s="62"/>
      <c r="U1126" s="62"/>
      <c r="V1126" s="62"/>
      <c r="W1126" s="62"/>
      <c r="X1126" s="62"/>
      <c r="Y1126" s="62"/>
      <c r="Z1126" s="62"/>
      <c r="AA1126" s="62"/>
      <c r="AB1126" s="62"/>
      <c r="AC1126" s="62"/>
    </row>
    <row r="1127">
      <c r="A1127" s="62"/>
      <c r="B1127" s="150"/>
      <c r="C1127" s="152"/>
      <c r="D1127" s="152"/>
      <c r="E1127" s="62"/>
      <c r="F1127" s="62"/>
      <c r="G1127" s="62"/>
      <c r="H1127" s="62"/>
      <c r="I1127" s="62"/>
      <c r="J1127" s="62"/>
      <c r="K1127" s="62"/>
      <c r="L1127" s="62"/>
      <c r="M1127" s="62"/>
      <c r="N1127" s="62"/>
      <c r="O1127" s="62"/>
      <c r="P1127" s="62"/>
      <c r="Q1127" s="62"/>
      <c r="R1127" s="62"/>
      <c r="S1127" s="62"/>
      <c r="T1127" s="62"/>
      <c r="U1127" s="62"/>
      <c r="V1127" s="62"/>
      <c r="W1127" s="62"/>
      <c r="X1127" s="62"/>
      <c r="Y1127" s="62"/>
      <c r="Z1127" s="62"/>
      <c r="AA1127" s="62"/>
      <c r="AB1127" s="62"/>
      <c r="AC1127" s="62"/>
    </row>
    <row r="1128">
      <c r="A1128" s="62"/>
      <c r="B1128" s="150"/>
      <c r="C1128" s="152"/>
      <c r="D1128" s="152"/>
      <c r="E1128" s="62"/>
      <c r="F1128" s="62"/>
      <c r="G1128" s="62"/>
      <c r="H1128" s="62"/>
      <c r="I1128" s="62"/>
      <c r="J1128" s="62"/>
      <c r="K1128" s="62"/>
      <c r="L1128" s="62"/>
      <c r="M1128" s="62"/>
      <c r="N1128" s="62"/>
      <c r="O1128" s="62"/>
      <c r="P1128" s="62"/>
      <c r="Q1128" s="62"/>
      <c r="R1128" s="62"/>
      <c r="S1128" s="62"/>
      <c r="T1128" s="62"/>
      <c r="U1128" s="62"/>
      <c r="V1128" s="62"/>
      <c r="W1128" s="62"/>
      <c r="X1128" s="62"/>
      <c r="Y1128" s="62"/>
      <c r="Z1128" s="62"/>
      <c r="AA1128" s="62"/>
      <c r="AB1128" s="62"/>
      <c r="AC1128" s="62"/>
    </row>
    <row r="1129">
      <c r="A1129" s="62"/>
      <c r="B1129" s="150"/>
      <c r="C1129" s="152"/>
      <c r="D1129" s="152"/>
      <c r="E1129" s="62"/>
      <c r="F1129" s="62"/>
      <c r="G1129" s="62"/>
      <c r="H1129" s="62"/>
      <c r="I1129" s="62"/>
      <c r="J1129" s="62"/>
      <c r="K1129" s="62"/>
      <c r="L1129" s="62"/>
      <c r="M1129" s="62"/>
      <c r="N1129" s="62"/>
      <c r="O1129" s="62"/>
      <c r="P1129" s="62"/>
      <c r="Q1129" s="62"/>
      <c r="R1129" s="62"/>
      <c r="S1129" s="62"/>
      <c r="T1129" s="62"/>
      <c r="U1129" s="62"/>
      <c r="V1129" s="62"/>
      <c r="W1129" s="62"/>
      <c r="X1129" s="62"/>
      <c r="Y1129" s="62"/>
      <c r="Z1129" s="62"/>
      <c r="AA1129" s="62"/>
      <c r="AB1129" s="62"/>
      <c r="AC1129" s="62"/>
    </row>
    <row r="1130">
      <c r="A1130" s="62"/>
      <c r="B1130" s="150"/>
      <c r="C1130" s="152"/>
      <c r="D1130" s="152"/>
      <c r="E1130" s="62"/>
      <c r="F1130" s="62"/>
      <c r="G1130" s="62"/>
      <c r="H1130" s="62"/>
      <c r="I1130" s="62"/>
      <c r="J1130" s="62"/>
      <c r="K1130" s="62"/>
      <c r="L1130" s="62"/>
      <c r="M1130" s="62"/>
      <c r="N1130" s="62"/>
      <c r="O1130" s="62"/>
      <c r="P1130" s="62"/>
      <c r="Q1130" s="62"/>
      <c r="R1130" s="62"/>
      <c r="S1130" s="62"/>
      <c r="T1130" s="62"/>
      <c r="U1130" s="62"/>
      <c r="V1130" s="62"/>
      <c r="W1130" s="62"/>
      <c r="X1130" s="62"/>
      <c r="Y1130" s="62"/>
      <c r="Z1130" s="62"/>
      <c r="AA1130" s="62"/>
      <c r="AB1130" s="62"/>
      <c r="AC1130" s="62"/>
    </row>
    <row r="1131">
      <c r="A1131" s="62"/>
      <c r="B1131" s="150"/>
      <c r="C1131" s="152"/>
      <c r="D1131" s="152"/>
      <c r="E1131" s="62"/>
      <c r="F1131" s="62"/>
      <c r="G1131" s="62"/>
      <c r="H1131" s="62"/>
      <c r="I1131" s="62"/>
      <c r="J1131" s="62"/>
      <c r="K1131" s="62"/>
      <c r="L1131" s="62"/>
      <c r="M1131" s="62"/>
      <c r="N1131" s="62"/>
      <c r="O1131" s="62"/>
      <c r="P1131" s="62"/>
      <c r="Q1131" s="62"/>
      <c r="R1131" s="62"/>
      <c r="S1131" s="62"/>
      <c r="T1131" s="62"/>
      <c r="U1131" s="62"/>
      <c r="V1131" s="62"/>
      <c r="W1131" s="62"/>
      <c r="X1131" s="62"/>
      <c r="Y1131" s="62"/>
      <c r="Z1131" s="62"/>
      <c r="AA1131" s="62"/>
      <c r="AB1131" s="62"/>
      <c r="AC1131" s="62"/>
    </row>
    <row r="1132">
      <c r="A1132" s="62"/>
      <c r="B1132" s="150"/>
      <c r="C1132" s="152"/>
      <c r="D1132" s="152"/>
      <c r="E1132" s="62"/>
      <c r="F1132" s="62"/>
      <c r="G1132" s="62"/>
      <c r="H1132" s="62"/>
      <c r="I1132" s="62"/>
      <c r="J1132" s="62"/>
      <c r="K1132" s="62"/>
      <c r="L1132" s="62"/>
      <c r="M1132" s="62"/>
      <c r="N1132" s="62"/>
      <c r="O1132" s="62"/>
      <c r="P1132" s="62"/>
      <c r="Q1132" s="62"/>
      <c r="R1132" s="62"/>
      <c r="S1132" s="62"/>
      <c r="T1132" s="62"/>
      <c r="U1132" s="62"/>
      <c r="V1132" s="62"/>
      <c r="W1132" s="62"/>
      <c r="X1132" s="62"/>
      <c r="Y1132" s="62"/>
      <c r="Z1132" s="62"/>
      <c r="AA1132" s="62"/>
      <c r="AB1132" s="62"/>
      <c r="AC1132" s="62"/>
    </row>
    <row r="1133">
      <c r="A1133" s="62"/>
      <c r="B1133" s="150"/>
      <c r="C1133" s="152"/>
      <c r="D1133" s="152"/>
      <c r="E1133" s="62"/>
      <c r="F1133" s="62"/>
      <c r="G1133" s="62"/>
      <c r="H1133" s="62"/>
      <c r="I1133" s="62"/>
      <c r="J1133" s="62"/>
      <c r="K1133" s="62"/>
      <c r="L1133" s="62"/>
      <c r="M1133" s="62"/>
      <c r="N1133" s="62"/>
      <c r="O1133" s="62"/>
      <c r="P1133" s="62"/>
      <c r="Q1133" s="62"/>
      <c r="R1133" s="62"/>
      <c r="S1133" s="62"/>
      <c r="T1133" s="62"/>
      <c r="U1133" s="62"/>
      <c r="V1133" s="62"/>
      <c r="W1133" s="62"/>
      <c r="X1133" s="62"/>
      <c r="Y1133" s="62"/>
      <c r="Z1133" s="62"/>
      <c r="AA1133" s="62"/>
      <c r="AB1133" s="62"/>
      <c r="AC1133" s="62"/>
    </row>
    <row r="1134">
      <c r="A1134" s="62"/>
      <c r="B1134" s="150"/>
      <c r="C1134" s="152"/>
      <c r="D1134" s="152"/>
      <c r="E1134" s="62"/>
      <c r="F1134" s="62"/>
      <c r="G1134" s="62"/>
      <c r="H1134" s="62"/>
      <c r="I1134" s="62"/>
      <c r="J1134" s="62"/>
      <c r="K1134" s="62"/>
      <c r="L1134" s="62"/>
      <c r="M1134" s="62"/>
      <c r="N1134" s="62"/>
      <c r="O1134" s="62"/>
      <c r="P1134" s="62"/>
      <c r="Q1134" s="62"/>
      <c r="R1134" s="62"/>
      <c r="S1134" s="62"/>
      <c r="T1134" s="62"/>
      <c r="U1134" s="62"/>
      <c r="V1134" s="62"/>
      <c r="W1134" s="62"/>
      <c r="X1134" s="62"/>
      <c r="Y1134" s="62"/>
      <c r="Z1134" s="62"/>
      <c r="AA1134" s="62"/>
      <c r="AB1134" s="62"/>
      <c r="AC1134" s="62"/>
    </row>
    <row r="1135">
      <c r="A1135" s="62"/>
      <c r="B1135" s="150"/>
      <c r="C1135" s="152"/>
      <c r="D1135" s="152"/>
      <c r="E1135" s="62"/>
      <c r="F1135" s="62"/>
      <c r="G1135" s="62"/>
      <c r="H1135" s="62"/>
      <c r="I1135" s="62"/>
      <c r="J1135" s="62"/>
      <c r="K1135" s="62"/>
      <c r="L1135" s="62"/>
      <c r="M1135" s="62"/>
      <c r="N1135" s="62"/>
      <c r="O1135" s="62"/>
      <c r="P1135" s="62"/>
      <c r="Q1135" s="62"/>
      <c r="R1135" s="62"/>
      <c r="S1135" s="62"/>
      <c r="T1135" s="62"/>
      <c r="U1135" s="62"/>
      <c r="V1135" s="62"/>
      <c r="W1135" s="62"/>
      <c r="X1135" s="62"/>
      <c r="Y1135" s="62"/>
      <c r="Z1135" s="62"/>
      <c r="AA1135" s="62"/>
      <c r="AB1135" s="62"/>
      <c r="AC1135" s="62"/>
    </row>
    <row r="1136">
      <c r="A1136" s="62"/>
      <c r="B1136" s="150"/>
      <c r="C1136" s="152"/>
      <c r="D1136" s="152"/>
      <c r="E1136" s="62"/>
      <c r="F1136" s="62"/>
      <c r="G1136" s="62"/>
      <c r="H1136" s="62"/>
      <c r="I1136" s="62"/>
      <c r="J1136" s="62"/>
      <c r="K1136" s="62"/>
      <c r="L1136" s="62"/>
      <c r="M1136" s="62"/>
      <c r="N1136" s="62"/>
      <c r="O1136" s="62"/>
      <c r="P1136" s="62"/>
      <c r="Q1136" s="62"/>
      <c r="R1136" s="62"/>
      <c r="S1136" s="62"/>
      <c r="T1136" s="62"/>
      <c r="U1136" s="62"/>
      <c r="V1136" s="62"/>
      <c r="W1136" s="62"/>
      <c r="X1136" s="62"/>
      <c r="Y1136" s="62"/>
      <c r="Z1136" s="62"/>
      <c r="AA1136" s="62"/>
      <c r="AB1136" s="62"/>
      <c r="AC1136" s="62"/>
    </row>
    <row r="1137">
      <c r="A1137" s="62"/>
      <c r="B1137" s="150"/>
      <c r="C1137" s="152"/>
      <c r="D1137" s="152"/>
      <c r="E1137" s="62"/>
      <c r="F1137" s="62"/>
      <c r="G1137" s="62"/>
      <c r="H1137" s="62"/>
      <c r="I1137" s="62"/>
      <c r="J1137" s="62"/>
      <c r="K1137" s="62"/>
      <c r="L1137" s="62"/>
      <c r="M1137" s="62"/>
      <c r="N1137" s="62"/>
      <c r="O1137" s="62"/>
      <c r="P1137" s="62"/>
      <c r="Q1137" s="62"/>
      <c r="R1137" s="62"/>
      <c r="S1137" s="62"/>
      <c r="T1137" s="62"/>
      <c r="U1137" s="62"/>
      <c r="V1137" s="62"/>
      <c r="W1137" s="62"/>
      <c r="X1137" s="62"/>
      <c r="Y1137" s="62"/>
      <c r="Z1137" s="62"/>
      <c r="AA1137" s="62"/>
      <c r="AB1137" s="62"/>
      <c r="AC1137" s="62"/>
    </row>
    <row r="1138">
      <c r="A1138" s="62"/>
      <c r="B1138" s="150"/>
      <c r="C1138" s="152"/>
      <c r="D1138" s="152"/>
      <c r="E1138" s="62"/>
      <c r="F1138" s="62"/>
      <c r="G1138" s="62"/>
      <c r="H1138" s="62"/>
      <c r="I1138" s="62"/>
      <c r="J1138" s="62"/>
      <c r="K1138" s="62"/>
      <c r="L1138" s="62"/>
      <c r="M1138" s="62"/>
      <c r="N1138" s="62"/>
      <c r="O1138" s="62"/>
      <c r="P1138" s="62"/>
      <c r="Q1138" s="62"/>
      <c r="R1138" s="62"/>
      <c r="S1138" s="62"/>
      <c r="T1138" s="62"/>
      <c r="U1138" s="62"/>
      <c r="V1138" s="62"/>
      <c r="W1138" s="62"/>
      <c r="X1138" s="62"/>
      <c r="Y1138" s="62"/>
      <c r="Z1138" s="62"/>
      <c r="AA1138" s="62"/>
      <c r="AB1138" s="62"/>
      <c r="AC1138" s="62"/>
    </row>
    <row r="1139">
      <c r="A1139" s="62"/>
      <c r="B1139" s="150"/>
      <c r="C1139" s="152"/>
      <c r="D1139" s="152"/>
      <c r="E1139" s="62"/>
      <c r="F1139" s="62"/>
      <c r="G1139" s="62"/>
      <c r="H1139" s="62"/>
      <c r="I1139" s="62"/>
      <c r="J1139" s="62"/>
      <c r="K1139" s="62"/>
      <c r="L1139" s="62"/>
      <c r="M1139" s="62"/>
      <c r="N1139" s="62"/>
      <c r="O1139" s="62"/>
      <c r="P1139" s="62"/>
      <c r="Q1139" s="62"/>
      <c r="R1139" s="62"/>
      <c r="S1139" s="62"/>
      <c r="T1139" s="62"/>
      <c r="U1139" s="62"/>
      <c r="V1139" s="62"/>
      <c r="W1139" s="62"/>
      <c r="X1139" s="62"/>
      <c r="Y1139" s="62"/>
      <c r="Z1139" s="62"/>
      <c r="AA1139" s="62"/>
      <c r="AB1139" s="62"/>
      <c r="AC1139" s="6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43"/>
    <col customWidth="1" min="2" max="2" width="9.71"/>
    <col customWidth="1" min="3" max="3" width="16.14"/>
    <col customWidth="1" min="4" max="4" width="18.0"/>
  </cols>
  <sheetData>
    <row r="1">
      <c r="A1" s="153" t="s">
        <v>17</v>
      </c>
      <c r="B1" s="154" t="s">
        <v>170</v>
      </c>
      <c r="C1" s="154" t="s">
        <v>171</v>
      </c>
      <c r="D1" s="154" t="s">
        <v>172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>
      <c r="A2" s="155" t="s">
        <v>173</v>
      </c>
      <c r="B2" s="156">
        <v>1.0</v>
      </c>
      <c r="C2" s="157">
        <v>44445.0</v>
      </c>
      <c r="D2" s="158">
        <v>44471.0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</row>
    <row r="3">
      <c r="A3" s="159" t="s">
        <v>174</v>
      </c>
      <c r="B3" s="160">
        <v>1.0</v>
      </c>
      <c r="C3" s="161">
        <v>44475.0</v>
      </c>
      <c r="D3" s="162">
        <v>44474.0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</row>
    <row r="4">
      <c r="A4" s="155" t="s">
        <v>175</v>
      </c>
      <c r="B4" s="156">
        <v>2.0</v>
      </c>
      <c r="C4" s="157">
        <v>44475.0</v>
      </c>
      <c r="D4" s="158">
        <v>44472.0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</row>
    <row r="5">
      <c r="A5" s="159" t="s">
        <v>176</v>
      </c>
      <c r="B5" s="163">
        <v>3.0</v>
      </c>
      <c r="C5" s="161">
        <v>44475.0</v>
      </c>
      <c r="D5" s="164">
        <v>44474.0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</row>
    <row r="6">
      <c r="A6" s="165" t="s">
        <v>177</v>
      </c>
      <c r="B6" s="166">
        <v>4.0</v>
      </c>
      <c r="C6" s="157">
        <v>44475.0</v>
      </c>
      <c r="D6" s="167">
        <v>44474.0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</row>
    <row r="7">
      <c r="A7" s="159" t="s">
        <v>178</v>
      </c>
      <c r="B7" s="163">
        <v>1.0</v>
      </c>
      <c r="C7" s="161">
        <v>44496.0</v>
      </c>
      <c r="D7" s="161">
        <v>44492.0</v>
      </c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</row>
    <row r="8">
      <c r="A8" s="168" t="s">
        <v>179</v>
      </c>
      <c r="B8" s="166">
        <v>2.0</v>
      </c>
      <c r="C8" s="157">
        <v>44496.0</v>
      </c>
      <c r="D8" s="169">
        <v>44489.0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</row>
    <row r="9">
      <c r="A9" s="170" t="s">
        <v>180</v>
      </c>
      <c r="B9" s="163">
        <v>3.0</v>
      </c>
      <c r="C9" s="171">
        <v>44496.0</v>
      </c>
      <c r="D9" s="164">
        <v>44486.0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</row>
    <row r="10">
      <c r="A10" s="172"/>
      <c r="B10" s="172"/>
      <c r="C10" s="173"/>
      <c r="D10" s="174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</row>
    <row r="11">
      <c r="A11" s="175" t="s">
        <v>181</v>
      </c>
      <c r="B11" s="176">
        <v>1.0</v>
      </c>
      <c r="C11" s="177">
        <v>44538.0</v>
      </c>
      <c r="D11" s="177">
        <v>44508.0</v>
      </c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</row>
    <row r="12">
      <c r="A12" s="172"/>
      <c r="B12" s="178"/>
      <c r="C12" s="179"/>
      <c r="D12" s="179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</row>
    <row r="13">
      <c r="A13" s="180" t="s">
        <v>182</v>
      </c>
      <c r="B13" s="163">
        <v>1.0</v>
      </c>
      <c r="C13" s="181">
        <v>44538.0</v>
      </c>
      <c r="D13" s="181">
        <v>44516.0</v>
      </c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</row>
    <row r="14">
      <c r="A14" s="172"/>
      <c r="B14" s="178"/>
      <c r="C14" s="179"/>
      <c r="D14" s="179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</row>
    <row r="15">
      <c r="A15" s="182" t="s">
        <v>183</v>
      </c>
      <c r="B15" s="163">
        <v>1.0</v>
      </c>
      <c r="C15" s="181">
        <v>44538.0</v>
      </c>
      <c r="D15" s="181">
        <v>44524.0</v>
      </c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</row>
    <row r="16">
      <c r="A16" s="183" t="s">
        <v>184</v>
      </c>
      <c r="B16" s="166">
        <v>2.0</v>
      </c>
      <c r="C16" s="184">
        <v>44538.0</v>
      </c>
      <c r="D16" s="184">
        <v>44524.0</v>
      </c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</row>
    <row r="17">
      <c r="A17" s="185"/>
      <c r="B17" s="186"/>
      <c r="C17" s="187"/>
      <c r="D17" s="187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</row>
    <row r="18">
      <c r="A18" s="183" t="s">
        <v>185</v>
      </c>
      <c r="B18" s="188">
        <v>1.0</v>
      </c>
      <c r="C18" s="189">
        <v>44538.0</v>
      </c>
      <c r="D18" s="189">
        <v>44532.0</v>
      </c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</row>
    <row r="19">
      <c r="A19" s="182" t="s">
        <v>186</v>
      </c>
      <c r="B19" s="163">
        <v>2.0</v>
      </c>
      <c r="C19" s="181">
        <v>44538.0</v>
      </c>
      <c r="D19" s="181">
        <v>44532.0</v>
      </c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</row>
    <row r="20">
      <c r="A20" s="172"/>
      <c r="B20" s="178"/>
      <c r="C20" s="179"/>
      <c r="D20" s="179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</row>
    <row r="21">
      <c r="A21" s="190" t="s">
        <v>27</v>
      </c>
      <c r="B21" s="191">
        <v>1.0</v>
      </c>
      <c r="C21" s="192">
        <v>44538.0</v>
      </c>
      <c r="D21" s="193">
        <v>44544.0</v>
      </c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</row>
    <row r="22">
      <c r="A22" s="194" t="s">
        <v>28</v>
      </c>
      <c r="B22" s="195">
        <v>2.0</v>
      </c>
      <c r="C22" s="196">
        <v>44538.0</v>
      </c>
      <c r="D22" s="193">
        <v>44544.0</v>
      </c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</row>
    <row r="23">
      <c r="A23" s="197" t="s">
        <v>29</v>
      </c>
      <c r="B23" s="191">
        <v>3.0</v>
      </c>
      <c r="C23" s="192">
        <v>44538.0</v>
      </c>
      <c r="D23" s="193">
        <v>44544.0</v>
      </c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</row>
    <row r="24">
      <c r="A24" s="198" t="s">
        <v>30</v>
      </c>
      <c r="B24" s="199">
        <v>4.0</v>
      </c>
      <c r="C24" s="200">
        <v>44538.0</v>
      </c>
      <c r="D24" s="201">
        <v>44540.0</v>
      </c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</row>
    <row r="25">
      <c r="A25" s="186"/>
      <c r="B25" s="186"/>
      <c r="C25" s="187"/>
      <c r="D25" s="187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</row>
    <row r="26">
      <c r="A26" s="202" t="s">
        <v>187</v>
      </c>
      <c r="B26" s="203">
        <v>1.0</v>
      </c>
      <c r="C26" s="204">
        <v>44598.0</v>
      </c>
      <c r="D26" s="204">
        <v>44598.0</v>
      </c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</row>
    <row r="27">
      <c r="A27" s="185" t="s">
        <v>188</v>
      </c>
      <c r="B27" s="205">
        <v>2.0</v>
      </c>
      <c r="C27" s="187">
        <v>44598.0</v>
      </c>
      <c r="D27" s="187">
        <v>44598.0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</row>
    <row r="28">
      <c r="A28" s="202" t="s">
        <v>189</v>
      </c>
      <c r="B28" s="203">
        <v>3.0</v>
      </c>
      <c r="C28" s="204">
        <v>44598.0</v>
      </c>
      <c r="D28" s="204">
        <v>44598.0</v>
      </c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</row>
    <row r="29">
      <c r="A29" s="185" t="s">
        <v>190</v>
      </c>
      <c r="B29" s="205">
        <v>4.0</v>
      </c>
      <c r="C29" s="187">
        <v>44598.0</v>
      </c>
      <c r="D29" s="187">
        <v>44598.0</v>
      </c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</row>
    <row r="30">
      <c r="A30" s="202" t="s">
        <v>191</v>
      </c>
      <c r="B30" s="203">
        <v>5.0</v>
      </c>
      <c r="C30" s="204">
        <v>44598.0</v>
      </c>
      <c r="D30" s="204">
        <v>44598.0</v>
      </c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</row>
    <row r="31">
      <c r="A31" s="185"/>
      <c r="B31" s="186"/>
      <c r="C31" s="187"/>
      <c r="D31" s="187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</row>
    <row r="32">
      <c r="A32" s="202" t="s">
        <v>192</v>
      </c>
      <c r="B32" s="203">
        <v>6.0</v>
      </c>
      <c r="C32" s="204">
        <v>44658.0</v>
      </c>
      <c r="D32" s="204">
        <v>44658.0</v>
      </c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</row>
    <row r="33">
      <c r="A33" s="185" t="s">
        <v>193</v>
      </c>
      <c r="B33" s="205">
        <v>7.0</v>
      </c>
      <c r="C33" s="187">
        <v>44658.0</v>
      </c>
      <c r="D33" s="187">
        <v>44658.0</v>
      </c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</row>
    <row r="34">
      <c r="A34" s="202" t="s">
        <v>194</v>
      </c>
      <c r="B34" s="203">
        <v>8.0</v>
      </c>
      <c r="C34" s="204">
        <v>44658.0</v>
      </c>
      <c r="D34" s="204">
        <v>44658.0</v>
      </c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</row>
    <row r="35">
      <c r="A35" s="185" t="s">
        <v>195</v>
      </c>
      <c r="B35" s="205">
        <v>9.0</v>
      </c>
      <c r="C35" s="187">
        <v>44658.0</v>
      </c>
      <c r="D35" s="187">
        <v>44658.0</v>
      </c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</row>
    <row r="36">
      <c r="A36" s="202" t="s">
        <v>196</v>
      </c>
      <c r="B36" s="203">
        <v>10.0</v>
      </c>
      <c r="C36" s="204">
        <v>44658.0</v>
      </c>
      <c r="D36" s="204">
        <v>44658.0</v>
      </c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</row>
    <row r="37">
      <c r="A37" s="185" t="s">
        <v>197</v>
      </c>
      <c r="B37" s="205">
        <v>11.0</v>
      </c>
      <c r="C37" s="187">
        <v>44658.0</v>
      </c>
      <c r="D37" s="187">
        <v>44658.0</v>
      </c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</row>
    <row r="38">
      <c r="A38" s="172"/>
      <c r="B38" s="172"/>
      <c r="C38" s="206"/>
      <c r="D38" s="206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</row>
    <row r="39">
      <c r="A39" s="185" t="s">
        <v>198</v>
      </c>
      <c r="B39" s="205">
        <v>12.0</v>
      </c>
      <c r="C39" s="187">
        <v>44673.0</v>
      </c>
      <c r="D39" s="187">
        <v>44673.0</v>
      </c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</row>
    <row r="40">
      <c r="A40" s="202" t="s">
        <v>199</v>
      </c>
      <c r="B40" s="203">
        <v>13.0</v>
      </c>
      <c r="C40" s="204">
        <v>44673.0</v>
      </c>
      <c r="D40" s="204">
        <v>44673.0</v>
      </c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</row>
    <row r="41">
      <c r="A41" s="185" t="s">
        <v>200</v>
      </c>
      <c r="B41" s="205">
        <v>14.0</v>
      </c>
      <c r="C41" s="187">
        <v>44673.0</v>
      </c>
      <c r="D41" s="187">
        <v>44673.0</v>
      </c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</row>
    <row r="42">
      <c r="A42" s="202" t="s">
        <v>201</v>
      </c>
      <c r="B42" s="203">
        <v>15.0</v>
      </c>
      <c r="C42" s="204">
        <v>44673.0</v>
      </c>
      <c r="D42" s="204">
        <v>44673.0</v>
      </c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</row>
    <row r="43">
      <c r="A43" s="62"/>
      <c r="B43" s="62"/>
      <c r="C43" s="207"/>
      <c r="D43" s="207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</row>
    <row r="44">
      <c r="A44" s="62"/>
      <c r="B44" s="62"/>
      <c r="C44" s="207"/>
      <c r="D44" s="207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</row>
    <row r="45">
      <c r="A45" s="62"/>
      <c r="B45" s="62"/>
      <c r="C45" s="207"/>
      <c r="D45" s="207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</row>
    <row r="46">
      <c r="A46" s="62"/>
      <c r="B46" s="62"/>
      <c r="C46" s="207"/>
      <c r="D46" s="207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</row>
    <row r="47">
      <c r="A47" s="62"/>
      <c r="B47" s="62"/>
      <c r="C47" s="207"/>
      <c r="D47" s="207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</row>
    <row r="48">
      <c r="A48" s="62"/>
      <c r="B48" s="62"/>
      <c r="C48" s="207"/>
      <c r="D48" s="207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</row>
    <row r="49">
      <c r="A49" s="62"/>
      <c r="B49" s="62"/>
      <c r="C49" s="207"/>
      <c r="D49" s="207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</row>
    <row r="50">
      <c r="A50" s="62"/>
      <c r="B50" s="62"/>
      <c r="C50" s="207"/>
      <c r="D50" s="207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</row>
    <row r="51">
      <c r="A51" s="62"/>
      <c r="B51" s="62"/>
      <c r="C51" s="207"/>
      <c r="D51" s="207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</row>
    <row r="52">
      <c r="A52" s="62"/>
      <c r="B52" s="62"/>
      <c r="C52" s="207"/>
      <c r="D52" s="207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</row>
    <row r="53">
      <c r="A53" s="62"/>
      <c r="B53" s="62"/>
      <c r="C53" s="207"/>
      <c r="D53" s="207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</row>
    <row r="54">
      <c r="A54" s="62"/>
      <c r="B54" s="62"/>
      <c r="C54" s="207"/>
      <c r="D54" s="207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</row>
    <row r="55">
      <c r="A55" s="62"/>
      <c r="B55" s="62"/>
      <c r="C55" s="207"/>
      <c r="D55" s="207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</row>
    <row r="56">
      <c r="A56" s="62"/>
      <c r="B56" s="62"/>
      <c r="C56" s="207"/>
      <c r="D56" s="207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</row>
    <row r="57">
      <c r="A57" s="62"/>
      <c r="B57" s="62"/>
      <c r="C57" s="207"/>
      <c r="D57" s="207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</row>
    <row r="58">
      <c r="A58" s="62"/>
      <c r="B58" s="62"/>
      <c r="C58" s="207"/>
      <c r="D58" s="207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</row>
    <row r="59">
      <c r="A59" s="62"/>
      <c r="B59" s="62"/>
      <c r="C59" s="207"/>
      <c r="D59" s="207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</row>
    <row r="60">
      <c r="A60" s="62"/>
      <c r="B60" s="62"/>
      <c r="C60" s="207"/>
      <c r="D60" s="207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</row>
    <row r="61">
      <c r="A61" s="62"/>
      <c r="B61" s="62"/>
      <c r="C61" s="207"/>
      <c r="D61" s="207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</row>
    <row r="62">
      <c r="A62" s="62"/>
      <c r="B62" s="62"/>
      <c r="C62" s="207"/>
      <c r="D62" s="207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</row>
    <row r="63">
      <c r="A63" s="62"/>
      <c r="B63" s="62"/>
      <c r="C63" s="207"/>
      <c r="D63" s="207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</row>
    <row r="64">
      <c r="A64" s="62"/>
      <c r="B64" s="62"/>
      <c r="C64" s="207"/>
      <c r="D64" s="207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</row>
    <row r="65">
      <c r="A65" s="62"/>
      <c r="B65" s="62"/>
      <c r="C65" s="207"/>
      <c r="D65" s="207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</row>
    <row r="66">
      <c r="A66" s="62"/>
      <c r="B66" s="62"/>
      <c r="C66" s="207"/>
      <c r="D66" s="207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</row>
    <row r="67">
      <c r="A67" s="62"/>
      <c r="B67" s="62"/>
      <c r="C67" s="207"/>
      <c r="D67" s="207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</row>
    <row r="68">
      <c r="A68" s="62"/>
      <c r="B68" s="62"/>
      <c r="C68" s="207"/>
      <c r="D68" s="207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</row>
    <row r="69">
      <c r="A69" s="62"/>
      <c r="B69" s="62"/>
      <c r="C69" s="207"/>
      <c r="D69" s="207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</row>
    <row r="70">
      <c r="A70" s="62"/>
      <c r="B70" s="62"/>
      <c r="C70" s="207"/>
      <c r="D70" s="207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</row>
    <row r="71">
      <c r="A71" s="62"/>
      <c r="B71" s="62"/>
      <c r="C71" s="207"/>
      <c r="D71" s="207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</row>
    <row r="72">
      <c r="A72" s="62"/>
      <c r="B72" s="62"/>
      <c r="C72" s="207"/>
      <c r="D72" s="207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</row>
    <row r="73">
      <c r="A73" s="62"/>
      <c r="B73" s="62"/>
      <c r="C73" s="207"/>
      <c r="D73" s="207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</row>
    <row r="74">
      <c r="A74" s="62"/>
      <c r="B74" s="62"/>
      <c r="C74" s="207"/>
      <c r="D74" s="207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</row>
    <row r="75">
      <c r="A75" s="62"/>
      <c r="B75" s="62"/>
      <c r="C75" s="207"/>
      <c r="D75" s="207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</row>
    <row r="76">
      <c r="A76" s="62"/>
      <c r="B76" s="62"/>
      <c r="C76" s="207"/>
      <c r="D76" s="207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</row>
    <row r="77">
      <c r="A77" s="62"/>
      <c r="B77" s="62"/>
      <c r="C77" s="207"/>
      <c r="D77" s="207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</row>
    <row r="78">
      <c r="A78" s="62"/>
      <c r="B78" s="62"/>
      <c r="C78" s="207"/>
      <c r="D78" s="207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</row>
    <row r="79">
      <c r="A79" s="62"/>
      <c r="B79" s="62"/>
      <c r="C79" s="207"/>
      <c r="D79" s="207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</row>
    <row r="80">
      <c r="A80" s="62"/>
      <c r="B80" s="62"/>
      <c r="C80" s="207"/>
      <c r="D80" s="207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</row>
    <row r="81">
      <c r="A81" s="62"/>
      <c r="B81" s="62"/>
      <c r="C81" s="207"/>
      <c r="D81" s="207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</row>
    <row r="82">
      <c r="A82" s="62"/>
      <c r="B82" s="62"/>
      <c r="C82" s="207"/>
      <c r="D82" s="207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</row>
    <row r="83">
      <c r="A83" s="62"/>
      <c r="B83" s="62"/>
      <c r="C83" s="207"/>
      <c r="D83" s="207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</row>
    <row r="84">
      <c r="A84" s="62"/>
      <c r="B84" s="62"/>
      <c r="C84" s="207"/>
      <c r="D84" s="207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</row>
    <row r="85">
      <c r="A85" s="62"/>
      <c r="B85" s="62"/>
      <c r="C85" s="207"/>
      <c r="D85" s="207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</row>
    <row r="86">
      <c r="A86" s="62"/>
      <c r="B86" s="62"/>
      <c r="C86" s="207"/>
      <c r="D86" s="207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</row>
    <row r="87">
      <c r="A87" s="62"/>
      <c r="B87" s="62"/>
      <c r="C87" s="207"/>
      <c r="D87" s="207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</row>
    <row r="88">
      <c r="A88" s="62"/>
      <c r="B88" s="62"/>
      <c r="C88" s="207"/>
      <c r="D88" s="207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</row>
    <row r="89">
      <c r="A89" s="62"/>
      <c r="B89" s="62"/>
      <c r="C89" s="207"/>
      <c r="D89" s="207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</row>
    <row r="90">
      <c r="A90" s="62"/>
      <c r="B90" s="62"/>
      <c r="C90" s="207"/>
      <c r="D90" s="207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</row>
    <row r="91">
      <c r="A91" s="62"/>
      <c r="B91" s="62"/>
      <c r="C91" s="207"/>
      <c r="D91" s="207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</row>
    <row r="92">
      <c r="A92" s="62"/>
      <c r="B92" s="62"/>
      <c r="C92" s="207"/>
      <c r="D92" s="207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</row>
    <row r="93">
      <c r="A93" s="62"/>
      <c r="B93" s="62"/>
      <c r="C93" s="207"/>
      <c r="D93" s="207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</row>
    <row r="94">
      <c r="A94" s="62"/>
      <c r="B94" s="62"/>
      <c r="C94" s="207"/>
      <c r="D94" s="207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</row>
    <row r="95">
      <c r="A95" s="62"/>
      <c r="B95" s="62"/>
      <c r="C95" s="207"/>
      <c r="D95" s="207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</row>
    <row r="96">
      <c r="A96" s="62"/>
      <c r="B96" s="62"/>
      <c r="C96" s="207"/>
      <c r="D96" s="207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</row>
    <row r="97">
      <c r="A97" s="62"/>
      <c r="B97" s="62"/>
      <c r="C97" s="207"/>
      <c r="D97" s="207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</row>
    <row r="98">
      <c r="A98" s="62"/>
      <c r="B98" s="62"/>
      <c r="C98" s="207"/>
      <c r="D98" s="207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</row>
    <row r="99">
      <c r="A99" s="62"/>
      <c r="B99" s="62"/>
      <c r="C99" s="207"/>
      <c r="D99" s="207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</row>
    <row r="100">
      <c r="A100" s="62"/>
      <c r="B100" s="62"/>
      <c r="C100" s="207"/>
      <c r="D100" s="207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</row>
    <row r="101">
      <c r="A101" s="62"/>
      <c r="B101" s="62"/>
      <c r="C101" s="207"/>
      <c r="D101" s="207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</row>
    <row r="102">
      <c r="A102" s="62"/>
      <c r="B102" s="62"/>
      <c r="C102" s="207"/>
      <c r="D102" s="207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</row>
    <row r="103">
      <c r="A103" s="62"/>
      <c r="B103" s="62"/>
      <c r="C103" s="207"/>
      <c r="D103" s="207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</row>
    <row r="104">
      <c r="A104" s="62"/>
      <c r="B104" s="62"/>
      <c r="C104" s="207"/>
      <c r="D104" s="207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</row>
    <row r="105">
      <c r="A105" s="62"/>
      <c r="B105" s="62"/>
      <c r="C105" s="207"/>
      <c r="D105" s="207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</row>
    <row r="106">
      <c r="A106" s="62"/>
      <c r="B106" s="62"/>
      <c r="C106" s="207"/>
      <c r="D106" s="207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</row>
    <row r="107">
      <c r="A107" s="62"/>
      <c r="B107" s="62"/>
      <c r="C107" s="207"/>
      <c r="D107" s="207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</row>
    <row r="108">
      <c r="A108" s="62"/>
      <c r="B108" s="62"/>
      <c r="C108" s="207"/>
      <c r="D108" s="207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</row>
    <row r="109">
      <c r="A109" s="62"/>
      <c r="B109" s="62"/>
      <c r="C109" s="207"/>
      <c r="D109" s="207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</row>
    <row r="110">
      <c r="A110" s="62"/>
      <c r="B110" s="62"/>
      <c r="C110" s="207"/>
      <c r="D110" s="207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</row>
    <row r="111">
      <c r="A111" s="62"/>
      <c r="B111" s="62"/>
      <c r="C111" s="207"/>
      <c r="D111" s="207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</row>
    <row r="112">
      <c r="A112" s="62"/>
      <c r="B112" s="62"/>
      <c r="C112" s="207"/>
      <c r="D112" s="207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</row>
    <row r="113">
      <c r="A113" s="62"/>
      <c r="B113" s="62"/>
      <c r="C113" s="207"/>
      <c r="D113" s="207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</row>
    <row r="114">
      <c r="A114" s="62"/>
      <c r="B114" s="62"/>
      <c r="C114" s="207"/>
      <c r="D114" s="207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</row>
    <row r="115">
      <c r="A115" s="62"/>
      <c r="B115" s="62"/>
      <c r="C115" s="207"/>
      <c r="D115" s="207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</row>
    <row r="116">
      <c r="A116" s="62"/>
      <c r="B116" s="62"/>
      <c r="C116" s="207"/>
      <c r="D116" s="207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</row>
    <row r="117">
      <c r="A117" s="62"/>
      <c r="B117" s="62"/>
      <c r="C117" s="207"/>
      <c r="D117" s="207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</row>
    <row r="118">
      <c r="A118" s="62"/>
      <c r="B118" s="62"/>
      <c r="C118" s="207"/>
      <c r="D118" s="207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</row>
    <row r="119">
      <c r="A119" s="62"/>
      <c r="B119" s="62"/>
      <c r="C119" s="207"/>
      <c r="D119" s="207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</row>
    <row r="120">
      <c r="A120" s="62"/>
      <c r="B120" s="62"/>
      <c r="C120" s="207"/>
      <c r="D120" s="207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</row>
    <row r="121">
      <c r="A121" s="62"/>
      <c r="B121" s="62"/>
      <c r="C121" s="207"/>
      <c r="D121" s="207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</row>
    <row r="122">
      <c r="A122" s="62"/>
      <c r="B122" s="62"/>
      <c r="C122" s="207"/>
      <c r="D122" s="207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</row>
    <row r="123">
      <c r="A123" s="62"/>
      <c r="B123" s="62"/>
      <c r="C123" s="207"/>
      <c r="D123" s="207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</row>
    <row r="124">
      <c r="A124" s="62"/>
      <c r="B124" s="62"/>
      <c r="C124" s="207"/>
      <c r="D124" s="207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</row>
    <row r="125">
      <c r="A125" s="62"/>
      <c r="B125" s="62"/>
      <c r="C125" s="207"/>
      <c r="D125" s="207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</row>
    <row r="126">
      <c r="A126" s="62"/>
      <c r="B126" s="62"/>
      <c r="C126" s="207"/>
      <c r="D126" s="207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</row>
    <row r="127">
      <c r="A127" s="62"/>
      <c r="B127" s="62"/>
      <c r="C127" s="207"/>
      <c r="D127" s="207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</row>
    <row r="128">
      <c r="A128" s="62"/>
      <c r="B128" s="62"/>
      <c r="C128" s="207"/>
      <c r="D128" s="207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</row>
    <row r="129">
      <c r="A129" s="62"/>
      <c r="B129" s="62"/>
      <c r="C129" s="207"/>
      <c r="D129" s="207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</row>
    <row r="130">
      <c r="A130" s="62"/>
      <c r="B130" s="62"/>
      <c r="C130" s="207"/>
      <c r="D130" s="207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</row>
    <row r="131">
      <c r="A131" s="62"/>
      <c r="B131" s="62"/>
      <c r="C131" s="207"/>
      <c r="D131" s="207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</row>
    <row r="132">
      <c r="A132" s="62"/>
      <c r="B132" s="62"/>
      <c r="C132" s="207"/>
      <c r="D132" s="207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</row>
    <row r="133">
      <c r="A133" s="62"/>
      <c r="B133" s="62"/>
      <c r="C133" s="207"/>
      <c r="D133" s="207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</row>
    <row r="134">
      <c r="A134" s="62"/>
      <c r="B134" s="62"/>
      <c r="C134" s="207"/>
      <c r="D134" s="207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</row>
    <row r="135">
      <c r="A135" s="62"/>
      <c r="B135" s="62"/>
      <c r="C135" s="207"/>
      <c r="D135" s="207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</row>
    <row r="136">
      <c r="A136" s="62"/>
      <c r="B136" s="62"/>
      <c r="C136" s="207"/>
      <c r="D136" s="207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</row>
    <row r="137">
      <c r="A137" s="62"/>
      <c r="B137" s="62"/>
      <c r="C137" s="207"/>
      <c r="D137" s="207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</row>
    <row r="138">
      <c r="A138" s="62"/>
      <c r="B138" s="62"/>
      <c r="C138" s="207"/>
      <c r="D138" s="207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</row>
    <row r="139">
      <c r="A139" s="62"/>
      <c r="B139" s="62"/>
      <c r="C139" s="207"/>
      <c r="D139" s="207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</row>
    <row r="140">
      <c r="A140" s="62"/>
      <c r="B140" s="62"/>
      <c r="C140" s="207"/>
      <c r="D140" s="207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</row>
    <row r="141">
      <c r="A141" s="62"/>
      <c r="B141" s="62"/>
      <c r="C141" s="207"/>
      <c r="D141" s="207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</row>
    <row r="142">
      <c r="A142" s="62"/>
      <c r="B142" s="62"/>
      <c r="C142" s="207"/>
      <c r="D142" s="207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</row>
    <row r="143">
      <c r="A143" s="62"/>
      <c r="B143" s="62"/>
      <c r="C143" s="207"/>
      <c r="D143" s="207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</row>
    <row r="144">
      <c r="A144" s="62"/>
      <c r="B144" s="62"/>
      <c r="C144" s="207"/>
      <c r="D144" s="207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</row>
    <row r="145">
      <c r="A145" s="62"/>
      <c r="B145" s="62"/>
      <c r="C145" s="207"/>
      <c r="D145" s="207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</row>
    <row r="146">
      <c r="A146" s="62"/>
      <c r="B146" s="62"/>
      <c r="C146" s="207"/>
      <c r="D146" s="207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</row>
    <row r="147">
      <c r="A147" s="62"/>
      <c r="B147" s="62"/>
      <c r="C147" s="207"/>
      <c r="D147" s="207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</row>
    <row r="148">
      <c r="A148" s="62"/>
      <c r="B148" s="62"/>
      <c r="C148" s="207"/>
      <c r="D148" s="207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</row>
    <row r="149">
      <c r="A149" s="62"/>
      <c r="B149" s="62"/>
      <c r="C149" s="207"/>
      <c r="D149" s="207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</row>
    <row r="150">
      <c r="A150" s="62"/>
      <c r="B150" s="62"/>
      <c r="C150" s="207"/>
      <c r="D150" s="207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</row>
    <row r="151">
      <c r="A151" s="62"/>
      <c r="B151" s="62"/>
      <c r="C151" s="207"/>
      <c r="D151" s="207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</row>
    <row r="152">
      <c r="A152" s="62"/>
      <c r="B152" s="62"/>
      <c r="C152" s="207"/>
      <c r="D152" s="207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</row>
    <row r="153">
      <c r="A153" s="62"/>
      <c r="B153" s="62"/>
      <c r="C153" s="207"/>
      <c r="D153" s="207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</row>
    <row r="154">
      <c r="A154" s="62"/>
      <c r="B154" s="62"/>
      <c r="C154" s="207"/>
      <c r="D154" s="207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</row>
    <row r="155">
      <c r="A155" s="62"/>
      <c r="B155" s="62"/>
      <c r="C155" s="207"/>
      <c r="D155" s="207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</row>
    <row r="156">
      <c r="A156" s="62"/>
      <c r="B156" s="62"/>
      <c r="C156" s="207"/>
      <c r="D156" s="207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</row>
    <row r="157">
      <c r="A157" s="62"/>
      <c r="B157" s="62"/>
      <c r="C157" s="207"/>
      <c r="D157" s="207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</row>
    <row r="158">
      <c r="A158" s="62"/>
      <c r="B158" s="62"/>
      <c r="C158" s="207"/>
      <c r="D158" s="207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</row>
    <row r="159">
      <c r="A159" s="62"/>
      <c r="B159" s="62"/>
      <c r="C159" s="207"/>
      <c r="D159" s="207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</row>
    <row r="160">
      <c r="A160" s="62"/>
      <c r="B160" s="62"/>
      <c r="C160" s="207"/>
      <c r="D160" s="207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</row>
    <row r="161">
      <c r="A161" s="62"/>
      <c r="B161" s="62"/>
      <c r="C161" s="207"/>
      <c r="D161" s="207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</row>
    <row r="162">
      <c r="A162" s="62"/>
      <c r="B162" s="62"/>
      <c r="C162" s="207"/>
      <c r="D162" s="207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</row>
    <row r="163">
      <c r="A163" s="62"/>
      <c r="B163" s="62"/>
      <c r="C163" s="207"/>
      <c r="D163" s="207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</row>
    <row r="164">
      <c r="A164" s="62"/>
      <c r="B164" s="62"/>
      <c r="C164" s="207"/>
      <c r="D164" s="207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</row>
    <row r="165">
      <c r="A165" s="62"/>
      <c r="B165" s="62"/>
      <c r="C165" s="207"/>
      <c r="D165" s="207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</row>
    <row r="166">
      <c r="A166" s="62"/>
      <c r="B166" s="62"/>
      <c r="C166" s="207"/>
      <c r="D166" s="207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</row>
    <row r="167">
      <c r="A167" s="62"/>
      <c r="B167" s="62"/>
      <c r="C167" s="207"/>
      <c r="D167" s="207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</row>
    <row r="168">
      <c r="A168" s="62"/>
      <c r="B168" s="62"/>
      <c r="C168" s="207"/>
      <c r="D168" s="207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</row>
    <row r="169">
      <c r="A169" s="62"/>
      <c r="B169" s="62"/>
      <c r="C169" s="207"/>
      <c r="D169" s="207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</row>
    <row r="170">
      <c r="A170" s="62"/>
      <c r="B170" s="62"/>
      <c r="C170" s="207"/>
      <c r="D170" s="207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</row>
    <row r="171">
      <c r="A171" s="62"/>
      <c r="B171" s="62"/>
      <c r="C171" s="207"/>
      <c r="D171" s="207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</row>
    <row r="172">
      <c r="A172" s="62"/>
      <c r="B172" s="62"/>
      <c r="C172" s="207"/>
      <c r="D172" s="207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</row>
    <row r="173">
      <c r="A173" s="62"/>
      <c r="B173" s="62"/>
      <c r="C173" s="207"/>
      <c r="D173" s="207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</row>
    <row r="174">
      <c r="A174" s="62"/>
      <c r="B174" s="62"/>
      <c r="C174" s="207"/>
      <c r="D174" s="207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</row>
    <row r="175">
      <c r="A175" s="62"/>
      <c r="B175" s="62"/>
      <c r="C175" s="207"/>
      <c r="D175" s="207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</row>
    <row r="176">
      <c r="A176" s="62"/>
      <c r="B176" s="62"/>
      <c r="C176" s="207"/>
      <c r="D176" s="207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</row>
    <row r="177">
      <c r="A177" s="62"/>
      <c r="B177" s="62"/>
      <c r="C177" s="207"/>
      <c r="D177" s="207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</row>
    <row r="178">
      <c r="A178" s="62"/>
      <c r="B178" s="62"/>
      <c r="C178" s="207"/>
      <c r="D178" s="207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</row>
    <row r="179">
      <c r="A179" s="62"/>
      <c r="B179" s="62"/>
      <c r="C179" s="207"/>
      <c r="D179" s="207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</row>
    <row r="180">
      <c r="A180" s="62"/>
      <c r="B180" s="62"/>
      <c r="C180" s="207"/>
      <c r="D180" s="207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</row>
    <row r="181">
      <c r="A181" s="62"/>
      <c r="B181" s="62"/>
      <c r="C181" s="207"/>
      <c r="D181" s="207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</row>
    <row r="182">
      <c r="A182" s="62"/>
      <c r="B182" s="62"/>
      <c r="C182" s="207"/>
      <c r="D182" s="207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</row>
    <row r="183">
      <c r="A183" s="62"/>
      <c r="B183" s="62"/>
      <c r="C183" s="207"/>
      <c r="D183" s="207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</row>
    <row r="184">
      <c r="A184" s="62"/>
      <c r="B184" s="62"/>
      <c r="C184" s="207"/>
      <c r="D184" s="207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</row>
    <row r="185">
      <c r="A185" s="62"/>
      <c r="B185" s="62"/>
      <c r="C185" s="207"/>
      <c r="D185" s="207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</row>
    <row r="186">
      <c r="A186" s="62"/>
      <c r="B186" s="62"/>
      <c r="C186" s="207"/>
      <c r="D186" s="207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</row>
    <row r="187">
      <c r="A187" s="62"/>
      <c r="B187" s="62"/>
      <c r="C187" s="207"/>
      <c r="D187" s="207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</row>
    <row r="188">
      <c r="A188" s="62"/>
      <c r="B188" s="62"/>
      <c r="C188" s="207"/>
      <c r="D188" s="207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</row>
    <row r="189">
      <c r="A189" s="62"/>
      <c r="B189" s="62"/>
      <c r="C189" s="207"/>
      <c r="D189" s="207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</row>
    <row r="190">
      <c r="A190" s="62"/>
      <c r="B190" s="62"/>
      <c r="C190" s="207"/>
      <c r="D190" s="207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</row>
    <row r="191">
      <c r="A191" s="62"/>
      <c r="B191" s="62"/>
      <c r="C191" s="207"/>
      <c r="D191" s="207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</row>
    <row r="192">
      <c r="A192" s="62"/>
      <c r="B192" s="62"/>
      <c r="C192" s="207"/>
      <c r="D192" s="207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</row>
    <row r="193">
      <c r="A193" s="62"/>
      <c r="B193" s="62"/>
      <c r="C193" s="207"/>
      <c r="D193" s="207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</row>
    <row r="194">
      <c r="A194" s="62"/>
      <c r="B194" s="62"/>
      <c r="C194" s="207"/>
      <c r="D194" s="207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</row>
    <row r="195">
      <c r="A195" s="62"/>
      <c r="B195" s="62"/>
      <c r="C195" s="207"/>
      <c r="D195" s="207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</row>
    <row r="196">
      <c r="A196" s="62"/>
      <c r="B196" s="62"/>
      <c r="C196" s="207"/>
      <c r="D196" s="207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</row>
    <row r="197">
      <c r="A197" s="62"/>
      <c r="B197" s="62"/>
      <c r="C197" s="207"/>
      <c r="D197" s="207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</row>
    <row r="198">
      <c r="A198" s="62"/>
      <c r="B198" s="62"/>
      <c r="C198" s="207"/>
      <c r="D198" s="207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</row>
    <row r="199">
      <c r="A199" s="62"/>
      <c r="B199" s="62"/>
      <c r="C199" s="207"/>
      <c r="D199" s="207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</row>
    <row r="200">
      <c r="A200" s="62"/>
      <c r="B200" s="62"/>
      <c r="C200" s="207"/>
      <c r="D200" s="207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</row>
    <row r="201">
      <c r="A201" s="62"/>
      <c r="B201" s="62"/>
      <c r="C201" s="207"/>
      <c r="D201" s="207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</row>
    <row r="202">
      <c r="A202" s="62"/>
      <c r="B202" s="62"/>
      <c r="C202" s="207"/>
      <c r="D202" s="207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</row>
    <row r="203">
      <c r="A203" s="62"/>
      <c r="B203" s="62"/>
      <c r="C203" s="207"/>
      <c r="D203" s="207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</row>
    <row r="204">
      <c r="A204" s="62"/>
      <c r="B204" s="62"/>
      <c r="C204" s="207"/>
      <c r="D204" s="207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</row>
    <row r="205">
      <c r="A205" s="62"/>
      <c r="B205" s="62"/>
      <c r="C205" s="207"/>
      <c r="D205" s="207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</row>
    <row r="206">
      <c r="A206" s="62"/>
      <c r="B206" s="62"/>
      <c r="C206" s="207"/>
      <c r="D206" s="207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</row>
    <row r="207">
      <c r="A207" s="62"/>
      <c r="B207" s="62"/>
      <c r="C207" s="207"/>
      <c r="D207" s="207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</row>
    <row r="208">
      <c r="A208" s="62"/>
      <c r="B208" s="62"/>
      <c r="C208" s="207"/>
      <c r="D208" s="207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</row>
    <row r="209">
      <c r="A209" s="62"/>
      <c r="B209" s="62"/>
      <c r="C209" s="207"/>
      <c r="D209" s="207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</row>
    <row r="210">
      <c r="A210" s="62"/>
      <c r="B210" s="62"/>
      <c r="C210" s="207"/>
      <c r="D210" s="207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</row>
    <row r="211">
      <c r="A211" s="62"/>
      <c r="B211" s="62"/>
      <c r="C211" s="207"/>
      <c r="D211" s="207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</row>
    <row r="212">
      <c r="A212" s="62"/>
      <c r="B212" s="62"/>
      <c r="C212" s="207"/>
      <c r="D212" s="207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</row>
    <row r="213">
      <c r="A213" s="62"/>
      <c r="B213" s="62"/>
      <c r="C213" s="207"/>
      <c r="D213" s="207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</row>
    <row r="214">
      <c r="A214" s="62"/>
      <c r="B214" s="62"/>
      <c r="C214" s="207"/>
      <c r="D214" s="207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</row>
    <row r="215">
      <c r="A215" s="62"/>
      <c r="B215" s="62"/>
      <c r="C215" s="207"/>
      <c r="D215" s="207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</row>
    <row r="216">
      <c r="A216" s="62"/>
      <c r="B216" s="62"/>
      <c r="C216" s="207"/>
      <c r="D216" s="207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</row>
    <row r="217">
      <c r="A217" s="62"/>
      <c r="B217" s="62"/>
      <c r="C217" s="207"/>
      <c r="D217" s="207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</row>
    <row r="218">
      <c r="A218" s="62"/>
      <c r="B218" s="62"/>
      <c r="C218" s="207"/>
      <c r="D218" s="207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</row>
    <row r="219">
      <c r="A219" s="62"/>
      <c r="B219" s="62"/>
      <c r="C219" s="207"/>
      <c r="D219" s="207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</row>
    <row r="220">
      <c r="A220" s="62"/>
      <c r="B220" s="62"/>
      <c r="C220" s="207"/>
      <c r="D220" s="207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</row>
    <row r="221">
      <c r="A221" s="62"/>
      <c r="B221" s="62"/>
      <c r="C221" s="207"/>
      <c r="D221" s="207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</row>
    <row r="222">
      <c r="A222" s="62"/>
      <c r="B222" s="62"/>
      <c r="C222" s="207"/>
      <c r="D222" s="207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</row>
    <row r="223">
      <c r="A223" s="62"/>
      <c r="B223" s="62"/>
      <c r="C223" s="207"/>
      <c r="D223" s="207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</row>
    <row r="224">
      <c r="A224" s="62"/>
      <c r="B224" s="62"/>
      <c r="C224" s="207"/>
      <c r="D224" s="207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</row>
    <row r="225">
      <c r="A225" s="62"/>
      <c r="B225" s="62"/>
      <c r="C225" s="207"/>
      <c r="D225" s="207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</row>
    <row r="226">
      <c r="A226" s="62"/>
      <c r="B226" s="62"/>
      <c r="C226" s="207"/>
      <c r="D226" s="207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</row>
    <row r="227">
      <c r="A227" s="62"/>
      <c r="B227" s="62"/>
      <c r="C227" s="207"/>
      <c r="D227" s="207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</row>
    <row r="228">
      <c r="A228" s="62"/>
      <c r="B228" s="62"/>
      <c r="C228" s="207"/>
      <c r="D228" s="207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</row>
    <row r="229">
      <c r="A229" s="62"/>
      <c r="B229" s="62"/>
      <c r="C229" s="207"/>
      <c r="D229" s="207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</row>
    <row r="230">
      <c r="A230" s="62"/>
      <c r="B230" s="62"/>
      <c r="C230" s="207"/>
      <c r="D230" s="207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</row>
    <row r="231">
      <c r="A231" s="62"/>
      <c r="B231" s="62"/>
      <c r="C231" s="207"/>
      <c r="D231" s="207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</row>
    <row r="232">
      <c r="A232" s="62"/>
      <c r="B232" s="62"/>
      <c r="C232" s="207"/>
      <c r="D232" s="207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</row>
    <row r="233">
      <c r="A233" s="62"/>
      <c r="B233" s="62"/>
      <c r="C233" s="207"/>
      <c r="D233" s="207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</row>
    <row r="234">
      <c r="A234" s="62"/>
      <c r="B234" s="62"/>
      <c r="C234" s="207"/>
      <c r="D234" s="207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</row>
    <row r="235">
      <c r="A235" s="62"/>
      <c r="B235" s="62"/>
      <c r="C235" s="207"/>
      <c r="D235" s="207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</row>
    <row r="236">
      <c r="A236" s="62"/>
      <c r="B236" s="62"/>
      <c r="C236" s="207"/>
      <c r="D236" s="207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</row>
    <row r="237">
      <c r="A237" s="62"/>
      <c r="B237" s="62"/>
      <c r="C237" s="207"/>
      <c r="D237" s="207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</row>
    <row r="238">
      <c r="A238" s="62"/>
      <c r="B238" s="62"/>
      <c r="C238" s="207"/>
      <c r="D238" s="207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</row>
    <row r="239">
      <c r="A239" s="62"/>
      <c r="B239" s="62"/>
      <c r="C239" s="207"/>
      <c r="D239" s="207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</row>
    <row r="240">
      <c r="A240" s="62"/>
      <c r="B240" s="62"/>
      <c r="C240" s="207"/>
      <c r="D240" s="207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</row>
    <row r="241">
      <c r="A241" s="62"/>
      <c r="B241" s="62"/>
      <c r="C241" s="207"/>
      <c r="D241" s="207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</row>
    <row r="242">
      <c r="A242" s="62"/>
      <c r="B242" s="62"/>
      <c r="C242" s="207"/>
      <c r="D242" s="207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</row>
    <row r="243">
      <c r="A243" s="62"/>
      <c r="B243" s="62"/>
      <c r="C243" s="207"/>
      <c r="D243" s="207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</row>
    <row r="244">
      <c r="A244" s="62"/>
      <c r="B244" s="62"/>
      <c r="C244" s="207"/>
      <c r="D244" s="207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</row>
    <row r="245">
      <c r="A245" s="62"/>
      <c r="B245" s="62"/>
      <c r="C245" s="207"/>
      <c r="D245" s="207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</row>
    <row r="246">
      <c r="A246" s="62"/>
      <c r="B246" s="62"/>
      <c r="C246" s="207"/>
      <c r="D246" s="207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</row>
    <row r="247">
      <c r="A247" s="62"/>
      <c r="B247" s="62"/>
      <c r="C247" s="207"/>
      <c r="D247" s="207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</row>
    <row r="248">
      <c r="A248" s="62"/>
      <c r="B248" s="62"/>
      <c r="C248" s="207"/>
      <c r="D248" s="207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</row>
    <row r="249">
      <c r="A249" s="62"/>
      <c r="B249" s="62"/>
      <c r="C249" s="207"/>
      <c r="D249" s="207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</row>
    <row r="250">
      <c r="A250" s="62"/>
      <c r="B250" s="62"/>
      <c r="C250" s="207"/>
      <c r="D250" s="207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</row>
    <row r="251">
      <c r="A251" s="62"/>
      <c r="B251" s="62"/>
      <c r="C251" s="207"/>
      <c r="D251" s="207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</row>
    <row r="252">
      <c r="A252" s="62"/>
      <c r="B252" s="62"/>
      <c r="C252" s="207"/>
      <c r="D252" s="207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</row>
    <row r="253">
      <c r="A253" s="62"/>
      <c r="B253" s="62"/>
      <c r="C253" s="207"/>
      <c r="D253" s="207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</row>
    <row r="254">
      <c r="A254" s="62"/>
      <c r="B254" s="62"/>
      <c r="C254" s="207"/>
      <c r="D254" s="207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</row>
    <row r="255">
      <c r="A255" s="62"/>
      <c r="B255" s="62"/>
      <c r="C255" s="207"/>
      <c r="D255" s="207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</row>
    <row r="256">
      <c r="A256" s="62"/>
      <c r="B256" s="62"/>
      <c r="C256" s="207"/>
      <c r="D256" s="207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</row>
    <row r="257">
      <c r="A257" s="62"/>
      <c r="B257" s="62"/>
      <c r="C257" s="207"/>
      <c r="D257" s="207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</row>
    <row r="258">
      <c r="A258" s="62"/>
      <c r="B258" s="62"/>
      <c r="C258" s="207"/>
      <c r="D258" s="207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</row>
    <row r="259">
      <c r="A259" s="62"/>
      <c r="B259" s="62"/>
      <c r="C259" s="207"/>
      <c r="D259" s="207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</row>
    <row r="260">
      <c r="A260" s="62"/>
      <c r="B260" s="62"/>
      <c r="C260" s="207"/>
      <c r="D260" s="207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</row>
    <row r="261">
      <c r="A261" s="62"/>
      <c r="B261" s="62"/>
      <c r="C261" s="207"/>
      <c r="D261" s="207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</row>
    <row r="262">
      <c r="A262" s="62"/>
      <c r="B262" s="62"/>
      <c r="C262" s="207"/>
      <c r="D262" s="207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</row>
    <row r="263">
      <c r="A263" s="62"/>
      <c r="B263" s="62"/>
      <c r="C263" s="207"/>
      <c r="D263" s="207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</row>
    <row r="264">
      <c r="A264" s="62"/>
      <c r="B264" s="62"/>
      <c r="C264" s="207"/>
      <c r="D264" s="207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</row>
    <row r="265">
      <c r="A265" s="62"/>
      <c r="B265" s="62"/>
      <c r="C265" s="207"/>
      <c r="D265" s="207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</row>
    <row r="266">
      <c r="A266" s="62"/>
      <c r="B266" s="62"/>
      <c r="C266" s="207"/>
      <c r="D266" s="207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</row>
    <row r="267">
      <c r="A267" s="62"/>
      <c r="B267" s="62"/>
      <c r="C267" s="207"/>
      <c r="D267" s="207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</row>
    <row r="268">
      <c r="A268" s="62"/>
      <c r="B268" s="62"/>
      <c r="C268" s="207"/>
      <c r="D268" s="207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</row>
    <row r="269">
      <c r="A269" s="62"/>
      <c r="B269" s="62"/>
      <c r="C269" s="207"/>
      <c r="D269" s="207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</row>
    <row r="270">
      <c r="A270" s="62"/>
      <c r="B270" s="62"/>
      <c r="C270" s="207"/>
      <c r="D270" s="207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</row>
    <row r="271">
      <c r="A271" s="62"/>
      <c r="B271" s="62"/>
      <c r="C271" s="207"/>
      <c r="D271" s="207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</row>
    <row r="272">
      <c r="A272" s="62"/>
      <c r="B272" s="62"/>
      <c r="C272" s="207"/>
      <c r="D272" s="207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</row>
    <row r="273">
      <c r="A273" s="62"/>
      <c r="B273" s="62"/>
      <c r="C273" s="207"/>
      <c r="D273" s="207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</row>
    <row r="274">
      <c r="A274" s="62"/>
      <c r="B274" s="62"/>
      <c r="C274" s="207"/>
      <c r="D274" s="207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</row>
    <row r="275">
      <c r="A275" s="62"/>
      <c r="B275" s="62"/>
      <c r="C275" s="207"/>
      <c r="D275" s="207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</row>
    <row r="276">
      <c r="A276" s="62"/>
      <c r="B276" s="62"/>
      <c r="C276" s="207"/>
      <c r="D276" s="207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</row>
    <row r="277">
      <c r="A277" s="62"/>
      <c r="B277" s="62"/>
      <c r="C277" s="207"/>
      <c r="D277" s="207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</row>
    <row r="278">
      <c r="A278" s="62"/>
      <c r="B278" s="62"/>
      <c r="C278" s="207"/>
      <c r="D278" s="207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</row>
    <row r="279">
      <c r="A279" s="62"/>
      <c r="B279" s="62"/>
      <c r="C279" s="207"/>
      <c r="D279" s="207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</row>
    <row r="280">
      <c r="A280" s="62"/>
      <c r="B280" s="62"/>
      <c r="C280" s="207"/>
      <c r="D280" s="207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</row>
    <row r="281">
      <c r="A281" s="62"/>
      <c r="B281" s="62"/>
      <c r="C281" s="207"/>
      <c r="D281" s="207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</row>
    <row r="282">
      <c r="A282" s="62"/>
      <c r="B282" s="62"/>
      <c r="C282" s="207"/>
      <c r="D282" s="207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</row>
    <row r="283">
      <c r="A283" s="62"/>
      <c r="B283" s="62"/>
      <c r="C283" s="207"/>
      <c r="D283" s="207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</row>
    <row r="284">
      <c r="A284" s="62"/>
      <c r="B284" s="62"/>
      <c r="C284" s="207"/>
      <c r="D284" s="207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</row>
    <row r="285">
      <c r="A285" s="62"/>
      <c r="B285" s="62"/>
      <c r="C285" s="207"/>
      <c r="D285" s="207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</row>
    <row r="286">
      <c r="A286" s="62"/>
      <c r="B286" s="62"/>
      <c r="C286" s="207"/>
      <c r="D286" s="207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</row>
    <row r="287">
      <c r="A287" s="62"/>
      <c r="B287" s="62"/>
      <c r="C287" s="207"/>
      <c r="D287" s="207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</row>
    <row r="288">
      <c r="A288" s="62"/>
      <c r="B288" s="62"/>
      <c r="C288" s="207"/>
      <c r="D288" s="207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</row>
    <row r="289">
      <c r="A289" s="62"/>
      <c r="B289" s="62"/>
      <c r="C289" s="207"/>
      <c r="D289" s="207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</row>
    <row r="290">
      <c r="A290" s="62"/>
      <c r="B290" s="62"/>
      <c r="C290" s="207"/>
      <c r="D290" s="207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</row>
    <row r="291">
      <c r="A291" s="62"/>
      <c r="B291" s="62"/>
      <c r="C291" s="207"/>
      <c r="D291" s="207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</row>
    <row r="292">
      <c r="A292" s="62"/>
      <c r="B292" s="62"/>
      <c r="C292" s="207"/>
      <c r="D292" s="207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</row>
    <row r="293">
      <c r="A293" s="62"/>
      <c r="B293" s="62"/>
      <c r="C293" s="207"/>
      <c r="D293" s="207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</row>
    <row r="294">
      <c r="A294" s="62"/>
      <c r="B294" s="62"/>
      <c r="C294" s="207"/>
      <c r="D294" s="207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</row>
    <row r="295">
      <c r="A295" s="62"/>
      <c r="B295" s="62"/>
      <c r="C295" s="207"/>
      <c r="D295" s="207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</row>
    <row r="296">
      <c r="A296" s="62"/>
      <c r="B296" s="62"/>
      <c r="C296" s="207"/>
      <c r="D296" s="207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</row>
    <row r="297">
      <c r="A297" s="62"/>
      <c r="B297" s="62"/>
      <c r="C297" s="207"/>
      <c r="D297" s="207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</row>
    <row r="298">
      <c r="A298" s="62"/>
      <c r="B298" s="62"/>
      <c r="C298" s="207"/>
      <c r="D298" s="207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</row>
    <row r="299">
      <c r="A299" s="62"/>
      <c r="B299" s="62"/>
      <c r="C299" s="207"/>
      <c r="D299" s="207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</row>
    <row r="300">
      <c r="A300" s="62"/>
      <c r="B300" s="62"/>
      <c r="C300" s="207"/>
      <c r="D300" s="207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</row>
    <row r="301">
      <c r="A301" s="62"/>
      <c r="B301" s="62"/>
      <c r="C301" s="207"/>
      <c r="D301" s="207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</row>
    <row r="302">
      <c r="A302" s="62"/>
      <c r="B302" s="62"/>
      <c r="C302" s="207"/>
      <c r="D302" s="207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</row>
    <row r="303">
      <c r="A303" s="62"/>
      <c r="B303" s="62"/>
      <c r="C303" s="207"/>
      <c r="D303" s="207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</row>
    <row r="304">
      <c r="A304" s="62"/>
      <c r="B304" s="62"/>
      <c r="C304" s="207"/>
      <c r="D304" s="207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</row>
    <row r="305">
      <c r="A305" s="62"/>
      <c r="B305" s="62"/>
      <c r="C305" s="207"/>
      <c r="D305" s="207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</row>
    <row r="306">
      <c r="A306" s="62"/>
      <c r="B306" s="62"/>
      <c r="C306" s="207"/>
      <c r="D306" s="207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</row>
    <row r="307">
      <c r="A307" s="62"/>
      <c r="B307" s="62"/>
      <c r="C307" s="207"/>
      <c r="D307" s="207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</row>
    <row r="308">
      <c r="A308" s="62"/>
      <c r="B308" s="62"/>
      <c r="C308" s="207"/>
      <c r="D308" s="207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</row>
    <row r="309">
      <c r="A309" s="62"/>
      <c r="B309" s="62"/>
      <c r="C309" s="207"/>
      <c r="D309" s="207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</row>
    <row r="310">
      <c r="A310" s="62"/>
      <c r="B310" s="62"/>
      <c r="C310" s="207"/>
      <c r="D310" s="207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</row>
    <row r="311">
      <c r="A311" s="62"/>
      <c r="B311" s="62"/>
      <c r="C311" s="207"/>
      <c r="D311" s="207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</row>
    <row r="312">
      <c r="A312" s="62"/>
      <c r="B312" s="62"/>
      <c r="C312" s="207"/>
      <c r="D312" s="207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</row>
    <row r="313">
      <c r="A313" s="62"/>
      <c r="B313" s="62"/>
      <c r="C313" s="207"/>
      <c r="D313" s="207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</row>
    <row r="314">
      <c r="A314" s="62"/>
      <c r="B314" s="62"/>
      <c r="C314" s="207"/>
      <c r="D314" s="207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</row>
    <row r="315">
      <c r="A315" s="62"/>
      <c r="B315" s="62"/>
      <c r="C315" s="207"/>
      <c r="D315" s="207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</row>
    <row r="316">
      <c r="A316" s="62"/>
      <c r="B316" s="62"/>
      <c r="C316" s="207"/>
      <c r="D316" s="207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</row>
    <row r="317">
      <c r="A317" s="62"/>
      <c r="B317" s="62"/>
      <c r="C317" s="207"/>
      <c r="D317" s="207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</row>
    <row r="318">
      <c r="A318" s="62"/>
      <c r="B318" s="62"/>
      <c r="C318" s="207"/>
      <c r="D318" s="207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</row>
    <row r="319">
      <c r="A319" s="62"/>
      <c r="B319" s="62"/>
      <c r="C319" s="207"/>
      <c r="D319" s="207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</row>
    <row r="320">
      <c r="A320" s="62"/>
      <c r="B320" s="62"/>
      <c r="C320" s="207"/>
      <c r="D320" s="207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</row>
    <row r="321">
      <c r="A321" s="62"/>
      <c r="B321" s="62"/>
      <c r="C321" s="207"/>
      <c r="D321" s="207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</row>
    <row r="322">
      <c r="A322" s="62"/>
      <c r="B322" s="62"/>
      <c r="C322" s="207"/>
      <c r="D322" s="207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</row>
    <row r="323">
      <c r="A323" s="62"/>
      <c r="B323" s="62"/>
      <c r="C323" s="207"/>
      <c r="D323" s="207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</row>
    <row r="324">
      <c r="A324" s="62"/>
      <c r="B324" s="62"/>
      <c r="C324" s="207"/>
      <c r="D324" s="207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</row>
    <row r="325">
      <c r="A325" s="62"/>
      <c r="B325" s="62"/>
      <c r="C325" s="207"/>
      <c r="D325" s="207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</row>
    <row r="326">
      <c r="A326" s="62"/>
      <c r="B326" s="62"/>
      <c r="C326" s="207"/>
      <c r="D326" s="207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</row>
    <row r="327">
      <c r="A327" s="62"/>
      <c r="B327" s="62"/>
      <c r="C327" s="207"/>
      <c r="D327" s="207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</row>
    <row r="328">
      <c r="A328" s="62"/>
      <c r="B328" s="62"/>
      <c r="C328" s="207"/>
      <c r="D328" s="207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</row>
    <row r="329">
      <c r="A329" s="62"/>
      <c r="B329" s="62"/>
      <c r="C329" s="207"/>
      <c r="D329" s="207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</row>
    <row r="330">
      <c r="A330" s="62"/>
      <c r="B330" s="62"/>
      <c r="C330" s="207"/>
      <c r="D330" s="207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</row>
    <row r="331">
      <c r="A331" s="62"/>
      <c r="B331" s="62"/>
      <c r="C331" s="207"/>
      <c r="D331" s="207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</row>
    <row r="332">
      <c r="A332" s="62"/>
      <c r="B332" s="62"/>
      <c r="C332" s="207"/>
      <c r="D332" s="207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</row>
    <row r="333">
      <c r="A333" s="62"/>
      <c r="B333" s="62"/>
      <c r="C333" s="207"/>
      <c r="D333" s="207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</row>
    <row r="334">
      <c r="A334" s="62"/>
      <c r="B334" s="62"/>
      <c r="C334" s="207"/>
      <c r="D334" s="207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</row>
    <row r="335">
      <c r="A335" s="62"/>
      <c r="B335" s="62"/>
      <c r="C335" s="207"/>
      <c r="D335" s="207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</row>
    <row r="336">
      <c r="A336" s="62"/>
      <c r="B336" s="62"/>
      <c r="C336" s="207"/>
      <c r="D336" s="207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</row>
    <row r="337">
      <c r="A337" s="62"/>
      <c r="B337" s="62"/>
      <c r="C337" s="207"/>
      <c r="D337" s="207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</row>
    <row r="338">
      <c r="A338" s="62"/>
      <c r="B338" s="62"/>
      <c r="C338" s="207"/>
      <c r="D338" s="207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</row>
    <row r="339">
      <c r="A339" s="62"/>
      <c r="B339" s="62"/>
      <c r="C339" s="207"/>
      <c r="D339" s="207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</row>
    <row r="340">
      <c r="A340" s="62"/>
      <c r="B340" s="62"/>
      <c r="C340" s="207"/>
      <c r="D340" s="207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</row>
    <row r="341">
      <c r="A341" s="62"/>
      <c r="B341" s="62"/>
      <c r="C341" s="207"/>
      <c r="D341" s="207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</row>
    <row r="342">
      <c r="A342" s="62"/>
      <c r="B342" s="62"/>
      <c r="C342" s="207"/>
      <c r="D342" s="207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</row>
    <row r="343">
      <c r="A343" s="62"/>
      <c r="B343" s="62"/>
      <c r="C343" s="207"/>
      <c r="D343" s="207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</row>
    <row r="344">
      <c r="A344" s="62"/>
      <c r="B344" s="62"/>
      <c r="C344" s="207"/>
      <c r="D344" s="207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</row>
    <row r="345">
      <c r="A345" s="62"/>
      <c r="B345" s="62"/>
      <c r="C345" s="207"/>
      <c r="D345" s="207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</row>
    <row r="346">
      <c r="A346" s="62"/>
      <c r="B346" s="62"/>
      <c r="C346" s="207"/>
      <c r="D346" s="207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</row>
    <row r="347">
      <c r="A347" s="62"/>
      <c r="B347" s="62"/>
      <c r="C347" s="207"/>
      <c r="D347" s="207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</row>
    <row r="348">
      <c r="A348" s="62"/>
      <c r="B348" s="62"/>
      <c r="C348" s="207"/>
      <c r="D348" s="207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</row>
    <row r="349">
      <c r="A349" s="62"/>
      <c r="B349" s="62"/>
      <c r="C349" s="207"/>
      <c r="D349" s="207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</row>
    <row r="350">
      <c r="A350" s="62"/>
      <c r="B350" s="62"/>
      <c r="C350" s="207"/>
      <c r="D350" s="207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</row>
    <row r="351">
      <c r="A351" s="62"/>
      <c r="B351" s="62"/>
      <c r="C351" s="207"/>
      <c r="D351" s="207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</row>
    <row r="352">
      <c r="A352" s="62"/>
      <c r="B352" s="62"/>
      <c r="C352" s="207"/>
      <c r="D352" s="207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</row>
    <row r="353">
      <c r="A353" s="62"/>
      <c r="B353" s="62"/>
      <c r="C353" s="207"/>
      <c r="D353" s="207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</row>
    <row r="354">
      <c r="A354" s="62"/>
      <c r="B354" s="62"/>
      <c r="C354" s="207"/>
      <c r="D354" s="207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</row>
    <row r="355">
      <c r="A355" s="62"/>
      <c r="B355" s="62"/>
      <c r="C355" s="207"/>
      <c r="D355" s="207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</row>
    <row r="356">
      <c r="A356" s="62"/>
      <c r="B356" s="62"/>
      <c r="C356" s="207"/>
      <c r="D356" s="207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</row>
    <row r="357">
      <c r="A357" s="62"/>
      <c r="B357" s="62"/>
      <c r="C357" s="207"/>
      <c r="D357" s="207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</row>
    <row r="358">
      <c r="A358" s="62"/>
      <c r="B358" s="62"/>
      <c r="C358" s="207"/>
      <c r="D358" s="207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</row>
    <row r="359">
      <c r="A359" s="62"/>
      <c r="B359" s="62"/>
      <c r="C359" s="207"/>
      <c r="D359" s="207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</row>
    <row r="360">
      <c r="A360" s="62"/>
      <c r="B360" s="62"/>
      <c r="C360" s="207"/>
      <c r="D360" s="207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</row>
    <row r="361">
      <c r="A361" s="62"/>
      <c r="B361" s="62"/>
      <c r="C361" s="207"/>
      <c r="D361" s="207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</row>
    <row r="362">
      <c r="A362" s="62"/>
      <c r="B362" s="62"/>
      <c r="C362" s="207"/>
      <c r="D362" s="207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</row>
    <row r="363">
      <c r="A363" s="62"/>
      <c r="B363" s="62"/>
      <c r="C363" s="207"/>
      <c r="D363" s="207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</row>
    <row r="364">
      <c r="A364" s="62"/>
      <c r="B364" s="62"/>
      <c r="C364" s="207"/>
      <c r="D364" s="207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</row>
    <row r="365">
      <c r="A365" s="62"/>
      <c r="B365" s="62"/>
      <c r="C365" s="207"/>
      <c r="D365" s="207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</row>
    <row r="366">
      <c r="A366" s="62"/>
      <c r="B366" s="62"/>
      <c r="C366" s="207"/>
      <c r="D366" s="207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</row>
    <row r="367">
      <c r="A367" s="62"/>
      <c r="B367" s="62"/>
      <c r="C367" s="207"/>
      <c r="D367" s="207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</row>
    <row r="368">
      <c r="A368" s="62"/>
      <c r="B368" s="62"/>
      <c r="C368" s="207"/>
      <c r="D368" s="207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</row>
    <row r="369">
      <c r="A369" s="62"/>
      <c r="B369" s="62"/>
      <c r="C369" s="207"/>
      <c r="D369" s="207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</row>
    <row r="370">
      <c r="A370" s="62"/>
      <c r="B370" s="62"/>
      <c r="C370" s="207"/>
      <c r="D370" s="207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</row>
    <row r="371">
      <c r="A371" s="62"/>
      <c r="B371" s="62"/>
      <c r="C371" s="207"/>
      <c r="D371" s="207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</row>
    <row r="372">
      <c r="A372" s="62"/>
      <c r="B372" s="62"/>
      <c r="C372" s="207"/>
      <c r="D372" s="207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</row>
    <row r="373">
      <c r="A373" s="62"/>
      <c r="B373" s="62"/>
      <c r="C373" s="207"/>
      <c r="D373" s="207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</row>
    <row r="374">
      <c r="A374" s="62"/>
      <c r="B374" s="62"/>
      <c r="C374" s="207"/>
      <c r="D374" s="207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</row>
    <row r="375">
      <c r="A375" s="62"/>
      <c r="B375" s="62"/>
      <c r="C375" s="207"/>
      <c r="D375" s="207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</row>
    <row r="376">
      <c r="A376" s="62"/>
      <c r="B376" s="62"/>
      <c r="C376" s="207"/>
      <c r="D376" s="207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</row>
    <row r="377">
      <c r="A377" s="62"/>
      <c r="B377" s="62"/>
      <c r="C377" s="207"/>
      <c r="D377" s="207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</row>
    <row r="378">
      <c r="A378" s="62"/>
      <c r="B378" s="62"/>
      <c r="C378" s="207"/>
      <c r="D378" s="207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</row>
    <row r="379">
      <c r="A379" s="62"/>
      <c r="B379" s="62"/>
      <c r="C379" s="207"/>
      <c r="D379" s="207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</row>
    <row r="380">
      <c r="A380" s="62"/>
      <c r="B380" s="62"/>
      <c r="C380" s="207"/>
      <c r="D380" s="207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</row>
    <row r="381">
      <c r="A381" s="62"/>
      <c r="B381" s="62"/>
      <c r="C381" s="207"/>
      <c r="D381" s="207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</row>
    <row r="382">
      <c r="A382" s="62"/>
      <c r="B382" s="62"/>
      <c r="C382" s="207"/>
      <c r="D382" s="207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</row>
    <row r="383">
      <c r="A383" s="62"/>
      <c r="B383" s="62"/>
      <c r="C383" s="207"/>
      <c r="D383" s="207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</row>
    <row r="384">
      <c r="A384" s="62"/>
      <c r="B384" s="62"/>
      <c r="C384" s="207"/>
      <c r="D384" s="207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</row>
    <row r="385">
      <c r="A385" s="62"/>
      <c r="B385" s="62"/>
      <c r="C385" s="207"/>
      <c r="D385" s="207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</row>
    <row r="386">
      <c r="A386" s="62"/>
      <c r="B386" s="62"/>
      <c r="C386" s="207"/>
      <c r="D386" s="207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</row>
    <row r="387">
      <c r="A387" s="62"/>
      <c r="B387" s="62"/>
      <c r="C387" s="207"/>
      <c r="D387" s="207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</row>
    <row r="388">
      <c r="A388" s="62"/>
      <c r="B388" s="62"/>
      <c r="C388" s="207"/>
      <c r="D388" s="207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</row>
    <row r="389">
      <c r="A389" s="62"/>
      <c r="B389" s="62"/>
      <c r="C389" s="207"/>
      <c r="D389" s="207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</row>
    <row r="390">
      <c r="A390" s="62"/>
      <c r="B390" s="62"/>
      <c r="C390" s="207"/>
      <c r="D390" s="207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</row>
    <row r="391">
      <c r="A391" s="62"/>
      <c r="B391" s="62"/>
      <c r="C391" s="207"/>
      <c r="D391" s="207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</row>
    <row r="392">
      <c r="A392" s="62"/>
      <c r="B392" s="62"/>
      <c r="C392" s="207"/>
      <c r="D392" s="207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</row>
    <row r="393">
      <c r="A393" s="62"/>
      <c r="B393" s="62"/>
      <c r="C393" s="207"/>
      <c r="D393" s="207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</row>
    <row r="394">
      <c r="A394" s="62"/>
      <c r="B394" s="62"/>
      <c r="C394" s="207"/>
      <c r="D394" s="207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</row>
    <row r="395">
      <c r="A395" s="62"/>
      <c r="B395" s="62"/>
      <c r="C395" s="207"/>
      <c r="D395" s="207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</row>
    <row r="396">
      <c r="A396" s="62"/>
      <c r="B396" s="62"/>
      <c r="C396" s="207"/>
      <c r="D396" s="207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</row>
    <row r="397">
      <c r="A397" s="62"/>
      <c r="B397" s="62"/>
      <c r="C397" s="207"/>
      <c r="D397" s="207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</row>
    <row r="398">
      <c r="A398" s="62"/>
      <c r="B398" s="62"/>
      <c r="C398" s="207"/>
      <c r="D398" s="207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</row>
    <row r="399">
      <c r="A399" s="62"/>
      <c r="B399" s="62"/>
      <c r="C399" s="207"/>
      <c r="D399" s="207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</row>
    <row r="400">
      <c r="A400" s="62"/>
      <c r="B400" s="62"/>
      <c r="C400" s="207"/>
      <c r="D400" s="207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</row>
    <row r="401">
      <c r="A401" s="62"/>
      <c r="B401" s="62"/>
      <c r="C401" s="207"/>
      <c r="D401" s="207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</row>
    <row r="402">
      <c r="A402" s="62"/>
      <c r="B402" s="62"/>
      <c r="C402" s="207"/>
      <c r="D402" s="207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</row>
    <row r="403">
      <c r="A403" s="62"/>
      <c r="B403" s="62"/>
      <c r="C403" s="207"/>
      <c r="D403" s="207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</row>
    <row r="404">
      <c r="A404" s="62"/>
      <c r="B404" s="62"/>
      <c r="C404" s="207"/>
      <c r="D404" s="207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</row>
    <row r="405">
      <c r="A405" s="62"/>
      <c r="B405" s="62"/>
      <c r="C405" s="207"/>
      <c r="D405" s="207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</row>
    <row r="406">
      <c r="A406" s="62"/>
      <c r="B406" s="62"/>
      <c r="C406" s="207"/>
      <c r="D406" s="207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</row>
    <row r="407">
      <c r="A407" s="62"/>
      <c r="B407" s="62"/>
      <c r="C407" s="207"/>
      <c r="D407" s="207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</row>
    <row r="408">
      <c r="A408" s="62"/>
      <c r="B408" s="62"/>
      <c r="C408" s="207"/>
      <c r="D408" s="207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</row>
    <row r="409">
      <c r="A409" s="62"/>
      <c r="B409" s="62"/>
      <c r="C409" s="207"/>
      <c r="D409" s="207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</row>
    <row r="410">
      <c r="A410" s="62"/>
      <c r="B410" s="62"/>
      <c r="C410" s="207"/>
      <c r="D410" s="207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</row>
    <row r="411">
      <c r="A411" s="62"/>
      <c r="B411" s="62"/>
      <c r="C411" s="207"/>
      <c r="D411" s="207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</row>
    <row r="412">
      <c r="A412" s="62"/>
      <c r="B412" s="62"/>
      <c r="C412" s="207"/>
      <c r="D412" s="207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</row>
    <row r="413">
      <c r="A413" s="62"/>
      <c r="B413" s="62"/>
      <c r="C413" s="207"/>
      <c r="D413" s="207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</row>
    <row r="414">
      <c r="A414" s="62"/>
      <c r="B414" s="62"/>
      <c r="C414" s="207"/>
      <c r="D414" s="207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</row>
    <row r="415">
      <c r="A415" s="62"/>
      <c r="B415" s="62"/>
      <c r="C415" s="207"/>
      <c r="D415" s="207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</row>
    <row r="416">
      <c r="A416" s="62"/>
      <c r="B416" s="62"/>
      <c r="C416" s="207"/>
      <c r="D416" s="207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</row>
    <row r="417">
      <c r="A417" s="62"/>
      <c r="B417" s="62"/>
      <c r="C417" s="207"/>
      <c r="D417" s="207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</row>
    <row r="418">
      <c r="A418" s="62"/>
      <c r="B418" s="62"/>
      <c r="C418" s="207"/>
      <c r="D418" s="207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</row>
    <row r="419">
      <c r="A419" s="62"/>
      <c r="B419" s="62"/>
      <c r="C419" s="207"/>
      <c r="D419" s="207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</row>
    <row r="420">
      <c r="A420" s="62"/>
      <c r="B420" s="62"/>
      <c r="C420" s="207"/>
      <c r="D420" s="207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</row>
    <row r="421">
      <c r="A421" s="62"/>
      <c r="B421" s="62"/>
      <c r="C421" s="207"/>
      <c r="D421" s="207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</row>
    <row r="422">
      <c r="A422" s="62"/>
      <c r="B422" s="62"/>
      <c r="C422" s="207"/>
      <c r="D422" s="207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</row>
    <row r="423">
      <c r="A423" s="62"/>
      <c r="B423" s="62"/>
      <c r="C423" s="207"/>
      <c r="D423" s="207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</row>
    <row r="424">
      <c r="A424" s="62"/>
      <c r="B424" s="62"/>
      <c r="C424" s="207"/>
      <c r="D424" s="207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</row>
    <row r="425">
      <c r="A425" s="62"/>
      <c r="B425" s="62"/>
      <c r="C425" s="207"/>
      <c r="D425" s="207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</row>
    <row r="426">
      <c r="A426" s="62"/>
      <c r="B426" s="62"/>
      <c r="C426" s="207"/>
      <c r="D426" s="207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</row>
    <row r="427">
      <c r="A427" s="62"/>
      <c r="B427" s="62"/>
      <c r="C427" s="207"/>
      <c r="D427" s="207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</row>
    <row r="428">
      <c r="A428" s="62"/>
      <c r="B428" s="62"/>
      <c r="C428" s="207"/>
      <c r="D428" s="207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</row>
    <row r="429">
      <c r="A429" s="62"/>
      <c r="B429" s="62"/>
      <c r="C429" s="207"/>
      <c r="D429" s="207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</row>
    <row r="430">
      <c r="A430" s="62"/>
      <c r="B430" s="62"/>
      <c r="C430" s="207"/>
      <c r="D430" s="207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</row>
    <row r="431">
      <c r="A431" s="62"/>
      <c r="B431" s="62"/>
      <c r="C431" s="207"/>
      <c r="D431" s="207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</row>
    <row r="432">
      <c r="A432" s="62"/>
      <c r="B432" s="62"/>
      <c r="C432" s="207"/>
      <c r="D432" s="207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</row>
    <row r="433">
      <c r="A433" s="62"/>
      <c r="B433" s="62"/>
      <c r="C433" s="207"/>
      <c r="D433" s="207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</row>
    <row r="434">
      <c r="A434" s="62"/>
      <c r="B434" s="62"/>
      <c r="C434" s="207"/>
      <c r="D434" s="207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</row>
    <row r="435">
      <c r="A435" s="62"/>
      <c r="B435" s="62"/>
      <c r="C435" s="207"/>
      <c r="D435" s="207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</row>
    <row r="436">
      <c r="A436" s="62"/>
      <c r="B436" s="62"/>
      <c r="C436" s="207"/>
      <c r="D436" s="207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</row>
    <row r="437">
      <c r="A437" s="62"/>
      <c r="B437" s="62"/>
      <c r="C437" s="207"/>
      <c r="D437" s="207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</row>
    <row r="438">
      <c r="A438" s="62"/>
      <c r="B438" s="62"/>
      <c r="C438" s="207"/>
      <c r="D438" s="207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</row>
    <row r="439">
      <c r="A439" s="62"/>
      <c r="B439" s="62"/>
      <c r="C439" s="207"/>
      <c r="D439" s="207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</row>
    <row r="440">
      <c r="A440" s="62"/>
      <c r="B440" s="62"/>
      <c r="C440" s="207"/>
      <c r="D440" s="207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</row>
    <row r="441">
      <c r="A441" s="62"/>
      <c r="B441" s="62"/>
      <c r="C441" s="207"/>
      <c r="D441" s="207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</row>
    <row r="442">
      <c r="A442" s="62"/>
      <c r="B442" s="62"/>
      <c r="C442" s="207"/>
      <c r="D442" s="207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</row>
    <row r="443">
      <c r="A443" s="62"/>
      <c r="B443" s="62"/>
      <c r="C443" s="207"/>
      <c r="D443" s="207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</row>
    <row r="444">
      <c r="A444" s="62"/>
      <c r="B444" s="62"/>
      <c r="C444" s="207"/>
      <c r="D444" s="207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</row>
    <row r="445">
      <c r="A445" s="62"/>
      <c r="B445" s="62"/>
      <c r="C445" s="207"/>
      <c r="D445" s="207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</row>
    <row r="446">
      <c r="A446" s="62"/>
      <c r="B446" s="62"/>
      <c r="C446" s="207"/>
      <c r="D446" s="207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</row>
    <row r="447">
      <c r="A447" s="62"/>
      <c r="B447" s="62"/>
      <c r="C447" s="207"/>
      <c r="D447" s="207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</row>
    <row r="448">
      <c r="A448" s="62"/>
      <c r="B448" s="62"/>
      <c r="C448" s="207"/>
      <c r="D448" s="207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</row>
    <row r="449">
      <c r="A449" s="62"/>
      <c r="B449" s="62"/>
      <c r="C449" s="207"/>
      <c r="D449" s="207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</row>
    <row r="450">
      <c r="A450" s="62"/>
      <c r="B450" s="62"/>
      <c r="C450" s="207"/>
      <c r="D450" s="207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</row>
    <row r="451">
      <c r="A451" s="62"/>
      <c r="B451" s="62"/>
      <c r="C451" s="207"/>
      <c r="D451" s="207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</row>
    <row r="452">
      <c r="A452" s="62"/>
      <c r="B452" s="62"/>
      <c r="C452" s="207"/>
      <c r="D452" s="207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</row>
    <row r="453">
      <c r="A453" s="62"/>
      <c r="B453" s="62"/>
      <c r="C453" s="207"/>
      <c r="D453" s="207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</row>
    <row r="454">
      <c r="A454" s="62"/>
      <c r="B454" s="62"/>
      <c r="C454" s="207"/>
      <c r="D454" s="207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</row>
    <row r="455">
      <c r="A455" s="62"/>
      <c r="B455" s="62"/>
      <c r="C455" s="207"/>
      <c r="D455" s="207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</row>
    <row r="456">
      <c r="A456" s="62"/>
      <c r="B456" s="62"/>
      <c r="C456" s="207"/>
      <c r="D456" s="207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</row>
    <row r="457">
      <c r="A457" s="62"/>
      <c r="B457" s="62"/>
      <c r="C457" s="207"/>
      <c r="D457" s="207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</row>
    <row r="458">
      <c r="A458" s="62"/>
      <c r="B458" s="62"/>
      <c r="C458" s="207"/>
      <c r="D458" s="207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</row>
    <row r="459">
      <c r="A459" s="62"/>
      <c r="B459" s="62"/>
      <c r="C459" s="207"/>
      <c r="D459" s="207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</row>
    <row r="460">
      <c r="A460" s="62"/>
      <c r="B460" s="62"/>
      <c r="C460" s="207"/>
      <c r="D460" s="207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</row>
    <row r="461">
      <c r="A461" s="62"/>
      <c r="B461" s="62"/>
      <c r="C461" s="207"/>
      <c r="D461" s="207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</row>
    <row r="462">
      <c r="A462" s="62"/>
      <c r="B462" s="62"/>
      <c r="C462" s="207"/>
      <c r="D462" s="207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</row>
    <row r="463">
      <c r="A463" s="62"/>
      <c r="B463" s="62"/>
      <c r="C463" s="207"/>
      <c r="D463" s="207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</row>
    <row r="464">
      <c r="A464" s="62"/>
      <c r="B464" s="62"/>
      <c r="C464" s="207"/>
      <c r="D464" s="207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</row>
    <row r="465">
      <c r="A465" s="62"/>
      <c r="B465" s="62"/>
      <c r="C465" s="207"/>
      <c r="D465" s="207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</row>
    <row r="466">
      <c r="A466" s="62"/>
      <c r="B466" s="62"/>
      <c r="C466" s="207"/>
      <c r="D466" s="207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</row>
    <row r="467">
      <c r="A467" s="62"/>
      <c r="B467" s="62"/>
      <c r="C467" s="207"/>
      <c r="D467" s="207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</row>
    <row r="468">
      <c r="A468" s="62"/>
      <c r="B468" s="62"/>
      <c r="C468" s="207"/>
      <c r="D468" s="207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</row>
    <row r="469">
      <c r="A469" s="62"/>
      <c r="B469" s="62"/>
      <c r="C469" s="207"/>
      <c r="D469" s="207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</row>
    <row r="470">
      <c r="A470" s="62"/>
      <c r="B470" s="62"/>
      <c r="C470" s="207"/>
      <c r="D470" s="207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</row>
    <row r="471">
      <c r="A471" s="62"/>
      <c r="B471" s="62"/>
      <c r="C471" s="207"/>
      <c r="D471" s="207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</row>
    <row r="472">
      <c r="A472" s="62"/>
      <c r="B472" s="62"/>
      <c r="C472" s="207"/>
      <c r="D472" s="207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</row>
    <row r="473">
      <c r="A473" s="62"/>
      <c r="B473" s="62"/>
      <c r="C473" s="207"/>
      <c r="D473" s="207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</row>
    <row r="474">
      <c r="A474" s="62"/>
      <c r="B474" s="62"/>
      <c r="C474" s="207"/>
      <c r="D474" s="207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</row>
    <row r="475">
      <c r="A475" s="62"/>
      <c r="B475" s="62"/>
      <c r="C475" s="207"/>
      <c r="D475" s="207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</row>
    <row r="476">
      <c r="A476" s="62"/>
      <c r="B476" s="62"/>
      <c r="C476" s="207"/>
      <c r="D476" s="207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</row>
    <row r="477">
      <c r="A477" s="62"/>
      <c r="B477" s="62"/>
      <c r="C477" s="207"/>
      <c r="D477" s="207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</row>
    <row r="478">
      <c r="A478" s="62"/>
      <c r="B478" s="62"/>
      <c r="C478" s="207"/>
      <c r="D478" s="207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</row>
    <row r="479">
      <c r="A479" s="62"/>
      <c r="B479" s="62"/>
      <c r="C479" s="207"/>
      <c r="D479" s="207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</row>
    <row r="480">
      <c r="A480" s="62"/>
      <c r="B480" s="62"/>
      <c r="C480" s="207"/>
      <c r="D480" s="207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</row>
    <row r="481">
      <c r="A481" s="62"/>
      <c r="B481" s="62"/>
      <c r="C481" s="207"/>
      <c r="D481" s="207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</row>
    <row r="482">
      <c r="A482" s="62"/>
      <c r="B482" s="62"/>
      <c r="C482" s="207"/>
      <c r="D482" s="207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</row>
    <row r="483">
      <c r="A483" s="62"/>
      <c r="B483" s="62"/>
      <c r="C483" s="207"/>
      <c r="D483" s="207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</row>
    <row r="484">
      <c r="A484" s="62"/>
      <c r="B484" s="62"/>
      <c r="C484" s="207"/>
      <c r="D484" s="207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</row>
    <row r="485">
      <c r="A485" s="62"/>
      <c r="B485" s="62"/>
      <c r="C485" s="207"/>
      <c r="D485" s="207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</row>
    <row r="486">
      <c r="A486" s="62"/>
      <c r="B486" s="62"/>
      <c r="C486" s="207"/>
      <c r="D486" s="207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</row>
    <row r="487">
      <c r="A487" s="62"/>
      <c r="B487" s="62"/>
      <c r="C487" s="207"/>
      <c r="D487" s="207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</row>
    <row r="488">
      <c r="A488" s="62"/>
      <c r="B488" s="62"/>
      <c r="C488" s="207"/>
      <c r="D488" s="207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</row>
    <row r="489">
      <c r="A489" s="62"/>
      <c r="B489" s="62"/>
      <c r="C489" s="207"/>
      <c r="D489" s="207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</row>
    <row r="490">
      <c r="A490" s="62"/>
      <c r="B490" s="62"/>
      <c r="C490" s="207"/>
      <c r="D490" s="207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</row>
    <row r="491">
      <c r="A491" s="62"/>
      <c r="B491" s="62"/>
      <c r="C491" s="207"/>
      <c r="D491" s="207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</row>
    <row r="492">
      <c r="A492" s="62"/>
      <c r="B492" s="62"/>
      <c r="C492" s="207"/>
      <c r="D492" s="207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</row>
    <row r="493">
      <c r="A493" s="62"/>
      <c r="B493" s="62"/>
      <c r="C493" s="207"/>
      <c r="D493" s="207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</row>
    <row r="494">
      <c r="A494" s="62"/>
      <c r="B494" s="62"/>
      <c r="C494" s="207"/>
      <c r="D494" s="207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</row>
    <row r="495">
      <c r="A495" s="62"/>
      <c r="B495" s="62"/>
      <c r="C495" s="207"/>
      <c r="D495" s="207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</row>
    <row r="496">
      <c r="A496" s="62"/>
      <c r="B496" s="62"/>
      <c r="C496" s="207"/>
      <c r="D496" s="207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</row>
    <row r="497">
      <c r="A497" s="62"/>
      <c r="B497" s="62"/>
      <c r="C497" s="207"/>
      <c r="D497" s="207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</row>
    <row r="498">
      <c r="A498" s="62"/>
      <c r="B498" s="62"/>
      <c r="C498" s="207"/>
      <c r="D498" s="207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</row>
    <row r="499">
      <c r="A499" s="62"/>
      <c r="B499" s="62"/>
      <c r="C499" s="207"/>
      <c r="D499" s="207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</row>
    <row r="500">
      <c r="A500" s="62"/>
      <c r="B500" s="62"/>
      <c r="C500" s="207"/>
      <c r="D500" s="207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</row>
    <row r="501">
      <c r="A501" s="62"/>
      <c r="B501" s="62"/>
      <c r="C501" s="207"/>
      <c r="D501" s="207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</row>
    <row r="502">
      <c r="A502" s="62"/>
      <c r="B502" s="62"/>
      <c r="C502" s="207"/>
      <c r="D502" s="207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</row>
    <row r="503">
      <c r="A503" s="62"/>
      <c r="B503" s="62"/>
      <c r="C503" s="207"/>
      <c r="D503" s="207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</row>
    <row r="504">
      <c r="A504" s="62"/>
      <c r="B504" s="62"/>
      <c r="C504" s="207"/>
      <c r="D504" s="207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</row>
    <row r="505">
      <c r="A505" s="62"/>
      <c r="B505" s="62"/>
      <c r="C505" s="207"/>
      <c r="D505" s="207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</row>
    <row r="506">
      <c r="A506" s="62"/>
      <c r="B506" s="62"/>
      <c r="C506" s="207"/>
      <c r="D506" s="207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</row>
    <row r="507">
      <c r="A507" s="62"/>
      <c r="B507" s="62"/>
      <c r="C507" s="207"/>
      <c r="D507" s="207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</row>
    <row r="508">
      <c r="A508" s="62"/>
      <c r="B508" s="62"/>
      <c r="C508" s="207"/>
      <c r="D508" s="207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</row>
    <row r="509">
      <c r="A509" s="62"/>
      <c r="B509" s="62"/>
      <c r="C509" s="207"/>
      <c r="D509" s="207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</row>
    <row r="510">
      <c r="A510" s="62"/>
      <c r="B510" s="62"/>
      <c r="C510" s="207"/>
      <c r="D510" s="207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</row>
    <row r="511">
      <c r="A511" s="62"/>
      <c r="B511" s="62"/>
      <c r="C511" s="207"/>
      <c r="D511" s="207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</row>
    <row r="512">
      <c r="A512" s="62"/>
      <c r="B512" s="62"/>
      <c r="C512" s="207"/>
      <c r="D512" s="207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</row>
    <row r="513">
      <c r="A513" s="62"/>
      <c r="B513" s="62"/>
      <c r="C513" s="207"/>
      <c r="D513" s="207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</row>
    <row r="514">
      <c r="A514" s="62"/>
      <c r="B514" s="62"/>
      <c r="C514" s="207"/>
      <c r="D514" s="207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</row>
    <row r="515">
      <c r="A515" s="62"/>
      <c r="B515" s="62"/>
      <c r="C515" s="207"/>
      <c r="D515" s="207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</row>
    <row r="516">
      <c r="A516" s="62"/>
      <c r="B516" s="62"/>
      <c r="C516" s="207"/>
      <c r="D516" s="207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</row>
    <row r="517">
      <c r="A517" s="62"/>
      <c r="B517" s="62"/>
      <c r="C517" s="207"/>
      <c r="D517" s="207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</row>
    <row r="518">
      <c r="A518" s="62"/>
      <c r="B518" s="62"/>
      <c r="C518" s="207"/>
      <c r="D518" s="207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</row>
    <row r="519">
      <c r="A519" s="62"/>
      <c r="B519" s="62"/>
      <c r="C519" s="207"/>
      <c r="D519" s="207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</row>
    <row r="520">
      <c r="A520" s="62"/>
      <c r="B520" s="62"/>
      <c r="C520" s="207"/>
      <c r="D520" s="207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</row>
    <row r="521">
      <c r="A521" s="62"/>
      <c r="B521" s="62"/>
      <c r="C521" s="207"/>
      <c r="D521" s="207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</row>
    <row r="522">
      <c r="A522" s="62"/>
      <c r="B522" s="62"/>
      <c r="C522" s="207"/>
      <c r="D522" s="207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</row>
    <row r="523">
      <c r="A523" s="62"/>
      <c r="B523" s="62"/>
      <c r="C523" s="207"/>
      <c r="D523" s="207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</row>
    <row r="524">
      <c r="A524" s="62"/>
      <c r="B524" s="62"/>
      <c r="C524" s="207"/>
      <c r="D524" s="207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</row>
    <row r="525">
      <c r="A525" s="62"/>
      <c r="B525" s="62"/>
      <c r="C525" s="207"/>
      <c r="D525" s="207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</row>
    <row r="526">
      <c r="A526" s="62"/>
      <c r="B526" s="62"/>
      <c r="C526" s="207"/>
      <c r="D526" s="207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</row>
    <row r="527">
      <c r="A527" s="62"/>
      <c r="B527" s="62"/>
      <c r="C527" s="207"/>
      <c r="D527" s="207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</row>
    <row r="528">
      <c r="A528" s="62"/>
      <c r="B528" s="62"/>
      <c r="C528" s="207"/>
      <c r="D528" s="207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</row>
    <row r="529">
      <c r="A529" s="62"/>
      <c r="B529" s="62"/>
      <c r="C529" s="207"/>
      <c r="D529" s="207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</row>
    <row r="530">
      <c r="A530" s="62"/>
      <c r="B530" s="62"/>
      <c r="C530" s="207"/>
      <c r="D530" s="207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</row>
    <row r="531">
      <c r="A531" s="62"/>
      <c r="B531" s="62"/>
      <c r="C531" s="207"/>
      <c r="D531" s="207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</row>
    <row r="532">
      <c r="A532" s="62"/>
      <c r="B532" s="62"/>
      <c r="C532" s="207"/>
      <c r="D532" s="207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</row>
    <row r="533">
      <c r="A533" s="62"/>
      <c r="B533" s="62"/>
      <c r="C533" s="207"/>
      <c r="D533" s="207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</row>
    <row r="534">
      <c r="A534" s="62"/>
      <c r="B534" s="62"/>
      <c r="C534" s="207"/>
      <c r="D534" s="207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</row>
    <row r="535">
      <c r="A535" s="62"/>
      <c r="B535" s="62"/>
      <c r="C535" s="207"/>
      <c r="D535" s="207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</row>
    <row r="536">
      <c r="A536" s="62"/>
      <c r="B536" s="62"/>
      <c r="C536" s="207"/>
      <c r="D536" s="207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</row>
    <row r="537">
      <c r="A537" s="62"/>
      <c r="B537" s="62"/>
      <c r="C537" s="207"/>
      <c r="D537" s="207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</row>
    <row r="538">
      <c r="A538" s="62"/>
      <c r="B538" s="62"/>
      <c r="C538" s="207"/>
      <c r="D538" s="207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</row>
    <row r="539">
      <c r="A539" s="62"/>
      <c r="B539" s="62"/>
      <c r="C539" s="207"/>
      <c r="D539" s="207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</row>
    <row r="540">
      <c r="A540" s="62"/>
      <c r="B540" s="62"/>
      <c r="C540" s="207"/>
      <c r="D540" s="207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</row>
    <row r="541">
      <c r="A541" s="62"/>
      <c r="B541" s="62"/>
      <c r="C541" s="207"/>
      <c r="D541" s="207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</row>
    <row r="542">
      <c r="A542" s="62"/>
      <c r="B542" s="62"/>
      <c r="C542" s="207"/>
      <c r="D542" s="207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</row>
    <row r="543">
      <c r="A543" s="62"/>
      <c r="B543" s="62"/>
      <c r="C543" s="207"/>
      <c r="D543" s="207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</row>
    <row r="544">
      <c r="A544" s="62"/>
      <c r="B544" s="62"/>
      <c r="C544" s="207"/>
      <c r="D544" s="207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</row>
    <row r="545">
      <c r="A545" s="62"/>
      <c r="B545" s="62"/>
      <c r="C545" s="207"/>
      <c r="D545" s="207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</row>
    <row r="546">
      <c r="A546" s="62"/>
      <c r="B546" s="62"/>
      <c r="C546" s="207"/>
      <c r="D546" s="207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</row>
    <row r="547">
      <c r="A547" s="62"/>
      <c r="B547" s="62"/>
      <c r="C547" s="207"/>
      <c r="D547" s="207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</row>
    <row r="548">
      <c r="A548" s="62"/>
      <c r="B548" s="62"/>
      <c r="C548" s="207"/>
      <c r="D548" s="207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</row>
    <row r="549">
      <c r="A549" s="62"/>
      <c r="B549" s="62"/>
      <c r="C549" s="207"/>
      <c r="D549" s="207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</row>
    <row r="550">
      <c r="A550" s="62"/>
      <c r="B550" s="62"/>
      <c r="C550" s="207"/>
      <c r="D550" s="207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</row>
    <row r="551">
      <c r="A551" s="62"/>
      <c r="B551" s="62"/>
      <c r="C551" s="207"/>
      <c r="D551" s="207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</row>
    <row r="552">
      <c r="A552" s="62"/>
      <c r="B552" s="62"/>
      <c r="C552" s="207"/>
      <c r="D552" s="207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</row>
    <row r="553">
      <c r="A553" s="62"/>
      <c r="B553" s="62"/>
      <c r="C553" s="207"/>
      <c r="D553" s="207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</row>
    <row r="554">
      <c r="A554" s="62"/>
      <c r="B554" s="62"/>
      <c r="C554" s="207"/>
      <c r="D554" s="207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</row>
    <row r="555">
      <c r="A555" s="62"/>
      <c r="B555" s="62"/>
      <c r="C555" s="207"/>
      <c r="D555" s="207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</row>
    <row r="556">
      <c r="A556" s="62"/>
      <c r="B556" s="62"/>
      <c r="C556" s="207"/>
      <c r="D556" s="207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</row>
    <row r="557">
      <c r="A557" s="62"/>
      <c r="B557" s="62"/>
      <c r="C557" s="207"/>
      <c r="D557" s="207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</row>
    <row r="558">
      <c r="A558" s="62"/>
      <c r="B558" s="62"/>
      <c r="C558" s="207"/>
      <c r="D558" s="207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</row>
    <row r="559">
      <c r="A559" s="62"/>
      <c r="B559" s="62"/>
      <c r="C559" s="207"/>
      <c r="D559" s="207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</row>
    <row r="560">
      <c r="A560" s="62"/>
      <c r="B560" s="62"/>
      <c r="C560" s="207"/>
      <c r="D560" s="207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</row>
    <row r="561">
      <c r="A561" s="62"/>
      <c r="B561" s="62"/>
      <c r="C561" s="207"/>
      <c r="D561" s="207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</row>
    <row r="562">
      <c r="A562" s="62"/>
      <c r="B562" s="62"/>
      <c r="C562" s="207"/>
      <c r="D562" s="207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</row>
    <row r="563">
      <c r="A563" s="62"/>
      <c r="B563" s="62"/>
      <c r="C563" s="207"/>
      <c r="D563" s="207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</row>
    <row r="564">
      <c r="A564" s="62"/>
      <c r="B564" s="62"/>
      <c r="C564" s="207"/>
      <c r="D564" s="207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</row>
    <row r="565">
      <c r="A565" s="62"/>
      <c r="B565" s="62"/>
      <c r="C565" s="207"/>
      <c r="D565" s="207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</row>
    <row r="566">
      <c r="A566" s="62"/>
      <c r="B566" s="62"/>
      <c r="C566" s="207"/>
      <c r="D566" s="207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</row>
    <row r="567">
      <c r="A567" s="62"/>
      <c r="B567" s="62"/>
      <c r="C567" s="207"/>
      <c r="D567" s="207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</row>
    <row r="568">
      <c r="A568" s="62"/>
      <c r="B568" s="62"/>
      <c r="C568" s="207"/>
      <c r="D568" s="207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</row>
    <row r="569">
      <c r="A569" s="62"/>
      <c r="B569" s="62"/>
      <c r="C569" s="207"/>
      <c r="D569" s="207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</row>
    <row r="570">
      <c r="A570" s="62"/>
      <c r="B570" s="62"/>
      <c r="C570" s="207"/>
      <c r="D570" s="207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</row>
    <row r="571">
      <c r="A571" s="62"/>
      <c r="B571" s="62"/>
      <c r="C571" s="207"/>
      <c r="D571" s="207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</row>
    <row r="572">
      <c r="A572" s="62"/>
      <c r="B572" s="62"/>
      <c r="C572" s="207"/>
      <c r="D572" s="207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</row>
    <row r="573">
      <c r="A573" s="62"/>
      <c r="B573" s="62"/>
      <c r="C573" s="207"/>
      <c r="D573" s="207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</row>
    <row r="574">
      <c r="A574" s="62"/>
      <c r="B574" s="62"/>
      <c r="C574" s="207"/>
      <c r="D574" s="207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</row>
    <row r="575">
      <c r="A575" s="62"/>
      <c r="B575" s="62"/>
      <c r="C575" s="207"/>
      <c r="D575" s="207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</row>
    <row r="576">
      <c r="A576" s="62"/>
      <c r="B576" s="62"/>
      <c r="C576" s="207"/>
      <c r="D576" s="207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</row>
    <row r="577">
      <c r="A577" s="62"/>
      <c r="B577" s="62"/>
      <c r="C577" s="207"/>
      <c r="D577" s="207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</row>
    <row r="578">
      <c r="A578" s="62"/>
      <c r="B578" s="62"/>
      <c r="C578" s="207"/>
      <c r="D578" s="207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</row>
    <row r="579">
      <c r="A579" s="62"/>
      <c r="B579" s="62"/>
      <c r="C579" s="207"/>
      <c r="D579" s="207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</row>
    <row r="580">
      <c r="A580" s="62"/>
      <c r="B580" s="62"/>
      <c r="C580" s="207"/>
      <c r="D580" s="207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</row>
    <row r="581">
      <c r="A581" s="62"/>
      <c r="B581" s="62"/>
      <c r="C581" s="207"/>
      <c r="D581" s="207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</row>
    <row r="582">
      <c r="A582" s="62"/>
      <c r="B582" s="62"/>
      <c r="C582" s="207"/>
      <c r="D582" s="207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</row>
    <row r="583">
      <c r="A583" s="62"/>
      <c r="B583" s="62"/>
      <c r="C583" s="207"/>
      <c r="D583" s="207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</row>
    <row r="584">
      <c r="A584" s="62"/>
      <c r="B584" s="62"/>
      <c r="C584" s="207"/>
      <c r="D584" s="207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</row>
    <row r="585">
      <c r="A585" s="62"/>
      <c r="B585" s="62"/>
      <c r="C585" s="207"/>
      <c r="D585" s="207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</row>
    <row r="586">
      <c r="A586" s="62"/>
      <c r="B586" s="62"/>
      <c r="C586" s="207"/>
      <c r="D586" s="207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</row>
    <row r="587">
      <c r="A587" s="62"/>
      <c r="B587" s="62"/>
      <c r="C587" s="207"/>
      <c r="D587" s="207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</row>
    <row r="588">
      <c r="A588" s="62"/>
      <c r="B588" s="62"/>
      <c r="C588" s="207"/>
      <c r="D588" s="207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</row>
    <row r="589">
      <c r="A589" s="62"/>
      <c r="B589" s="62"/>
      <c r="C589" s="207"/>
      <c r="D589" s="207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</row>
    <row r="590">
      <c r="A590" s="62"/>
      <c r="B590" s="62"/>
      <c r="C590" s="207"/>
      <c r="D590" s="207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</row>
    <row r="591">
      <c r="A591" s="62"/>
      <c r="B591" s="62"/>
      <c r="C591" s="207"/>
      <c r="D591" s="207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</row>
    <row r="592">
      <c r="A592" s="62"/>
      <c r="B592" s="62"/>
      <c r="C592" s="207"/>
      <c r="D592" s="207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</row>
    <row r="593">
      <c r="A593" s="62"/>
      <c r="B593" s="62"/>
      <c r="C593" s="207"/>
      <c r="D593" s="207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</row>
    <row r="594">
      <c r="A594" s="62"/>
      <c r="B594" s="62"/>
      <c r="C594" s="207"/>
      <c r="D594" s="207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</row>
    <row r="595">
      <c r="A595" s="62"/>
      <c r="B595" s="62"/>
      <c r="C595" s="207"/>
      <c r="D595" s="207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</row>
    <row r="596">
      <c r="A596" s="62"/>
      <c r="B596" s="62"/>
      <c r="C596" s="207"/>
      <c r="D596" s="207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</row>
    <row r="597">
      <c r="A597" s="62"/>
      <c r="B597" s="62"/>
      <c r="C597" s="207"/>
      <c r="D597" s="207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</row>
    <row r="598">
      <c r="A598" s="62"/>
      <c r="B598" s="62"/>
      <c r="C598" s="207"/>
      <c r="D598" s="207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</row>
    <row r="599">
      <c r="A599" s="62"/>
      <c r="B599" s="62"/>
      <c r="C599" s="207"/>
      <c r="D599" s="207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</row>
    <row r="600">
      <c r="A600" s="62"/>
      <c r="B600" s="62"/>
      <c r="C600" s="207"/>
      <c r="D600" s="207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</row>
    <row r="601">
      <c r="A601" s="62"/>
      <c r="B601" s="62"/>
      <c r="C601" s="207"/>
      <c r="D601" s="207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</row>
    <row r="602">
      <c r="A602" s="62"/>
      <c r="B602" s="62"/>
      <c r="C602" s="207"/>
      <c r="D602" s="207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</row>
    <row r="603">
      <c r="A603" s="62"/>
      <c r="B603" s="62"/>
      <c r="C603" s="207"/>
      <c r="D603" s="207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</row>
    <row r="604">
      <c r="A604" s="62"/>
      <c r="B604" s="62"/>
      <c r="C604" s="207"/>
      <c r="D604" s="207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</row>
    <row r="605">
      <c r="A605" s="62"/>
      <c r="B605" s="62"/>
      <c r="C605" s="207"/>
      <c r="D605" s="207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</row>
    <row r="606">
      <c r="A606" s="62"/>
      <c r="B606" s="62"/>
      <c r="C606" s="207"/>
      <c r="D606" s="207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</row>
    <row r="607">
      <c r="A607" s="62"/>
      <c r="B607" s="62"/>
      <c r="C607" s="207"/>
      <c r="D607" s="207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</row>
    <row r="608">
      <c r="A608" s="62"/>
      <c r="B608" s="62"/>
      <c r="C608" s="207"/>
      <c r="D608" s="207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</row>
    <row r="609">
      <c r="A609" s="62"/>
      <c r="B609" s="62"/>
      <c r="C609" s="207"/>
      <c r="D609" s="207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</row>
    <row r="610">
      <c r="A610" s="62"/>
      <c r="B610" s="62"/>
      <c r="C610" s="207"/>
      <c r="D610" s="207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</row>
    <row r="611">
      <c r="A611" s="62"/>
      <c r="B611" s="62"/>
      <c r="C611" s="207"/>
      <c r="D611" s="207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</row>
    <row r="612">
      <c r="A612" s="62"/>
      <c r="B612" s="62"/>
      <c r="C612" s="207"/>
      <c r="D612" s="207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</row>
    <row r="613">
      <c r="A613" s="62"/>
      <c r="B613" s="62"/>
      <c r="C613" s="207"/>
      <c r="D613" s="207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</row>
    <row r="614">
      <c r="A614" s="62"/>
      <c r="B614" s="62"/>
      <c r="C614" s="207"/>
      <c r="D614" s="207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</row>
    <row r="615">
      <c r="A615" s="62"/>
      <c r="B615" s="62"/>
      <c r="C615" s="207"/>
      <c r="D615" s="207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</row>
    <row r="616">
      <c r="A616" s="62"/>
      <c r="B616" s="62"/>
      <c r="C616" s="207"/>
      <c r="D616" s="207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</row>
    <row r="617">
      <c r="A617" s="62"/>
      <c r="B617" s="62"/>
      <c r="C617" s="207"/>
      <c r="D617" s="207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</row>
    <row r="618">
      <c r="A618" s="62"/>
      <c r="B618" s="62"/>
      <c r="C618" s="207"/>
      <c r="D618" s="207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</row>
    <row r="619">
      <c r="A619" s="62"/>
      <c r="B619" s="62"/>
      <c r="C619" s="207"/>
      <c r="D619" s="207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</row>
    <row r="620">
      <c r="A620" s="62"/>
      <c r="B620" s="62"/>
      <c r="C620" s="207"/>
      <c r="D620" s="207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</row>
    <row r="621">
      <c r="A621" s="62"/>
      <c r="B621" s="62"/>
      <c r="C621" s="207"/>
      <c r="D621" s="207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</row>
    <row r="622">
      <c r="A622" s="62"/>
      <c r="B622" s="62"/>
      <c r="C622" s="207"/>
      <c r="D622" s="207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</row>
    <row r="623">
      <c r="A623" s="62"/>
      <c r="B623" s="62"/>
      <c r="C623" s="207"/>
      <c r="D623" s="207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</row>
    <row r="624">
      <c r="A624" s="62"/>
      <c r="B624" s="62"/>
      <c r="C624" s="207"/>
      <c r="D624" s="207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</row>
    <row r="625">
      <c r="A625" s="62"/>
      <c r="B625" s="62"/>
      <c r="C625" s="207"/>
      <c r="D625" s="207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</row>
    <row r="626">
      <c r="A626" s="62"/>
      <c r="B626" s="62"/>
      <c r="C626" s="207"/>
      <c r="D626" s="207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</row>
    <row r="627">
      <c r="A627" s="62"/>
      <c r="B627" s="62"/>
      <c r="C627" s="207"/>
      <c r="D627" s="207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</row>
    <row r="628">
      <c r="A628" s="62"/>
      <c r="B628" s="62"/>
      <c r="C628" s="207"/>
      <c r="D628" s="207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</row>
    <row r="629">
      <c r="A629" s="62"/>
      <c r="B629" s="62"/>
      <c r="C629" s="207"/>
      <c r="D629" s="207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</row>
    <row r="630">
      <c r="A630" s="62"/>
      <c r="B630" s="62"/>
      <c r="C630" s="207"/>
      <c r="D630" s="207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</row>
    <row r="631">
      <c r="A631" s="62"/>
      <c r="B631" s="62"/>
      <c r="C631" s="207"/>
      <c r="D631" s="207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</row>
    <row r="632">
      <c r="A632" s="62"/>
      <c r="B632" s="62"/>
      <c r="C632" s="207"/>
      <c r="D632" s="207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</row>
    <row r="633">
      <c r="A633" s="62"/>
      <c r="B633" s="62"/>
      <c r="C633" s="207"/>
      <c r="D633" s="207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</row>
    <row r="634">
      <c r="A634" s="62"/>
      <c r="B634" s="62"/>
      <c r="C634" s="207"/>
      <c r="D634" s="207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</row>
    <row r="635">
      <c r="A635" s="62"/>
      <c r="B635" s="62"/>
      <c r="C635" s="207"/>
      <c r="D635" s="207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</row>
    <row r="636">
      <c r="A636" s="62"/>
      <c r="B636" s="62"/>
      <c r="C636" s="207"/>
      <c r="D636" s="207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</row>
    <row r="637">
      <c r="A637" s="62"/>
      <c r="B637" s="62"/>
      <c r="C637" s="207"/>
      <c r="D637" s="207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</row>
    <row r="638">
      <c r="A638" s="62"/>
      <c r="B638" s="62"/>
      <c r="C638" s="207"/>
      <c r="D638" s="207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</row>
    <row r="639">
      <c r="A639" s="62"/>
      <c r="B639" s="62"/>
      <c r="C639" s="207"/>
      <c r="D639" s="207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</row>
    <row r="640">
      <c r="A640" s="62"/>
      <c r="B640" s="62"/>
      <c r="C640" s="207"/>
      <c r="D640" s="207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</row>
    <row r="641">
      <c r="A641" s="62"/>
      <c r="B641" s="62"/>
      <c r="C641" s="207"/>
      <c r="D641" s="207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</row>
    <row r="642">
      <c r="A642" s="62"/>
      <c r="B642" s="62"/>
      <c r="C642" s="207"/>
      <c r="D642" s="207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</row>
    <row r="643">
      <c r="A643" s="62"/>
      <c r="B643" s="62"/>
      <c r="C643" s="207"/>
      <c r="D643" s="207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</row>
    <row r="644">
      <c r="A644" s="62"/>
      <c r="B644" s="62"/>
      <c r="C644" s="207"/>
      <c r="D644" s="207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</row>
    <row r="645">
      <c r="A645" s="62"/>
      <c r="B645" s="62"/>
      <c r="C645" s="207"/>
      <c r="D645" s="207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</row>
    <row r="646">
      <c r="A646" s="62"/>
      <c r="B646" s="62"/>
      <c r="C646" s="207"/>
      <c r="D646" s="207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</row>
    <row r="647">
      <c r="A647" s="62"/>
      <c r="B647" s="62"/>
      <c r="C647" s="207"/>
      <c r="D647" s="207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</row>
    <row r="648">
      <c r="A648" s="62"/>
      <c r="B648" s="62"/>
      <c r="C648" s="207"/>
      <c r="D648" s="207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</row>
    <row r="649">
      <c r="A649" s="62"/>
      <c r="B649" s="62"/>
      <c r="C649" s="207"/>
      <c r="D649" s="207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</row>
    <row r="650">
      <c r="A650" s="62"/>
      <c r="B650" s="62"/>
      <c r="C650" s="207"/>
      <c r="D650" s="207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</row>
    <row r="651">
      <c r="A651" s="62"/>
      <c r="B651" s="62"/>
      <c r="C651" s="207"/>
      <c r="D651" s="207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</row>
    <row r="652">
      <c r="A652" s="62"/>
      <c r="B652" s="62"/>
      <c r="C652" s="207"/>
      <c r="D652" s="207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</row>
    <row r="653">
      <c r="A653" s="62"/>
      <c r="B653" s="62"/>
      <c r="C653" s="207"/>
      <c r="D653" s="207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</row>
    <row r="654">
      <c r="A654" s="62"/>
      <c r="B654" s="62"/>
      <c r="C654" s="207"/>
      <c r="D654" s="207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</row>
    <row r="655">
      <c r="A655" s="62"/>
      <c r="B655" s="62"/>
      <c r="C655" s="207"/>
      <c r="D655" s="207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</row>
    <row r="656">
      <c r="A656" s="62"/>
      <c r="B656" s="62"/>
      <c r="C656" s="207"/>
      <c r="D656" s="207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</row>
    <row r="657">
      <c r="A657" s="62"/>
      <c r="B657" s="62"/>
      <c r="C657" s="207"/>
      <c r="D657" s="207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</row>
    <row r="658">
      <c r="A658" s="62"/>
      <c r="B658" s="62"/>
      <c r="C658" s="207"/>
      <c r="D658" s="207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</row>
    <row r="659">
      <c r="A659" s="62"/>
      <c r="B659" s="62"/>
      <c r="C659" s="207"/>
      <c r="D659" s="207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</row>
    <row r="660">
      <c r="A660" s="62"/>
      <c r="B660" s="62"/>
      <c r="C660" s="207"/>
      <c r="D660" s="207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</row>
    <row r="661">
      <c r="A661" s="62"/>
      <c r="B661" s="62"/>
      <c r="C661" s="207"/>
      <c r="D661" s="207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</row>
    <row r="662">
      <c r="A662" s="62"/>
      <c r="B662" s="62"/>
      <c r="C662" s="207"/>
      <c r="D662" s="207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</row>
    <row r="663">
      <c r="A663" s="62"/>
      <c r="B663" s="62"/>
      <c r="C663" s="207"/>
      <c r="D663" s="207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</row>
    <row r="664">
      <c r="A664" s="62"/>
      <c r="B664" s="62"/>
      <c r="C664" s="207"/>
      <c r="D664" s="207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</row>
    <row r="665">
      <c r="A665" s="62"/>
      <c r="B665" s="62"/>
      <c r="C665" s="207"/>
      <c r="D665" s="207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</row>
    <row r="666">
      <c r="A666" s="62"/>
      <c r="B666" s="62"/>
      <c r="C666" s="207"/>
      <c r="D666" s="207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</row>
    <row r="667">
      <c r="A667" s="62"/>
      <c r="B667" s="62"/>
      <c r="C667" s="207"/>
      <c r="D667" s="207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</row>
    <row r="668">
      <c r="A668" s="62"/>
      <c r="B668" s="62"/>
      <c r="C668" s="207"/>
      <c r="D668" s="207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</row>
    <row r="669">
      <c r="A669" s="62"/>
      <c r="B669" s="62"/>
      <c r="C669" s="207"/>
      <c r="D669" s="207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</row>
    <row r="670">
      <c r="A670" s="62"/>
      <c r="B670" s="62"/>
      <c r="C670" s="207"/>
      <c r="D670" s="207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</row>
    <row r="671">
      <c r="A671" s="62"/>
      <c r="B671" s="62"/>
      <c r="C671" s="207"/>
      <c r="D671" s="207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</row>
    <row r="672">
      <c r="A672" s="62"/>
      <c r="B672" s="62"/>
      <c r="C672" s="207"/>
      <c r="D672" s="207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</row>
    <row r="673">
      <c r="A673" s="62"/>
      <c r="B673" s="62"/>
      <c r="C673" s="207"/>
      <c r="D673" s="207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</row>
    <row r="674">
      <c r="A674" s="62"/>
      <c r="B674" s="62"/>
      <c r="C674" s="207"/>
      <c r="D674" s="207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</row>
    <row r="675">
      <c r="A675" s="62"/>
      <c r="B675" s="62"/>
      <c r="C675" s="207"/>
      <c r="D675" s="207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</row>
    <row r="676">
      <c r="A676" s="62"/>
      <c r="B676" s="62"/>
      <c r="C676" s="207"/>
      <c r="D676" s="207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</row>
    <row r="677">
      <c r="A677" s="62"/>
      <c r="B677" s="62"/>
      <c r="C677" s="207"/>
      <c r="D677" s="207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</row>
    <row r="678">
      <c r="A678" s="62"/>
      <c r="B678" s="62"/>
      <c r="C678" s="207"/>
      <c r="D678" s="207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</row>
    <row r="679">
      <c r="A679" s="62"/>
      <c r="B679" s="62"/>
      <c r="C679" s="207"/>
      <c r="D679" s="207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</row>
    <row r="680">
      <c r="A680" s="62"/>
      <c r="B680" s="62"/>
      <c r="C680" s="207"/>
      <c r="D680" s="207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</row>
    <row r="681">
      <c r="A681" s="62"/>
      <c r="B681" s="62"/>
      <c r="C681" s="207"/>
      <c r="D681" s="207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</row>
    <row r="682">
      <c r="A682" s="62"/>
      <c r="B682" s="62"/>
      <c r="C682" s="207"/>
      <c r="D682" s="207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</row>
    <row r="683">
      <c r="A683" s="62"/>
      <c r="B683" s="62"/>
      <c r="C683" s="207"/>
      <c r="D683" s="207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</row>
    <row r="684">
      <c r="A684" s="62"/>
      <c r="B684" s="62"/>
      <c r="C684" s="207"/>
      <c r="D684" s="207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</row>
    <row r="685">
      <c r="A685" s="62"/>
      <c r="B685" s="62"/>
      <c r="C685" s="207"/>
      <c r="D685" s="207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</row>
    <row r="686">
      <c r="A686" s="62"/>
      <c r="B686" s="62"/>
      <c r="C686" s="207"/>
      <c r="D686" s="207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</row>
    <row r="687">
      <c r="A687" s="62"/>
      <c r="B687" s="62"/>
      <c r="C687" s="207"/>
      <c r="D687" s="207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</row>
    <row r="688">
      <c r="A688" s="62"/>
      <c r="B688" s="62"/>
      <c r="C688" s="207"/>
      <c r="D688" s="207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</row>
    <row r="689">
      <c r="A689" s="62"/>
      <c r="B689" s="62"/>
      <c r="C689" s="207"/>
      <c r="D689" s="207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</row>
    <row r="690">
      <c r="A690" s="62"/>
      <c r="B690" s="62"/>
      <c r="C690" s="207"/>
      <c r="D690" s="207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</row>
    <row r="691">
      <c r="A691" s="62"/>
      <c r="B691" s="62"/>
      <c r="C691" s="207"/>
      <c r="D691" s="207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</row>
    <row r="692">
      <c r="A692" s="62"/>
      <c r="B692" s="62"/>
      <c r="C692" s="207"/>
      <c r="D692" s="207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</row>
    <row r="693">
      <c r="A693" s="62"/>
      <c r="B693" s="62"/>
      <c r="C693" s="207"/>
      <c r="D693" s="207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</row>
    <row r="694">
      <c r="A694" s="62"/>
      <c r="B694" s="62"/>
      <c r="C694" s="207"/>
      <c r="D694" s="207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</row>
    <row r="695">
      <c r="A695" s="62"/>
      <c r="B695" s="62"/>
      <c r="C695" s="207"/>
      <c r="D695" s="207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</row>
    <row r="696">
      <c r="A696" s="62"/>
      <c r="B696" s="62"/>
      <c r="C696" s="207"/>
      <c r="D696" s="207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</row>
    <row r="697">
      <c r="A697" s="62"/>
      <c r="B697" s="62"/>
      <c r="C697" s="207"/>
      <c r="D697" s="207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</row>
    <row r="698">
      <c r="A698" s="62"/>
      <c r="B698" s="62"/>
      <c r="C698" s="207"/>
      <c r="D698" s="207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</row>
    <row r="699">
      <c r="A699" s="62"/>
      <c r="B699" s="62"/>
      <c r="C699" s="207"/>
      <c r="D699" s="207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</row>
    <row r="700">
      <c r="A700" s="62"/>
      <c r="B700" s="62"/>
      <c r="C700" s="207"/>
      <c r="D700" s="207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</row>
    <row r="701">
      <c r="A701" s="62"/>
      <c r="B701" s="62"/>
      <c r="C701" s="207"/>
      <c r="D701" s="207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</row>
    <row r="702">
      <c r="A702" s="62"/>
      <c r="B702" s="62"/>
      <c r="C702" s="207"/>
      <c r="D702" s="207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</row>
    <row r="703">
      <c r="A703" s="62"/>
      <c r="B703" s="62"/>
      <c r="C703" s="207"/>
      <c r="D703" s="207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</row>
    <row r="704">
      <c r="A704" s="62"/>
      <c r="B704" s="62"/>
      <c r="C704" s="207"/>
      <c r="D704" s="207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</row>
    <row r="705">
      <c r="A705" s="62"/>
      <c r="B705" s="62"/>
      <c r="C705" s="207"/>
      <c r="D705" s="207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</row>
    <row r="706">
      <c r="A706" s="62"/>
      <c r="B706" s="62"/>
      <c r="C706" s="207"/>
      <c r="D706" s="207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</row>
    <row r="707">
      <c r="A707" s="62"/>
      <c r="B707" s="62"/>
      <c r="C707" s="207"/>
      <c r="D707" s="207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</row>
    <row r="708">
      <c r="A708" s="62"/>
      <c r="B708" s="62"/>
      <c r="C708" s="207"/>
      <c r="D708" s="207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</row>
    <row r="709">
      <c r="A709" s="62"/>
      <c r="B709" s="62"/>
      <c r="C709" s="207"/>
      <c r="D709" s="207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</row>
    <row r="710">
      <c r="A710" s="62"/>
      <c r="B710" s="62"/>
      <c r="C710" s="207"/>
      <c r="D710" s="207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</row>
    <row r="711">
      <c r="A711" s="62"/>
      <c r="B711" s="62"/>
      <c r="C711" s="207"/>
      <c r="D711" s="207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</row>
    <row r="712">
      <c r="A712" s="62"/>
      <c r="B712" s="62"/>
      <c r="C712" s="207"/>
      <c r="D712" s="207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</row>
    <row r="713">
      <c r="A713" s="62"/>
      <c r="B713" s="62"/>
      <c r="C713" s="207"/>
      <c r="D713" s="207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</row>
    <row r="714">
      <c r="A714" s="62"/>
      <c r="B714" s="62"/>
      <c r="C714" s="207"/>
      <c r="D714" s="207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</row>
    <row r="715">
      <c r="A715" s="62"/>
      <c r="B715" s="62"/>
      <c r="C715" s="207"/>
      <c r="D715" s="207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</row>
    <row r="716">
      <c r="A716" s="62"/>
      <c r="B716" s="62"/>
      <c r="C716" s="207"/>
      <c r="D716" s="207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</row>
    <row r="717">
      <c r="A717" s="62"/>
      <c r="B717" s="62"/>
      <c r="C717" s="207"/>
      <c r="D717" s="207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</row>
    <row r="718">
      <c r="A718" s="62"/>
      <c r="B718" s="62"/>
      <c r="C718" s="207"/>
      <c r="D718" s="207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</row>
    <row r="719">
      <c r="A719" s="62"/>
      <c r="B719" s="62"/>
      <c r="C719" s="207"/>
      <c r="D719" s="207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</row>
    <row r="720">
      <c r="A720" s="62"/>
      <c r="B720" s="62"/>
      <c r="C720" s="207"/>
      <c r="D720" s="207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</row>
    <row r="721">
      <c r="A721" s="62"/>
      <c r="B721" s="62"/>
      <c r="C721" s="207"/>
      <c r="D721" s="207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</row>
    <row r="722">
      <c r="A722" s="62"/>
      <c r="B722" s="62"/>
      <c r="C722" s="207"/>
      <c r="D722" s="207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</row>
    <row r="723">
      <c r="A723" s="62"/>
      <c r="B723" s="62"/>
      <c r="C723" s="207"/>
      <c r="D723" s="207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</row>
    <row r="724">
      <c r="A724" s="62"/>
      <c r="B724" s="62"/>
      <c r="C724" s="207"/>
      <c r="D724" s="207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</row>
    <row r="725">
      <c r="A725" s="62"/>
      <c r="B725" s="62"/>
      <c r="C725" s="207"/>
      <c r="D725" s="207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</row>
    <row r="726">
      <c r="A726" s="62"/>
      <c r="B726" s="62"/>
      <c r="C726" s="207"/>
      <c r="D726" s="207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</row>
    <row r="727">
      <c r="A727" s="62"/>
      <c r="B727" s="62"/>
      <c r="C727" s="207"/>
      <c r="D727" s="207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</row>
    <row r="728">
      <c r="A728" s="62"/>
      <c r="B728" s="62"/>
      <c r="C728" s="207"/>
      <c r="D728" s="207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</row>
    <row r="729">
      <c r="A729" s="62"/>
      <c r="B729" s="62"/>
      <c r="C729" s="207"/>
      <c r="D729" s="207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</row>
    <row r="730">
      <c r="A730" s="62"/>
      <c r="B730" s="62"/>
      <c r="C730" s="207"/>
      <c r="D730" s="207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</row>
    <row r="731">
      <c r="A731" s="62"/>
      <c r="B731" s="62"/>
      <c r="C731" s="207"/>
      <c r="D731" s="207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</row>
    <row r="732">
      <c r="A732" s="62"/>
      <c r="B732" s="62"/>
      <c r="C732" s="207"/>
      <c r="D732" s="207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</row>
    <row r="733">
      <c r="A733" s="62"/>
      <c r="B733" s="62"/>
      <c r="C733" s="207"/>
      <c r="D733" s="207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</row>
    <row r="734">
      <c r="A734" s="62"/>
      <c r="B734" s="62"/>
      <c r="C734" s="207"/>
      <c r="D734" s="207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</row>
    <row r="735">
      <c r="A735" s="62"/>
      <c r="B735" s="62"/>
      <c r="C735" s="207"/>
      <c r="D735" s="207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</row>
    <row r="736">
      <c r="A736" s="62"/>
      <c r="B736" s="62"/>
      <c r="C736" s="207"/>
      <c r="D736" s="207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</row>
    <row r="737">
      <c r="A737" s="62"/>
      <c r="B737" s="62"/>
      <c r="C737" s="207"/>
      <c r="D737" s="207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</row>
    <row r="738">
      <c r="A738" s="62"/>
      <c r="B738" s="62"/>
      <c r="C738" s="207"/>
      <c r="D738" s="207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</row>
    <row r="739">
      <c r="A739" s="62"/>
      <c r="B739" s="62"/>
      <c r="C739" s="207"/>
      <c r="D739" s="207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</row>
    <row r="740">
      <c r="A740" s="62"/>
      <c r="B740" s="62"/>
      <c r="C740" s="207"/>
      <c r="D740" s="207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</row>
    <row r="741">
      <c r="A741" s="62"/>
      <c r="B741" s="62"/>
      <c r="C741" s="207"/>
      <c r="D741" s="207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</row>
    <row r="742">
      <c r="A742" s="62"/>
      <c r="B742" s="62"/>
      <c r="C742" s="207"/>
      <c r="D742" s="207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</row>
    <row r="743">
      <c r="A743" s="62"/>
      <c r="B743" s="62"/>
      <c r="C743" s="207"/>
      <c r="D743" s="207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</row>
    <row r="744">
      <c r="A744" s="62"/>
      <c r="B744" s="62"/>
      <c r="C744" s="207"/>
      <c r="D744" s="207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</row>
    <row r="745">
      <c r="A745" s="62"/>
      <c r="B745" s="62"/>
      <c r="C745" s="207"/>
      <c r="D745" s="207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</row>
    <row r="746">
      <c r="A746" s="62"/>
      <c r="B746" s="62"/>
      <c r="C746" s="207"/>
      <c r="D746" s="207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</row>
    <row r="747">
      <c r="A747" s="62"/>
      <c r="B747" s="62"/>
      <c r="C747" s="207"/>
      <c r="D747" s="207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</row>
    <row r="748">
      <c r="A748" s="62"/>
      <c r="B748" s="62"/>
      <c r="C748" s="207"/>
      <c r="D748" s="207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</row>
    <row r="749">
      <c r="A749" s="62"/>
      <c r="B749" s="62"/>
      <c r="C749" s="207"/>
      <c r="D749" s="207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</row>
    <row r="750">
      <c r="A750" s="62"/>
      <c r="B750" s="62"/>
      <c r="C750" s="207"/>
      <c r="D750" s="207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</row>
    <row r="751">
      <c r="A751" s="62"/>
      <c r="B751" s="62"/>
      <c r="C751" s="207"/>
      <c r="D751" s="207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</row>
    <row r="752">
      <c r="A752" s="62"/>
      <c r="B752" s="62"/>
      <c r="C752" s="207"/>
      <c r="D752" s="207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</row>
    <row r="753">
      <c r="A753" s="62"/>
      <c r="B753" s="62"/>
      <c r="C753" s="207"/>
      <c r="D753" s="207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</row>
    <row r="754">
      <c r="A754" s="62"/>
      <c r="B754" s="62"/>
      <c r="C754" s="207"/>
      <c r="D754" s="207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</row>
    <row r="755">
      <c r="A755" s="62"/>
      <c r="B755" s="62"/>
      <c r="C755" s="207"/>
      <c r="D755" s="207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</row>
    <row r="756">
      <c r="A756" s="62"/>
      <c r="B756" s="62"/>
      <c r="C756" s="207"/>
      <c r="D756" s="207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</row>
    <row r="757">
      <c r="A757" s="62"/>
      <c r="B757" s="62"/>
      <c r="C757" s="207"/>
      <c r="D757" s="207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</row>
    <row r="758">
      <c r="A758" s="62"/>
      <c r="B758" s="62"/>
      <c r="C758" s="207"/>
      <c r="D758" s="207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</row>
    <row r="759">
      <c r="A759" s="62"/>
      <c r="B759" s="62"/>
      <c r="C759" s="207"/>
      <c r="D759" s="207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</row>
    <row r="760">
      <c r="A760" s="62"/>
      <c r="B760" s="62"/>
      <c r="C760" s="207"/>
      <c r="D760" s="207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</row>
    <row r="761">
      <c r="A761" s="62"/>
      <c r="B761" s="62"/>
      <c r="C761" s="207"/>
      <c r="D761" s="207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</row>
    <row r="762">
      <c r="A762" s="62"/>
      <c r="B762" s="62"/>
      <c r="C762" s="207"/>
      <c r="D762" s="207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</row>
    <row r="763">
      <c r="A763" s="62"/>
      <c r="B763" s="62"/>
      <c r="C763" s="207"/>
      <c r="D763" s="207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</row>
    <row r="764">
      <c r="A764" s="62"/>
      <c r="B764" s="62"/>
      <c r="C764" s="207"/>
      <c r="D764" s="207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</row>
    <row r="765">
      <c r="A765" s="62"/>
      <c r="B765" s="62"/>
      <c r="C765" s="207"/>
      <c r="D765" s="207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</row>
    <row r="766">
      <c r="A766" s="62"/>
      <c r="B766" s="62"/>
      <c r="C766" s="207"/>
      <c r="D766" s="207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</row>
    <row r="767">
      <c r="A767" s="62"/>
      <c r="B767" s="62"/>
      <c r="C767" s="207"/>
      <c r="D767" s="207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</row>
    <row r="768">
      <c r="A768" s="62"/>
      <c r="B768" s="62"/>
      <c r="C768" s="207"/>
      <c r="D768" s="207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</row>
    <row r="769">
      <c r="A769" s="62"/>
      <c r="B769" s="62"/>
      <c r="C769" s="207"/>
      <c r="D769" s="207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</row>
    <row r="770">
      <c r="A770" s="62"/>
      <c r="B770" s="62"/>
      <c r="C770" s="207"/>
      <c r="D770" s="207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</row>
    <row r="771">
      <c r="A771" s="62"/>
      <c r="B771" s="62"/>
      <c r="C771" s="207"/>
      <c r="D771" s="207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</row>
    <row r="772">
      <c r="A772" s="62"/>
      <c r="B772" s="62"/>
      <c r="C772" s="207"/>
      <c r="D772" s="207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</row>
    <row r="773">
      <c r="A773" s="62"/>
      <c r="B773" s="62"/>
      <c r="C773" s="207"/>
      <c r="D773" s="207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</row>
    <row r="774">
      <c r="A774" s="62"/>
      <c r="B774" s="62"/>
      <c r="C774" s="207"/>
      <c r="D774" s="207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</row>
    <row r="775">
      <c r="A775" s="62"/>
      <c r="B775" s="62"/>
      <c r="C775" s="207"/>
      <c r="D775" s="207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</row>
    <row r="776">
      <c r="A776" s="62"/>
      <c r="B776" s="62"/>
      <c r="C776" s="207"/>
      <c r="D776" s="207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</row>
    <row r="777">
      <c r="A777" s="62"/>
      <c r="B777" s="62"/>
      <c r="C777" s="207"/>
      <c r="D777" s="207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</row>
    <row r="778">
      <c r="A778" s="62"/>
      <c r="B778" s="62"/>
      <c r="C778" s="207"/>
      <c r="D778" s="207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</row>
    <row r="779">
      <c r="A779" s="62"/>
      <c r="B779" s="62"/>
      <c r="C779" s="207"/>
      <c r="D779" s="207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</row>
    <row r="780">
      <c r="A780" s="62"/>
      <c r="B780" s="62"/>
      <c r="C780" s="207"/>
      <c r="D780" s="207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</row>
    <row r="781">
      <c r="A781" s="62"/>
      <c r="B781" s="62"/>
      <c r="C781" s="207"/>
      <c r="D781" s="207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</row>
    <row r="782">
      <c r="A782" s="62"/>
      <c r="B782" s="62"/>
      <c r="C782" s="207"/>
      <c r="D782" s="207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</row>
    <row r="783">
      <c r="A783" s="62"/>
      <c r="B783" s="62"/>
      <c r="C783" s="207"/>
      <c r="D783" s="207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</row>
    <row r="784">
      <c r="A784" s="62"/>
      <c r="B784" s="62"/>
      <c r="C784" s="207"/>
      <c r="D784" s="207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</row>
    <row r="785">
      <c r="A785" s="62"/>
      <c r="B785" s="62"/>
      <c r="C785" s="207"/>
      <c r="D785" s="207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</row>
    <row r="786">
      <c r="A786" s="62"/>
      <c r="B786" s="62"/>
      <c r="C786" s="207"/>
      <c r="D786" s="207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</row>
    <row r="787">
      <c r="A787" s="62"/>
      <c r="B787" s="62"/>
      <c r="C787" s="207"/>
      <c r="D787" s="207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</row>
    <row r="788">
      <c r="A788" s="62"/>
      <c r="B788" s="62"/>
      <c r="C788" s="207"/>
      <c r="D788" s="207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</row>
    <row r="789">
      <c r="A789" s="62"/>
      <c r="B789" s="62"/>
      <c r="C789" s="207"/>
      <c r="D789" s="207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</row>
    <row r="790">
      <c r="A790" s="62"/>
      <c r="B790" s="62"/>
      <c r="C790" s="207"/>
      <c r="D790" s="207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</row>
    <row r="791">
      <c r="A791" s="62"/>
      <c r="B791" s="62"/>
      <c r="C791" s="207"/>
      <c r="D791" s="207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</row>
    <row r="792">
      <c r="A792" s="62"/>
      <c r="B792" s="62"/>
      <c r="C792" s="207"/>
      <c r="D792" s="207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</row>
    <row r="793">
      <c r="A793" s="62"/>
      <c r="B793" s="62"/>
      <c r="C793" s="207"/>
      <c r="D793" s="207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</row>
    <row r="794">
      <c r="A794" s="62"/>
      <c r="B794" s="62"/>
      <c r="C794" s="207"/>
      <c r="D794" s="207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</row>
    <row r="795">
      <c r="A795" s="62"/>
      <c r="B795" s="62"/>
      <c r="C795" s="207"/>
      <c r="D795" s="207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</row>
    <row r="796">
      <c r="A796" s="62"/>
      <c r="B796" s="62"/>
      <c r="C796" s="207"/>
      <c r="D796" s="207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</row>
    <row r="797">
      <c r="A797" s="62"/>
      <c r="B797" s="62"/>
      <c r="C797" s="207"/>
      <c r="D797" s="207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</row>
    <row r="798">
      <c r="A798" s="62"/>
      <c r="B798" s="62"/>
      <c r="C798" s="207"/>
      <c r="D798" s="207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</row>
    <row r="799">
      <c r="A799" s="62"/>
      <c r="B799" s="62"/>
      <c r="C799" s="207"/>
      <c r="D799" s="207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</row>
    <row r="800">
      <c r="A800" s="62"/>
      <c r="B800" s="62"/>
      <c r="C800" s="207"/>
      <c r="D800" s="207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</row>
    <row r="801">
      <c r="A801" s="62"/>
      <c r="B801" s="62"/>
      <c r="C801" s="207"/>
      <c r="D801" s="207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</row>
    <row r="802">
      <c r="A802" s="62"/>
      <c r="B802" s="62"/>
      <c r="C802" s="207"/>
      <c r="D802" s="207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</row>
    <row r="803">
      <c r="A803" s="62"/>
      <c r="B803" s="62"/>
      <c r="C803" s="207"/>
      <c r="D803" s="207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</row>
    <row r="804">
      <c r="A804" s="62"/>
      <c r="B804" s="62"/>
      <c r="C804" s="207"/>
      <c r="D804" s="207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</row>
    <row r="805">
      <c r="A805" s="62"/>
      <c r="B805" s="62"/>
      <c r="C805" s="207"/>
      <c r="D805" s="207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</row>
    <row r="806">
      <c r="A806" s="62"/>
      <c r="B806" s="62"/>
      <c r="C806" s="207"/>
      <c r="D806" s="207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</row>
    <row r="807">
      <c r="A807" s="62"/>
      <c r="B807" s="62"/>
      <c r="C807" s="207"/>
      <c r="D807" s="207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</row>
    <row r="808">
      <c r="A808" s="62"/>
      <c r="B808" s="62"/>
      <c r="C808" s="207"/>
      <c r="D808" s="207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</row>
    <row r="809">
      <c r="A809" s="62"/>
      <c r="B809" s="62"/>
      <c r="C809" s="207"/>
      <c r="D809" s="207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</row>
    <row r="810">
      <c r="A810" s="62"/>
      <c r="B810" s="62"/>
      <c r="C810" s="207"/>
      <c r="D810" s="207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</row>
    <row r="811">
      <c r="A811" s="62"/>
      <c r="B811" s="62"/>
      <c r="C811" s="207"/>
      <c r="D811" s="207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</row>
    <row r="812">
      <c r="A812" s="62"/>
      <c r="B812" s="62"/>
      <c r="C812" s="207"/>
      <c r="D812" s="207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</row>
    <row r="813">
      <c r="A813" s="62"/>
      <c r="B813" s="62"/>
      <c r="C813" s="207"/>
      <c r="D813" s="207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</row>
    <row r="814">
      <c r="A814" s="62"/>
      <c r="B814" s="62"/>
      <c r="C814" s="207"/>
      <c r="D814" s="207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</row>
    <row r="815">
      <c r="A815" s="62"/>
      <c r="B815" s="62"/>
      <c r="C815" s="207"/>
      <c r="D815" s="207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</row>
    <row r="816">
      <c r="A816" s="62"/>
      <c r="B816" s="62"/>
      <c r="C816" s="207"/>
      <c r="D816" s="207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</row>
    <row r="817">
      <c r="A817" s="62"/>
      <c r="B817" s="62"/>
      <c r="C817" s="207"/>
      <c r="D817" s="207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</row>
    <row r="818">
      <c r="A818" s="62"/>
      <c r="B818" s="62"/>
      <c r="C818" s="207"/>
      <c r="D818" s="207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</row>
    <row r="819">
      <c r="A819" s="62"/>
      <c r="B819" s="62"/>
      <c r="C819" s="207"/>
      <c r="D819" s="207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</row>
    <row r="820">
      <c r="A820" s="62"/>
      <c r="B820" s="62"/>
      <c r="C820" s="207"/>
      <c r="D820" s="207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</row>
    <row r="821">
      <c r="A821" s="62"/>
      <c r="B821" s="62"/>
      <c r="C821" s="207"/>
      <c r="D821" s="207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</row>
    <row r="822">
      <c r="A822" s="62"/>
      <c r="B822" s="62"/>
      <c r="C822" s="207"/>
      <c r="D822" s="207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</row>
    <row r="823">
      <c r="A823" s="62"/>
      <c r="B823" s="62"/>
      <c r="C823" s="207"/>
      <c r="D823" s="207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</row>
    <row r="824">
      <c r="A824" s="62"/>
      <c r="B824" s="62"/>
      <c r="C824" s="207"/>
      <c r="D824" s="207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</row>
    <row r="825">
      <c r="A825" s="62"/>
      <c r="B825" s="62"/>
      <c r="C825" s="207"/>
      <c r="D825" s="207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</row>
    <row r="826">
      <c r="A826" s="62"/>
      <c r="B826" s="62"/>
      <c r="C826" s="207"/>
      <c r="D826" s="207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</row>
    <row r="827">
      <c r="A827" s="62"/>
      <c r="B827" s="62"/>
      <c r="C827" s="207"/>
      <c r="D827" s="207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</row>
    <row r="828">
      <c r="A828" s="62"/>
      <c r="B828" s="62"/>
      <c r="C828" s="207"/>
      <c r="D828" s="207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</row>
    <row r="829">
      <c r="A829" s="62"/>
      <c r="B829" s="62"/>
      <c r="C829" s="207"/>
      <c r="D829" s="207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</row>
    <row r="830">
      <c r="A830" s="62"/>
      <c r="B830" s="62"/>
      <c r="C830" s="207"/>
      <c r="D830" s="207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</row>
    <row r="831">
      <c r="A831" s="62"/>
      <c r="B831" s="62"/>
      <c r="C831" s="207"/>
      <c r="D831" s="207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</row>
    <row r="832">
      <c r="A832" s="62"/>
      <c r="B832" s="62"/>
      <c r="C832" s="207"/>
      <c r="D832" s="207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</row>
    <row r="833">
      <c r="A833" s="62"/>
      <c r="B833" s="62"/>
      <c r="C833" s="207"/>
      <c r="D833" s="207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</row>
    <row r="834">
      <c r="A834" s="62"/>
      <c r="B834" s="62"/>
      <c r="C834" s="207"/>
      <c r="D834" s="207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</row>
    <row r="835">
      <c r="A835" s="62"/>
      <c r="B835" s="62"/>
      <c r="C835" s="207"/>
      <c r="D835" s="207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</row>
    <row r="836">
      <c r="A836" s="62"/>
      <c r="B836" s="62"/>
      <c r="C836" s="207"/>
      <c r="D836" s="207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</row>
    <row r="837">
      <c r="A837" s="62"/>
      <c r="B837" s="62"/>
      <c r="C837" s="207"/>
      <c r="D837" s="207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</row>
    <row r="838">
      <c r="A838" s="62"/>
      <c r="B838" s="62"/>
      <c r="C838" s="207"/>
      <c r="D838" s="207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</row>
    <row r="839">
      <c r="A839" s="62"/>
      <c r="B839" s="62"/>
      <c r="C839" s="207"/>
      <c r="D839" s="207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</row>
    <row r="840">
      <c r="A840" s="62"/>
      <c r="B840" s="62"/>
      <c r="C840" s="207"/>
      <c r="D840" s="207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</row>
    <row r="841">
      <c r="A841" s="62"/>
      <c r="B841" s="62"/>
      <c r="C841" s="207"/>
      <c r="D841" s="207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</row>
    <row r="842">
      <c r="A842" s="62"/>
      <c r="B842" s="62"/>
      <c r="C842" s="207"/>
      <c r="D842" s="207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</row>
    <row r="843">
      <c r="A843" s="62"/>
      <c r="B843" s="62"/>
      <c r="C843" s="207"/>
      <c r="D843" s="207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</row>
    <row r="844">
      <c r="A844" s="62"/>
      <c r="B844" s="62"/>
      <c r="C844" s="207"/>
      <c r="D844" s="207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</row>
    <row r="845">
      <c r="A845" s="62"/>
      <c r="B845" s="62"/>
      <c r="C845" s="207"/>
      <c r="D845" s="207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</row>
    <row r="846">
      <c r="A846" s="62"/>
      <c r="B846" s="62"/>
      <c r="C846" s="207"/>
      <c r="D846" s="207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</row>
    <row r="847">
      <c r="A847" s="62"/>
      <c r="B847" s="62"/>
      <c r="C847" s="207"/>
      <c r="D847" s="207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</row>
    <row r="848">
      <c r="A848" s="62"/>
      <c r="B848" s="62"/>
      <c r="C848" s="207"/>
      <c r="D848" s="207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</row>
    <row r="849">
      <c r="A849" s="62"/>
      <c r="B849" s="62"/>
      <c r="C849" s="207"/>
      <c r="D849" s="207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</row>
    <row r="850">
      <c r="A850" s="62"/>
      <c r="B850" s="62"/>
      <c r="C850" s="207"/>
      <c r="D850" s="207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</row>
    <row r="851">
      <c r="A851" s="62"/>
      <c r="B851" s="62"/>
      <c r="C851" s="207"/>
      <c r="D851" s="207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</row>
    <row r="852">
      <c r="A852" s="62"/>
      <c r="B852" s="62"/>
      <c r="C852" s="207"/>
      <c r="D852" s="207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</row>
    <row r="853">
      <c r="A853" s="62"/>
      <c r="B853" s="62"/>
      <c r="C853" s="207"/>
      <c r="D853" s="207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</row>
    <row r="854">
      <c r="A854" s="62"/>
      <c r="B854" s="62"/>
      <c r="C854" s="207"/>
      <c r="D854" s="207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</row>
    <row r="855">
      <c r="A855" s="62"/>
      <c r="B855" s="62"/>
      <c r="C855" s="207"/>
      <c r="D855" s="207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</row>
    <row r="856">
      <c r="A856" s="62"/>
      <c r="B856" s="62"/>
      <c r="C856" s="207"/>
      <c r="D856" s="207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</row>
    <row r="857">
      <c r="A857" s="62"/>
      <c r="B857" s="62"/>
      <c r="C857" s="207"/>
      <c r="D857" s="207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</row>
    <row r="858">
      <c r="A858" s="62"/>
      <c r="B858" s="62"/>
      <c r="C858" s="207"/>
      <c r="D858" s="207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</row>
    <row r="859">
      <c r="A859" s="62"/>
      <c r="B859" s="62"/>
      <c r="C859" s="207"/>
      <c r="D859" s="207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</row>
    <row r="860">
      <c r="A860" s="62"/>
      <c r="B860" s="62"/>
      <c r="C860" s="207"/>
      <c r="D860" s="207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</row>
    <row r="861">
      <c r="A861" s="62"/>
      <c r="B861" s="62"/>
      <c r="C861" s="207"/>
      <c r="D861" s="207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</row>
    <row r="862">
      <c r="A862" s="62"/>
      <c r="B862" s="62"/>
      <c r="C862" s="207"/>
      <c r="D862" s="207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</row>
    <row r="863">
      <c r="A863" s="62"/>
      <c r="B863" s="62"/>
      <c r="C863" s="207"/>
      <c r="D863" s="207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</row>
    <row r="864">
      <c r="A864" s="62"/>
      <c r="B864" s="62"/>
      <c r="C864" s="207"/>
      <c r="D864" s="207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</row>
    <row r="865">
      <c r="A865" s="62"/>
      <c r="B865" s="62"/>
      <c r="C865" s="207"/>
      <c r="D865" s="207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</row>
    <row r="866">
      <c r="A866" s="62"/>
      <c r="B866" s="62"/>
      <c r="C866" s="207"/>
      <c r="D866" s="207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</row>
    <row r="867">
      <c r="A867" s="62"/>
      <c r="B867" s="62"/>
      <c r="C867" s="207"/>
      <c r="D867" s="207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</row>
    <row r="868">
      <c r="A868" s="62"/>
      <c r="B868" s="62"/>
      <c r="C868" s="207"/>
      <c r="D868" s="207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</row>
    <row r="869">
      <c r="A869" s="62"/>
      <c r="B869" s="62"/>
      <c r="C869" s="207"/>
      <c r="D869" s="207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</row>
    <row r="870">
      <c r="A870" s="62"/>
      <c r="B870" s="62"/>
      <c r="C870" s="207"/>
      <c r="D870" s="207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</row>
    <row r="871">
      <c r="A871" s="62"/>
      <c r="B871" s="62"/>
      <c r="C871" s="207"/>
      <c r="D871" s="207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</row>
    <row r="872">
      <c r="A872" s="62"/>
      <c r="B872" s="62"/>
      <c r="C872" s="207"/>
      <c r="D872" s="207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</row>
    <row r="873">
      <c r="A873" s="62"/>
      <c r="B873" s="62"/>
      <c r="C873" s="207"/>
      <c r="D873" s="207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</row>
    <row r="874">
      <c r="A874" s="62"/>
      <c r="B874" s="62"/>
      <c r="C874" s="207"/>
      <c r="D874" s="207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</row>
    <row r="875">
      <c r="A875" s="62"/>
      <c r="B875" s="62"/>
      <c r="C875" s="207"/>
      <c r="D875" s="207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</row>
    <row r="876">
      <c r="A876" s="62"/>
      <c r="B876" s="62"/>
      <c r="C876" s="207"/>
      <c r="D876" s="207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</row>
    <row r="877">
      <c r="A877" s="62"/>
      <c r="B877" s="62"/>
      <c r="C877" s="207"/>
      <c r="D877" s="207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</row>
    <row r="878">
      <c r="A878" s="62"/>
      <c r="B878" s="62"/>
      <c r="C878" s="207"/>
      <c r="D878" s="207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</row>
    <row r="879">
      <c r="A879" s="62"/>
      <c r="B879" s="62"/>
      <c r="C879" s="207"/>
      <c r="D879" s="207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</row>
    <row r="880">
      <c r="A880" s="62"/>
      <c r="B880" s="62"/>
      <c r="C880" s="207"/>
      <c r="D880" s="207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</row>
    <row r="881">
      <c r="A881" s="62"/>
      <c r="B881" s="62"/>
      <c r="C881" s="207"/>
      <c r="D881" s="207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</row>
    <row r="882">
      <c r="A882" s="62"/>
      <c r="B882" s="62"/>
      <c r="C882" s="207"/>
      <c r="D882" s="207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</row>
    <row r="883">
      <c r="A883" s="62"/>
      <c r="B883" s="62"/>
      <c r="C883" s="207"/>
      <c r="D883" s="207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</row>
    <row r="884">
      <c r="A884" s="62"/>
      <c r="B884" s="62"/>
      <c r="C884" s="207"/>
      <c r="D884" s="207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</row>
    <row r="885">
      <c r="A885" s="62"/>
      <c r="B885" s="62"/>
      <c r="C885" s="207"/>
      <c r="D885" s="207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</row>
    <row r="886">
      <c r="A886" s="62"/>
      <c r="B886" s="62"/>
      <c r="C886" s="207"/>
      <c r="D886" s="207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</row>
    <row r="887">
      <c r="A887" s="62"/>
      <c r="B887" s="62"/>
      <c r="C887" s="207"/>
      <c r="D887" s="207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</row>
    <row r="888">
      <c r="A888" s="62"/>
      <c r="B888" s="62"/>
      <c r="C888" s="207"/>
      <c r="D888" s="207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</row>
    <row r="889">
      <c r="A889" s="62"/>
      <c r="B889" s="62"/>
      <c r="C889" s="207"/>
      <c r="D889" s="207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</row>
    <row r="890">
      <c r="A890" s="62"/>
      <c r="B890" s="62"/>
      <c r="C890" s="207"/>
      <c r="D890" s="207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</row>
    <row r="891">
      <c r="A891" s="62"/>
      <c r="B891" s="62"/>
      <c r="C891" s="207"/>
      <c r="D891" s="207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</row>
    <row r="892">
      <c r="A892" s="62"/>
      <c r="B892" s="62"/>
      <c r="C892" s="207"/>
      <c r="D892" s="207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</row>
    <row r="893">
      <c r="A893" s="62"/>
      <c r="B893" s="62"/>
      <c r="C893" s="207"/>
      <c r="D893" s="207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</row>
    <row r="894">
      <c r="A894" s="62"/>
      <c r="B894" s="62"/>
      <c r="C894" s="207"/>
      <c r="D894" s="207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</row>
    <row r="895">
      <c r="A895" s="62"/>
      <c r="B895" s="62"/>
      <c r="C895" s="207"/>
      <c r="D895" s="207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</row>
    <row r="896">
      <c r="A896" s="62"/>
      <c r="B896" s="62"/>
      <c r="C896" s="207"/>
      <c r="D896" s="207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</row>
    <row r="897">
      <c r="A897" s="62"/>
      <c r="B897" s="62"/>
      <c r="C897" s="207"/>
      <c r="D897" s="207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</row>
    <row r="898">
      <c r="A898" s="62"/>
      <c r="B898" s="62"/>
      <c r="C898" s="207"/>
      <c r="D898" s="207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</row>
    <row r="899">
      <c r="A899" s="62"/>
      <c r="B899" s="62"/>
      <c r="C899" s="207"/>
      <c r="D899" s="207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</row>
    <row r="900">
      <c r="A900" s="62"/>
      <c r="B900" s="62"/>
      <c r="C900" s="207"/>
      <c r="D900" s="207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</row>
    <row r="901">
      <c r="A901" s="62"/>
      <c r="B901" s="62"/>
      <c r="C901" s="207"/>
      <c r="D901" s="207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</row>
    <row r="902">
      <c r="A902" s="62"/>
      <c r="B902" s="62"/>
      <c r="C902" s="207"/>
      <c r="D902" s="207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</row>
    <row r="903">
      <c r="A903" s="62"/>
      <c r="B903" s="62"/>
      <c r="C903" s="207"/>
      <c r="D903" s="207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</row>
    <row r="904">
      <c r="A904" s="62"/>
      <c r="B904" s="62"/>
      <c r="C904" s="207"/>
      <c r="D904" s="207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</row>
    <row r="905">
      <c r="A905" s="62"/>
      <c r="B905" s="62"/>
      <c r="C905" s="207"/>
      <c r="D905" s="207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</row>
    <row r="906">
      <c r="A906" s="62"/>
      <c r="B906" s="62"/>
      <c r="C906" s="207"/>
      <c r="D906" s="207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</row>
    <row r="907">
      <c r="A907" s="62"/>
      <c r="B907" s="62"/>
      <c r="C907" s="207"/>
      <c r="D907" s="207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</row>
    <row r="908">
      <c r="A908" s="62"/>
      <c r="B908" s="62"/>
      <c r="C908" s="207"/>
      <c r="D908" s="207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</row>
    <row r="909">
      <c r="A909" s="62"/>
      <c r="B909" s="62"/>
      <c r="C909" s="207"/>
      <c r="D909" s="207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</row>
    <row r="910">
      <c r="A910" s="62"/>
      <c r="B910" s="62"/>
      <c r="C910" s="207"/>
      <c r="D910" s="207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</row>
    <row r="911">
      <c r="A911" s="62"/>
      <c r="B911" s="62"/>
      <c r="C911" s="207"/>
      <c r="D911" s="207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</row>
    <row r="912">
      <c r="A912" s="62"/>
      <c r="B912" s="62"/>
      <c r="C912" s="207"/>
      <c r="D912" s="207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</row>
    <row r="913">
      <c r="A913" s="62"/>
      <c r="B913" s="62"/>
      <c r="C913" s="207"/>
      <c r="D913" s="207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</row>
    <row r="914">
      <c r="A914" s="62"/>
      <c r="B914" s="62"/>
      <c r="C914" s="207"/>
      <c r="D914" s="207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</row>
    <row r="915">
      <c r="A915" s="62"/>
      <c r="B915" s="62"/>
      <c r="C915" s="207"/>
      <c r="D915" s="207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</row>
    <row r="916">
      <c r="A916" s="62"/>
      <c r="B916" s="62"/>
      <c r="C916" s="207"/>
      <c r="D916" s="207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</row>
    <row r="917">
      <c r="A917" s="62"/>
      <c r="B917" s="62"/>
      <c r="C917" s="207"/>
      <c r="D917" s="207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</row>
    <row r="918">
      <c r="A918" s="62"/>
      <c r="B918" s="62"/>
      <c r="C918" s="207"/>
      <c r="D918" s="207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</row>
    <row r="919">
      <c r="A919" s="62"/>
      <c r="B919" s="62"/>
      <c r="C919" s="207"/>
      <c r="D919" s="207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</row>
    <row r="920">
      <c r="A920" s="62"/>
      <c r="B920" s="62"/>
      <c r="C920" s="207"/>
      <c r="D920" s="207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</row>
    <row r="921">
      <c r="A921" s="62"/>
      <c r="B921" s="62"/>
      <c r="C921" s="207"/>
      <c r="D921" s="207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</row>
    <row r="922">
      <c r="A922" s="62"/>
      <c r="B922" s="62"/>
      <c r="C922" s="207"/>
      <c r="D922" s="207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</row>
    <row r="923">
      <c r="A923" s="62"/>
      <c r="B923" s="62"/>
      <c r="C923" s="207"/>
      <c r="D923" s="207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</row>
    <row r="924">
      <c r="A924" s="62"/>
      <c r="B924" s="62"/>
      <c r="C924" s="207"/>
      <c r="D924" s="207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</row>
    <row r="925">
      <c r="A925" s="62"/>
      <c r="B925" s="62"/>
      <c r="C925" s="207"/>
      <c r="D925" s="207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</row>
    <row r="926">
      <c r="A926" s="62"/>
      <c r="B926" s="62"/>
      <c r="C926" s="207"/>
      <c r="D926" s="207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</row>
    <row r="927">
      <c r="A927" s="62"/>
      <c r="B927" s="62"/>
      <c r="C927" s="207"/>
      <c r="D927" s="207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</row>
    <row r="928">
      <c r="A928" s="62"/>
      <c r="B928" s="62"/>
      <c r="C928" s="207"/>
      <c r="D928" s="207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</row>
    <row r="929">
      <c r="A929" s="62"/>
      <c r="B929" s="62"/>
      <c r="C929" s="207"/>
      <c r="D929" s="207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</row>
    <row r="930">
      <c r="A930" s="62"/>
      <c r="B930" s="62"/>
      <c r="C930" s="207"/>
      <c r="D930" s="207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</row>
    <row r="931">
      <c r="A931" s="62"/>
      <c r="B931" s="62"/>
      <c r="C931" s="207"/>
      <c r="D931" s="207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</row>
    <row r="932">
      <c r="A932" s="62"/>
      <c r="B932" s="62"/>
      <c r="C932" s="207"/>
      <c r="D932" s="207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</row>
    <row r="933">
      <c r="A933" s="62"/>
      <c r="B933" s="62"/>
      <c r="C933" s="207"/>
      <c r="D933" s="207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</row>
    <row r="934">
      <c r="A934" s="62"/>
      <c r="B934" s="62"/>
      <c r="C934" s="207"/>
      <c r="D934" s="207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</row>
    <row r="935">
      <c r="A935" s="62"/>
      <c r="B935" s="62"/>
      <c r="C935" s="207"/>
      <c r="D935" s="207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</row>
    <row r="936">
      <c r="A936" s="62"/>
      <c r="B936" s="62"/>
      <c r="C936" s="207"/>
      <c r="D936" s="207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</row>
    <row r="937">
      <c r="A937" s="62"/>
      <c r="B937" s="62"/>
      <c r="C937" s="207"/>
      <c r="D937" s="207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</row>
    <row r="938">
      <c r="A938" s="62"/>
      <c r="B938" s="62"/>
      <c r="C938" s="207"/>
      <c r="D938" s="207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</row>
    <row r="939">
      <c r="A939" s="62"/>
      <c r="B939" s="62"/>
      <c r="C939" s="207"/>
      <c r="D939" s="207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</row>
    <row r="940">
      <c r="A940" s="62"/>
      <c r="B940" s="62"/>
      <c r="C940" s="207"/>
      <c r="D940" s="207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</row>
    <row r="941">
      <c r="A941" s="62"/>
      <c r="B941" s="62"/>
      <c r="C941" s="207"/>
      <c r="D941" s="207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</row>
    <row r="942">
      <c r="A942" s="62"/>
      <c r="B942" s="62"/>
      <c r="C942" s="207"/>
      <c r="D942" s="207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</row>
    <row r="943">
      <c r="A943" s="62"/>
      <c r="B943" s="62"/>
      <c r="C943" s="207"/>
      <c r="D943" s="207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</row>
    <row r="944">
      <c r="A944" s="62"/>
      <c r="B944" s="62"/>
      <c r="C944" s="207"/>
      <c r="D944" s="207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</row>
    <row r="945">
      <c r="A945" s="62"/>
      <c r="B945" s="62"/>
      <c r="C945" s="207"/>
      <c r="D945" s="207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</row>
    <row r="946">
      <c r="A946" s="62"/>
      <c r="B946" s="62"/>
      <c r="C946" s="207"/>
      <c r="D946" s="207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</row>
    <row r="947">
      <c r="A947" s="62"/>
      <c r="B947" s="62"/>
      <c r="C947" s="207"/>
      <c r="D947" s="207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</row>
    <row r="948">
      <c r="A948" s="62"/>
      <c r="B948" s="62"/>
      <c r="C948" s="207"/>
      <c r="D948" s="207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</row>
    <row r="949">
      <c r="A949" s="62"/>
      <c r="B949" s="62"/>
      <c r="C949" s="207"/>
      <c r="D949" s="207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</row>
    <row r="950">
      <c r="A950" s="62"/>
      <c r="B950" s="62"/>
      <c r="C950" s="207"/>
      <c r="D950" s="207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</row>
    <row r="951">
      <c r="A951" s="62"/>
      <c r="B951" s="62"/>
      <c r="C951" s="207"/>
      <c r="D951" s="207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</row>
    <row r="952">
      <c r="A952" s="62"/>
      <c r="B952" s="62"/>
      <c r="C952" s="207"/>
      <c r="D952" s="207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</row>
    <row r="953">
      <c r="A953" s="62"/>
      <c r="B953" s="62"/>
      <c r="C953" s="207"/>
      <c r="D953" s="207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</row>
    <row r="954">
      <c r="A954" s="62"/>
      <c r="B954" s="62"/>
      <c r="C954" s="207"/>
      <c r="D954" s="207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</row>
    <row r="955">
      <c r="A955" s="62"/>
      <c r="B955" s="62"/>
      <c r="C955" s="207"/>
      <c r="D955" s="207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</row>
    <row r="956">
      <c r="A956" s="62"/>
      <c r="B956" s="62"/>
      <c r="C956" s="207"/>
      <c r="D956" s="207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</row>
    <row r="957">
      <c r="A957" s="62"/>
      <c r="B957" s="62"/>
      <c r="C957" s="207"/>
      <c r="D957" s="207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</row>
    <row r="958">
      <c r="A958" s="62"/>
      <c r="B958" s="62"/>
      <c r="C958" s="207"/>
      <c r="D958" s="207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</row>
    <row r="959">
      <c r="A959" s="62"/>
      <c r="B959" s="62"/>
      <c r="C959" s="207"/>
      <c r="D959" s="207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</row>
    <row r="960">
      <c r="A960" s="62"/>
      <c r="B960" s="62"/>
      <c r="C960" s="207"/>
      <c r="D960" s="207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</row>
    <row r="961">
      <c r="A961" s="62"/>
      <c r="B961" s="62"/>
      <c r="C961" s="207"/>
      <c r="D961" s="207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</row>
    <row r="962">
      <c r="A962" s="62"/>
      <c r="B962" s="62"/>
      <c r="C962" s="207"/>
      <c r="D962" s="207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</row>
    <row r="963">
      <c r="A963" s="62"/>
      <c r="B963" s="62"/>
      <c r="C963" s="207"/>
      <c r="D963" s="207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</row>
    <row r="964">
      <c r="A964" s="62"/>
      <c r="B964" s="62"/>
      <c r="C964" s="207"/>
      <c r="D964" s="207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</row>
    <row r="965">
      <c r="A965" s="62"/>
      <c r="B965" s="62"/>
      <c r="C965" s="207"/>
      <c r="D965" s="207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</row>
    <row r="966">
      <c r="A966" s="62"/>
      <c r="B966" s="62"/>
      <c r="C966" s="207"/>
      <c r="D966" s="207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</row>
    <row r="967">
      <c r="A967" s="62"/>
      <c r="B967" s="62"/>
      <c r="C967" s="207"/>
      <c r="D967" s="207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</row>
    <row r="968">
      <c r="A968" s="62"/>
      <c r="B968" s="62"/>
      <c r="C968" s="207"/>
      <c r="D968" s="207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</row>
    <row r="969">
      <c r="A969" s="62"/>
      <c r="B969" s="62"/>
      <c r="C969" s="207"/>
      <c r="D969" s="207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</row>
    <row r="970">
      <c r="A970" s="62"/>
      <c r="B970" s="62"/>
      <c r="C970" s="207"/>
      <c r="D970" s="207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</row>
    <row r="971">
      <c r="A971" s="62"/>
      <c r="B971" s="62"/>
      <c r="C971" s="207"/>
      <c r="D971" s="207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</row>
    <row r="972">
      <c r="A972" s="62"/>
      <c r="B972" s="62"/>
      <c r="C972" s="207"/>
      <c r="D972" s="207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</row>
    <row r="973">
      <c r="A973" s="62"/>
      <c r="B973" s="62"/>
      <c r="C973" s="207"/>
      <c r="D973" s="207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</row>
    <row r="974">
      <c r="A974" s="62"/>
      <c r="B974" s="62"/>
      <c r="C974" s="207"/>
      <c r="D974" s="207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</row>
    <row r="975">
      <c r="A975" s="62"/>
      <c r="B975" s="62"/>
      <c r="C975" s="207"/>
      <c r="D975" s="207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</row>
    <row r="976">
      <c r="A976" s="62"/>
      <c r="B976" s="62"/>
      <c r="C976" s="207"/>
      <c r="D976" s="207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</row>
    <row r="977">
      <c r="A977" s="62"/>
      <c r="B977" s="62"/>
      <c r="C977" s="207"/>
      <c r="D977" s="207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</row>
    <row r="978">
      <c r="A978" s="62"/>
      <c r="B978" s="62"/>
      <c r="C978" s="207"/>
      <c r="D978" s="207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</row>
    <row r="979">
      <c r="A979" s="62"/>
      <c r="B979" s="62"/>
      <c r="C979" s="207"/>
      <c r="D979" s="207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</row>
    <row r="980">
      <c r="A980" s="62"/>
      <c r="B980" s="62"/>
      <c r="C980" s="207"/>
      <c r="D980" s="207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</row>
    <row r="981">
      <c r="A981" s="62"/>
      <c r="B981" s="62"/>
      <c r="C981" s="207"/>
      <c r="D981" s="207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</row>
    <row r="982">
      <c r="A982" s="62"/>
      <c r="B982" s="62"/>
      <c r="C982" s="207"/>
      <c r="D982" s="207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</row>
    <row r="983">
      <c r="A983" s="62"/>
      <c r="B983" s="62"/>
      <c r="C983" s="207"/>
      <c r="D983" s="207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</row>
    <row r="984">
      <c r="A984" s="62"/>
      <c r="B984" s="62"/>
      <c r="C984" s="207"/>
      <c r="D984" s="207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</row>
  </sheetData>
  <conditionalFormatting sqref="A2:D42">
    <cfRule type="expression" dxfId="1" priority="1">
      <formula>ISEVEN(ROW())</formula>
    </cfRule>
  </conditionalFormatting>
  <conditionalFormatting sqref="A2:D42">
    <cfRule type="expression" dxfId="2" priority="2">
      <formula> ISEVEN(ROW())</formula>
    </cfRule>
  </conditionalFormatting>
  <drawing r:id="rId1"/>
</worksheet>
</file>