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c9f8a0449f4db6/Documents/School/8th Semester/SC 3260/Capstone/capstone-JDTruj2018/"/>
    </mc:Choice>
  </mc:AlternateContent>
  <xr:revisionPtr revIDLastSave="247" documentId="8_{63DF8315-3812-4C2D-AD10-23CC83C2245B}" xr6:coauthVersionLast="31" xr6:coauthVersionMax="31" xr10:uidLastSave="{5EBEF14C-EF05-46C6-AB2A-0E1DE944C5CB}"/>
  <bookViews>
    <workbookView xWindow="0" yWindow="0" windowWidth="19104" windowHeight="8220" xr2:uid="{848765EA-711B-48C0-8265-0D50BEFE610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O10" i="1"/>
  <c r="K10" i="1"/>
  <c r="G10" i="1"/>
  <c r="C8" i="1"/>
  <c r="Q8" i="1" s="1"/>
  <c r="R8" i="1" s="1"/>
  <c r="G8" i="1"/>
  <c r="K9" i="1"/>
  <c r="K8" i="1"/>
  <c r="C10" i="1"/>
  <c r="E10" i="1" s="1"/>
  <c r="F10" i="1" s="1"/>
  <c r="U4" i="1"/>
  <c r="V4" i="1" s="1"/>
  <c r="S9" i="1"/>
  <c r="O9" i="1"/>
  <c r="Q9" i="1" s="1"/>
  <c r="R9" i="1" s="1"/>
  <c r="G9" i="1"/>
  <c r="C9" i="1"/>
  <c r="C7" i="1"/>
  <c r="E7" i="1" s="1"/>
  <c r="F7" i="1" s="1"/>
  <c r="M5" i="1"/>
  <c r="N5" i="1" s="1"/>
  <c r="M6" i="1"/>
  <c r="N6" i="1" s="1"/>
  <c r="M4" i="1"/>
  <c r="N4" i="1" s="1"/>
  <c r="U5" i="1"/>
  <c r="V5" i="1" s="1"/>
  <c r="U6" i="1"/>
  <c r="V6" i="1" s="1"/>
  <c r="Q5" i="1"/>
  <c r="R5" i="1" s="1"/>
  <c r="Q6" i="1"/>
  <c r="R6" i="1" s="1"/>
  <c r="Q4" i="1"/>
  <c r="R4" i="1" s="1"/>
  <c r="I5" i="1"/>
  <c r="J5" i="1" s="1"/>
  <c r="I6" i="1"/>
  <c r="J6" i="1" s="1"/>
  <c r="I4" i="1"/>
  <c r="J4" i="1" s="1"/>
  <c r="E5" i="1"/>
  <c r="F5" i="1" s="1"/>
  <c r="E6" i="1"/>
  <c r="F6" i="1" s="1"/>
  <c r="E9" i="1"/>
  <c r="F9" i="1" s="1"/>
  <c r="E4" i="1"/>
  <c r="F4" i="1" s="1"/>
  <c r="M9" i="1" l="1"/>
  <c r="N9" i="1" s="1"/>
  <c r="M10" i="1"/>
  <c r="N10" i="1" s="1"/>
  <c r="I10" i="1"/>
  <c r="J10" i="1" s="1"/>
  <c r="Q10" i="1"/>
  <c r="R10" i="1" s="1"/>
  <c r="U10" i="1"/>
  <c r="V10" i="1" s="1"/>
  <c r="I9" i="1"/>
  <c r="J9" i="1" s="1"/>
  <c r="M8" i="1"/>
  <c r="N8" i="1" s="1"/>
  <c r="U9" i="1"/>
  <c r="V9" i="1" s="1"/>
  <c r="E8" i="1"/>
  <c r="F8" i="1" s="1"/>
  <c r="M7" i="1"/>
  <c r="N7" i="1" s="1"/>
  <c r="U7" i="1"/>
  <c r="V7" i="1" s="1"/>
  <c r="I7" i="1"/>
  <c r="J7" i="1" s="1"/>
  <c r="Q7" i="1"/>
  <c r="R7" i="1" s="1"/>
  <c r="U8" i="1"/>
  <c r="V8" i="1" s="1"/>
  <c r="I8" i="1"/>
  <c r="J8" i="1" s="1"/>
</calcChain>
</file>

<file path=xl/sharedStrings.xml><?xml version="1.0" encoding="utf-8"?>
<sst xmlns="http://schemas.openxmlformats.org/spreadsheetml/2006/main" count="23" uniqueCount="7">
  <si>
    <t>Nx</t>
  </si>
  <si>
    <t>Ny</t>
  </si>
  <si>
    <t>Threads</t>
  </si>
  <si>
    <t>Time</t>
  </si>
  <si>
    <t>Iterations</t>
  </si>
  <si>
    <t>Speed 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</si>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</sst>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6">
    <xf numFmtId="0" fontId="0" fillId="0" borderId="0" xfId="0"/>
    <xf numFmtId="0" fontId="0" fillId="0" borderId="3" xfId="0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164" fontId="1" fillId="2" borderId="3" xfId="1" applyNumberFormat="1" applyBorder="1" applyAlignment="1">
      <alignment horizontal="center" vertical="center"/>
    </xf>
    <xf numFmtId="164" fontId="1" fillId="2" borderId="10" xfId="1" applyNumberFormat="1" applyBorder="1" applyAlignment="1">
      <alignment horizontal="center" vertical="center"/>
    </xf>
    <xf numFmtId="2" fontId="2" fillId="3" borderId="3" xfId="2" applyNumberFormat="1" applyBorder="1" applyAlignment="1">
      <alignment horizontal="center" vertical="center"/>
    </xf>
    <xf numFmtId="2" fontId="2" fillId="3" borderId="10" xfId="2" applyNumberFormat="1" applyBorder="1" applyAlignment="1">
      <alignment horizontal="center" vertical="center"/>
    </xf>
    <xf numFmtId="10" fontId="2" fillId="3" borderId="3" xfId="2" applyNumberFormat="1" applyBorder="1" applyAlignment="1">
      <alignment horizontal="center" vertical="center"/>
    </xf>
    <xf numFmtId="10" fontId="2" fillId="3" borderId="10" xfId="2" applyNumberFormat="1" applyBorder="1" applyAlignment="1">
      <alignment horizontal="center" vertical="center"/>
    </xf>
    <xf numFmtId="10" fontId="2" fillId="3" borderId="8" xfId="2" applyNumberFormat="1" applyBorder="1" applyAlignment="1">
      <alignment horizontal="center" vertical="center"/>
    </xf>
    <xf numFmtId="10" fontId="2" fillId="3" borderId="11" xfId="2" applyNumberFormat="1" applyBorder="1" applyAlignment="1">
      <alignment horizontal="center" vertical="center"/>
    </xf>
    <xf numFmtId="1" fontId="1" fillId="2" borderId="3" xfId="1" applyNumberFormat="1" applyBorder="1" applyAlignment="1">
      <alignment horizontal="center" vertical="center"/>
    </xf>
    <xf numFmtId="1" fontId="1" fillId="2" borderId="10" xfId="1" applyNumberFormat="1" applyBorder="1" applyAlignment="1">
      <alignment horizontal="center" vertical="center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Speed-Up as a Function of System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2 Threads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Sheet1!$I$4:$I$10</c:f>
              <c:numCache>
                <c:formatCode>0.00</c:formatCode>
                <c:ptCount val="7"/>
                <c:pt idx="0">
                  <c:v>1.6933333333333334</c:v>
                </c:pt>
                <c:pt idx="1">
                  <c:v>1.9533607681755829</c:v>
                </c:pt>
                <c:pt idx="2">
                  <c:v>1.9169068805614737</c:v>
                </c:pt>
                <c:pt idx="3">
                  <c:v>1.9331068945715788</c:v>
                </c:pt>
                <c:pt idx="4">
                  <c:v>1.9382242042605315</c:v>
                </c:pt>
                <c:pt idx="5">
                  <c:v>1.4933543390951252</c:v>
                </c:pt>
                <c:pt idx="6">
                  <c:v>1.7885345987058396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58-4173-84B6-96DC453190B8}"/>
            </c:ext>
          </c:extLst>
        </c:ser>
        <c:ser>
          <c:idx val="2"/>
          <c:order val="2"/>
          <c:tx>
            <c:v>4 Threads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Sheet1!$M$4:$M$10</c:f>
              <c:numCache>
                <c:formatCode>0.00</c:formatCode>
                <c:ptCount val="7"/>
                <c:pt idx="0">
                  <c:v>1.4269662921348316</c:v>
                </c:pt>
                <c:pt idx="1">
                  <c:v>1.8374193548387094</c:v>
                </c:pt>
                <c:pt idx="2">
                  <c:v>3.2556406981694335</c:v>
                </c:pt>
                <c:pt idx="3">
                  <c:v>3.6607820453493751</c:v>
                </c:pt>
                <c:pt idx="4">
                  <c:v>3.8698858902926498</c:v>
                </c:pt>
                <c:pt idx="5">
                  <c:v>3.1389868905435345</c:v>
                </c:pt>
                <c:pt idx="6">
                  <c:v>3.0851847655172477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58-4173-84B6-96DC453190B8}"/>
            </c:ext>
          </c:extLst>
        </c:ser>
        <c:ser>
          <c:idx val="3"/>
          <c:order val="3"/>
          <c:tx>
            <c:v>8 Threads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Sheet1!$Q$4:$Q$10</c:f>
              <c:numCache>
                <c:formatCode>0.00</c:formatCode>
                <c:ptCount val="7"/>
                <c:pt idx="0">
                  <c:v>1.3956043956043958</c:v>
                </c:pt>
                <c:pt idx="1">
                  <c:v>2.7650485436893204</c:v>
                </c:pt>
                <c:pt idx="2">
                  <c:v>4.1687108203870267</c:v>
                </c:pt>
                <c:pt idx="3">
                  <c:v>6.352645948767365</c:v>
                </c:pt>
                <c:pt idx="4">
                  <c:v>6.7847456718657879</c:v>
                </c:pt>
                <c:pt idx="5">
                  <c:v>4.0132039347725623</c:v>
                </c:pt>
                <c:pt idx="6">
                  <c:v>4.8733421016147478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58-4173-84B6-96DC453190B8}"/>
            </c:ext>
          </c:extLst>
        </c:ser>
        <c:ser>
          <c:idx val="4"/>
          <c:order val="4"/>
          <c:tx>
            <c:v>16 Threads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Sheet1!$U$4:$U$10</c:f>
              <c:numCache>
                <c:formatCode>0.00</c:formatCode>
                <c:ptCount val="7"/>
                <c:pt idx="0">
                  <c:v>0.41233766233766234</c:v>
                </c:pt>
                <c:pt idx="1">
                  <c:v>1.9037433155080212</c:v>
                </c:pt>
                <c:pt idx="2">
                  <c:v>5.0612177365982793</c:v>
                </c:pt>
                <c:pt idx="3">
                  <c:v>5.0204347136284309</c:v>
                </c:pt>
                <c:pt idx="4">
                  <c:v>6.844266616201895</c:v>
                </c:pt>
                <c:pt idx="5">
                  <c:v>3.8500772292277898</c:v>
                </c:pt>
                <c:pt idx="6">
                  <c:v>7.0883108901827363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58-4173-84B6-96DC45319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52128"/>
        <c:axId val="584247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 Thread</c:v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1000</c:v>
                      </c:pt>
                      <c:pt idx="6">
                        <c:v>2000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Sheet1!$E$4:$E$10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958-4173-84B6-96DC453190B8}"/>
                  </c:ext>
                </c:extLst>
              </c15:ser>
            </c15:filteredScatterSeries>
          </c:ext>
        </c:extLst>
      </c:scatterChart>
      <c:valAx>
        <c:axId val="58425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System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47208"/>
        <c:crosses val="autoZero"/>
        <c:crossBetween val="midCat"/>
      </c:valAx>
      <c:valAx>
        <c:axId val="58424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5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Efficiency as a Function of System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2 Threads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Sheet1!$J$4:$J$10</c:f>
              <c:numCache>
                <c:formatCode>0.00%</c:formatCode>
                <c:ptCount val="7"/>
                <c:pt idx="0">
                  <c:v>0.84666666666666668</c:v>
                </c:pt>
                <c:pt idx="1">
                  <c:v>0.97668038408779145</c:v>
                </c:pt>
                <c:pt idx="2">
                  <c:v>0.95845344028073687</c:v>
                </c:pt>
                <c:pt idx="3">
                  <c:v>0.9665534472857894</c:v>
                </c:pt>
                <c:pt idx="4">
                  <c:v>0.96911210213026577</c:v>
                </c:pt>
                <c:pt idx="5">
                  <c:v>0.74667716954756258</c:v>
                </c:pt>
                <c:pt idx="6">
                  <c:v>0.89426729935291982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F7-4425-9146-C43475E630E6}"/>
            </c:ext>
          </c:extLst>
        </c:ser>
        <c:ser>
          <c:idx val="2"/>
          <c:order val="2"/>
          <c:tx>
            <c:v>4 Threads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Sheet1!$N$4:$N$10</c:f>
              <c:numCache>
                <c:formatCode>0.00%</c:formatCode>
                <c:ptCount val="7"/>
                <c:pt idx="0">
                  <c:v>0.3567415730337079</c:v>
                </c:pt>
                <c:pt idx="1">
                  <c:v>0.45935483870967736</c:v>
                </c:pt>
                <c:pt idx="2">
                  <c:v>0.81391017454235837</c:v>
                </c:pt>
                <c:pt idx="3">
                  <c:v>0.91519551133734378</c:v>
                </c:pt>
                <c:pt idx="4">
                  <c:v>0.96747147257316246</c:v>
                </c:pt>
                <c:pt idx="5">
                  <c:v>0.78474672263588363</c:v>
                </c:pt>
                <c:pt idx="6">
                  <c:v>0.77129619137931194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F7-4425-9146-C43475E630E6}"/>
            </c:ext>
          </c:extLst>
        </c:ser>
        <c:ser>
          <c:idx val="3"/>
          <c:order val="3"/>
          <c:tx>
            <c:v>8 Threads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Sheet1!$R$4:$R$10</c:f>
              <c:numCache>
                <c:formatCode>0.00%</c:formatCode>
                <c:ptCount val="7"/>
                <c:pt idx="0">
                  <c:v>0.17445054945054947</c:v>
                </c:pt>
                <c:pt idx="1">
                  <c:v>0.34563106796116505</c:v>
                </c:pt>
                <c:pt idx="2">
                  <c:v>0.52108885254837833</c:v>
                </c:pt>
                <c:pt idx="3">
                  <c:v>0.79408074359592062</c:v>
                </c:pt>
                <c:pt idx="4">
                  <c:v>0.84809320898322349</c:v>
                </c:pt>
                <c:pt idx="5">
                  <c:v>0.50165049184657029</c:v>
                </c:pt>
                <c:pt idx="6">
                  <c:v>0.60916776270184347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F7-4425-9146-C43475E630E6}"/>
            </c:ext>
          </c:extLst>
        </c:ser>
        <c:ser>
          <c:idx val="4"/>
          <c:order val="4"/>
          <c:tx>
            <c:v>16 Threads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Sheet1!$V$4:$V$10</c:f>
              <c:numCache>
                <c:formatCode>0.00%</c:formatCode>
                <c:ptCount val="7"/>
                <c:pt idx="0">
                  <c:v>2.5771103896103896E-2</c:v>
                </c:pt>
                <c:pt idx="1">
                  <c:v>0.11898395721925133</c:v>
                </c:pt>
                <c:pt idx="2">
                  <c:v>0.31632610853739246</c:v>
                </c:pt>
                <c:pt idx="3">
                  <c:v>0.31377716960177693</c:v>
                </c:pt>
                <c:pt idx="4">
                  <c:v>0.42776666351261844</c:v>
                </c:pt>
                <c:pt idx="5">
                  <c:v>0.24062982682673686</c:v>
                </c:pt>
                <c:pt idx="6">
                  <c:v>0.44301943063642102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F7-4425-9146-C43475E6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52128"/>
        <c:axId val="584247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 Thread</c:v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1000</c:v>
                      </c:pt>
                      <c:pt idx="6">
                        <c:v>2000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Sheet1!$F$4:$F$10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0F7-4425-9146-C43475E630E6}"/>
                  </c:ext>
                </c:extLst>
              </c15:ser>
            </c15:filteredScatterSeries>
          </c:ext>
        </c:extLst>
      </c:scatterChart>
      <c:valAx>
        <c:axId val="58425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System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47208"/>
        <c:crosses val="autoZero"/>
        <c:crossBetween val="midCat"/>
      </c:valAx>
      <c:valAx>
        <c:axId val="58424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5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Speed-Up as a Function of Processors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50 by 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(Sheet1!$E$4,Sheet1!$I$4,Sheet1!$M$4,Sheet1!$Q$4,Sheet1!$U$4)</c:f>
              <c:numCache>
                <c:formatCode>0.00</c:formatCode>
                <c:ptCount val="5"/>
                <c:pt idx="0">
                  <c:v>1</c:v>
                </c:pt>
                <c:pt idx="1">
                  <c:v>1.6933333333333334</c:v>
                </c:pt>
                <c:pt idx="2">
                  <c:v>1.4269662921348316</c:v>
                </c:pt>
                <c:pt idx="3">
                  <c:v>1.3956043956043958</c:v>
                </c:pt>
                <c:pt idx="4">
                  <c:v>0.41233766233766234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1F-4FC3-9481-A085858396B3}"/>
            </c:ext>
          </c:extLst>
        </c:ser>
        <c:ser>
          <c:idx val="1"/>
          <c:order val="1"/>
          <c:tx>
            <c:v>100 by 100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(Sheet1!$E$5,Sheet1!$I$5,Sheet1!$M$5,Sheet1!$Q$5,Sheet1!$U$5)</c:f>
              <c:numCache>
                <c:formatCode>0.00</c:formatCode>
                <c:ptCount val="5"/>
                <c:pt idx="0">
                  <c:v>1</c:v>
                </c:pt>
                <c:pt idx="1">
                  <c:v>1.9533607681755829</c:v>
                </c:pt>
                <c:pt idx="2">
                  <c:v>1.8374193548387094</c:v>
                </c:pt>
                <c:pt idx="3">
                  <c:v>2.7650485436893204</c:v>
                </c:pt>
                <c:pt idx="4">
                  <c:v>1.9037433155080212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1F-4FC3-9481-A085858396B3}"/>
            </c:ext>
          </c:extLst>
        </c:ser>
        <c:ser>
          <c:idx val="2"/>
          <c:order val="2"/>
          <c:tx>
            <c:v>200 by 200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(Sheet1!$E$6,Sheet1!$I$6,Sheet1!$M$6,Sheet1!$Q$6,Sheet1!$U$6)</c:f>
              <c:numCache>
                <c:formatCode>0.00</c:formatCode>
                <c:ptCount val="5"/>
                <c:pt idx="0">
                  <c:v>1</c:v>
                </c:pt>
                <c:pt idx="1">
                  <c:v>1.9169068805614737</c:v>
                </c:pt>
                <c:pt idx="2">
                  <c:v>3.2556406981694335</c:v>
                </c:pt>
                <c:pt idx="3">
                  <c:v>4.1687108203870267</c:v>
                </c:pt>
                <c:pt idx="4">
                  <c:v>5.0612177365982793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D1F-4FC3-9481-A085858396B3}"/>
            </c:ext>
          </c:extLst>
        </c:ser>
        <c:ser>
          <c:idx val="4"/>
          <c:order val="4"/>
          <c:tx>
            <c:v>500 by 500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(Sheet1!$E$8,Sheet1!$I$8,Sheet1!$M$8,Sheet1!$Q$8,Sheet1!$U$8)</c:f>
              <c:numCache>
                <c:formatCode>0.00</c:formatCode>
                <c:ptCount val="5"/>
                <c:pt idx="0">
                  <c:v>1</c:v>
                </c:pt>
                <c:pt idx="1">
                  <c:v>1.9382242042605315</c:v>
                </c:pt>
                <c:pt idx="2">
                  <c:v>3.8698858902926498</c:v>
                </c:pt>
                <c:pt idx="3">
                  <c:v>6.7847456718657879</c:v>
                </c:pt>
                <c:pt idx="4">
                  <c:v>6.844266616201895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D1F-4FC3-9481-A085858396B3}"/>
            </c:ext>
          </c:extLst>
        </c:ser>
        <c:ser>
          <c:idx val="5"/>
          <c:order val="5"/>
          <c:tx>
            <c:v>1000 by 1000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(Sheet1!$E$9,Sheet1!$I$9,Sheet1!$M$9,Sheet1!$Q$9,Sheet1!$U$9)</c:f>
              <c:numCache>
                <c:formatCode>0.00</c:formatCode>
                <c:ptCount val="5"/>
                <c:pt idx="0">
                  <c:v>1</c:v>
                </c:pt>
                <c:pt idx="1">
                  <c:v>1.4933543390951252</c:v>
                </c:pt>
                <c:pt idx="2">
                  <c:v>3.1389868905435345</c:v>
                </c:pt>
                <c:pt idx="3">
                  <c:v>4.0132039347725623</c:v>
                </c:pt>
                <c:pt idx="4">
                  <c:v>3.8500772292277898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D1F-4FC3-9481-A085858396B3}"/>
            </c:ext>
          </c:extLst>
        </c:ser>
        <c:ser>
          <c:idx val="6"/>
          <c:order val="6"/>
          <c:tx>
            <c:v>2000 by 2000</c:v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(Sheet1!$E$10,Sheet1!$I$10,Sheet1!$M$10,Sheet1!$Q$10,Sheet1!$U$10)</c:f>
              <c:numCache>
                <c:formatCode>0.00</c:formatCode>
                <c:ptCount val="5"/>
                <c:pt idx="0">
                  <c:v>1</c:v>
                </c:pt>
                <c:pt idx="1">
                  <c:v>1.7885345987058396</c:v>
                </c:pt>
                <c:pt idx="2">
                  <c:v>3.0851847655172477</c:v>
                </c:pt>
                <c:pt idx="3">
                  <c:v>4.8733421016147478</c:v>
                </c:pt>
                <c:pt idx="4">
                  <c:v>7.0883108901827363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D1F-4FC3-9481-A08585839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02328"/>
        <c:axId val="7045964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400 by 400</c:v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Lit>
                    <c:formatCode>General</c:formatCode>
                    <c:ptCount val="5"/>
                    <c:pt idx="0">
                      <c:v>1</c:v>
                    </c:pt>
                    <c:pt idx="1">
                      <c:v>2</c:v>
                    </c:pt>
                    <c:pt idx="2">
                      <c:v>4</c:v>
                    </c:pt>
                    <c:pt idx="3">
                      <c:v>8</c:v>
                    </c:pt>
                    <c:pt idx="4">
                      <c:v>16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(Sheet1!$E$7,Sheet1!$I$7,Sheet1!$M$7,Sheet1!$Q$7,Sheet1!$U$7)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</c:v>
                      </c:pt>
                      <c:pt idx="1">
                        <c:v>1.9331068945715788</c:v>
                      </c:pt>
                      <c:pt idx="2">
                        <c:v>3.6607820453493751</c:v>
                      </c:pt>
                      <c:pt idx="3">
                        <c:v>6.352645948767365</c:v>
                      </c:pt>
                      <c:pt idx="4">
                        <c:v>5.0204347136284309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D1F-4FC3-9481-A085858396B3}"/>
                  </c:ext>
                </c:extLst>
              </c15:ser>
            </c15:filteredScatterSeries>
          </c:ext>
        </c:extLst>
      </c:scatterChart>
      <c:valAx>
        <c:axId val="7046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96424"/>
        <c:crosses val="autoZero"/>
        <c:crossBetween val="midCat"/>
      </c:valAx>
      <c:valAx>
        <c:axId val="70459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02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Efficiency as a Function of Processors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50 by 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(Sheet1!$F$4,Sheet1!$J$4,Sheet1!$N$4,Sheet1!$R$4,Sheet1!$V$4)</c:f>
              <c:numCache>
                <c:formatCode>0.00%</c:formatCode>
                <c:ptCount val="5"/>
                <c:pt idx="0">
                  <c:v>1</c:v>
                </c:pt>
                <c:pt idx="1">
                  <c:v>0.84666666666666668</c:v>
                </c:pt>
                <c:pt idx="2">
                  <c:v>0.3567415730337079</c:v>
                </c:pt>
                <c:pt idx="3">
                  <c:v>0.17445054945054947</c:v>
                </c:pt>
                <c:pt idx="4">
                  <c:v>2.5771103896103896E-2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1B-4C73-B7D6-CD2B04BD40AC}"/>
            </c:ext>
          </c:extLst>
        </c:ser>
        <c:ser>
          <c:idx val="1"/>
          <c:order val="1"/>
          <c:tx>
            <c:v>100 by 100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(Sheet1!$F$5,Sheet1!$J$5,Sheet1!$N$5,Sheet1!$R$5,Sheet1!$V$5)</c:f>
              <c:numCache>
                <c:formatCode>0.00%</c:formatCode>
                <c:ptCount val="5"/>
                <c:pt idx="0">
                  <c:v>1</c:v>
                </c:pt>
                <c:pt idx="1">
                  <c:v>0.97668038408779145</c:v>
                </c:pt>
                <c:pt idx="2">
                  <c:v>0.45935483870967736</c:v>
                </c:pt>
                <c:pt idx="3">
                  <c:v>0.34563106796116505</c:v>
                </c:pt>
                <c:pt idx="4">
                  <c:v>0.11898395721925133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01B-4C73-B7D6-CD2B04BD40AC}"/>
            </c:ext>
          </c:extLst>
        </c:ser>
        <c:ser>
          <c:idx val="2"/>
          <c:order val="2"/>
          <c:tx>
            <c:v>200 by 200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(Sheet1!$F$6,Sheet1!$J$6,Sheet1!$N$6,Sheet1!$R$6,Sheet1!$V$6)</c:f>
              <c:numCache>
                <c:formatCode>0.00%</c:formatCode>
                <c:ptCount val="5"/>
                <c:pt idx="0">
                  <c:v>1</c:v>
                </c:pt>
                <c:pt idx="1">
                  <c:v>0.95845344028073687</c:v>
                </c:pt>
                <c:pt idx="2">
                  <c:v>0.81391017454235837</c:v>
                </c:pt>
                <c:pt idx="3">
                  <c:v>0.52108885254837833</c:v>
                </c:pt>
                <c:pt idx="4">
                  <c:v>0.31632610853739246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01B-4C73-B7D6-CD2B04BD40AC}"/>
            </c:ext>
          </c:extLst>
        </c:ser>
        <c:ser>
          <c:idx val="4"/>
          <c:order val="4"/>
          <c:tx>
            <c:v>500 by 500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(Sheet1!$F$8,Sheet1!$J$8,Sheet1!$N$8,Sheet1!$R$8,Sheet1!$V$8)</c:f>
              <c:numCache>
                <c:formatCode>0.00%</c:formatCode>
                <c:ptCount val="5"/>
                <c:pt idx="0">
                  <c:v>1</c:v>
                </c:pt>
                <c:pt idx="1">
                  <c:v>0.96911210213026577</c:v>
                </c:pt>
                <c:pt idx="2">
                  <c:v>0.96747147257316246</c:v>
                </c:pt>
                <c:pt idx="3">
                  <c:v>0.84809320898322349</c:v>
                </c:pt>
                <c:pt idx="4">
                  <c:v>0.42776666351261844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01B-4C73-B7D6-CD2B04BD40AC}"/>
            </c:ext>
          </c:extLst>
        </c:ser>
        <c:ser>
          <c:idx val="5"/>
          <c:order val="5"/>
          <c:tx>
            <c:v>1000 by 1000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(Sheet1!$F$9,Sheet1!$J$9,Sheet1!$N$9,Sheet1!$R$9,Sheet1!$V$9)</c:f>
              <c:numCache>
                <c:formatCode>0.00%</c:formatCode>
                <c:ptCount val="5"/>
                <c:pt idx="0">
                  <c:v>1</c:v>
                </c:pt>
                <c:pt idx="1">
                  <c:v>0.74667716954756258</c:v>
                </c:pt>
                <c:pt idx="2">
                  <c:v>0.78474672263588363</c:v>
                </c:pt>
                <c:pt idx="3">
                  <c:v>0.50165049184657029</c:v>
                </c:pt>
                <c:pt idx="4">
                  <c:v>0.24062982682673686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01B-4C73-B7D6-CD2B04BD40AC}"/>
            </c:ext>
          </c:extLst>
        </c:ser>
        <c:ser>
          <c:idx val="6"/>
          <c:order val="6"/>
          <c:tx>
            <c:v>2000 by 2000</c:v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(Sheet1!$F$10,Sheet1!$J$10,Sheet1!$N$10,Sheet1!$R$10,Sheet1!$V$10)</c:f>
              <c:numCache>
                <c:formatCode>0.00%</c:formatCode>
                <c:ptCount val="5"/>
                <c:pt idx="0">
                  <c:v>1</c:v>
                </c:pt>
                <c:pt idx="1">
                  <c:v>0.89426729935291982</c:v>
                </c:pt>
                <c:pt idx="2">
                  <c:v>0.77129619137931194</c:v>
                </c:pt>
                <c:pt idx="3">
                  <c:v>0.60916776270184347</c:v>
                </c:pt>
                <c:pt idx="4">
                  <c:v>0.44301943063642102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01B-4C73-B7D6-CD2B04BD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02328"/>
        <c:axId val="7045964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400 by 400</c:v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Lit>
                    <c:formatCode>General</c:formatCode>
                    <c:ptCount val="5"/>
                    <c:pt idx="0">
                      <c:v>1</c:v>
                    </c:pt>
                    <c:pt idx="1">
                      <c:v>2</c:v>
                    </c:pt>
                    <c:pt idx="2">
                      <c:v>4</c:v>
                    </c:pt>
                    <c:pt idx="3">
                      <c:v>8</c:v>
                    </c:pt>
                    <c:pt idx="4">
                      <c:v>16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(Sheet1!$F$7,Sheet1!$J$7,Sheet1!$N$7,Sheet1!$R$7,Sheet1!$V$7)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0.9665534472857894</c:v>
                      </c:pt>
                      <c:pt idx="2">
                        <c:v>0.91519551133734378</c:v>
                      </c:pt>
                      <c:pt idx="3">
                        <c:v>0.79408074359592062</c:v>
                      </c:pt>
                      <c:pt idx="4">
                        <c:v>0.31377716960177693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201B-4C73-B7D6-CD2B04BD40AC}"/>
                  </c:ext>
                </c:extLst>
              </c15:ser>
            </c15:filteredScatterSeries>
          </c:ext>
        </c:extLst>
      </c:scatterChart>
      <c:valAx>
        <c:axId val="7046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96424"/>
        <c:crosses val="autoZero"/>
        <c:crossBetween val="midCat"/>
      </c:valAx>
      <c:valAx>
        <c:axId val="70459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02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Time as a Function of System Size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2282383565316279"/>
                  <c:y val="9.24458349550412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Sheet1!$C$4:$C$10</c:f>
              <c:numCache>
                <c:formatCode>0.000</c:formatCode>
                <c:ptCount val="7"/>
                <c:pt idx="0">
                  <c:v>0.127</c:v>
                </c:pt>
                <c:pt idx="1">
                  <c:v>1.4239999999999999</c:v>
                </c:pt>
                <c:pt idx="2">
                  <c:v>15.295</c:v>
                </c:pt>
                <c:pt idx="3">
                  <c:v>158.21899999999999</c:v>
                </c:pt>
                <c:pt idx="4">
                  <c:v>506.33199999999999</c:v>
                </c:pt>
                <c:pt idx="5">
                  <c:v>1884.4280000000001</c:v>
                </c:pt>
                <c:pt idx="6">
                  <c:v>6643.5690000000004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5-48E6-AF51-2751E76CF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695904"/>
        <c:axId val="1006360688"/>
      </c:scatterChart>
      <c:valAx>
        <c:axId val="92469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System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360688"/>
        <c:crosses val="autoZero"/>
        <c:crossBetween val="midCat"/>
      </c:valAx>
      <c:valAx>
        <c:axId val="10063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9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538842</xdr:colOff>
      <xdr:row>14</xdr:row>
      <xdr:rowOff>182336</xdr:rowOff>
    </xdr:from>
    <xdr:to>
      <xdr:col>11</xdr:col>
      <xdr:colOff>10884</xdr:colOff>
      <xdr:row>37</xdr:row>
      <xdr:rowOff>5443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E788F-F3AC-42C5-8F2C-43B04723E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212269</xdr:colOff>
      <xdr:row>14</xdr:row>
      <xdr:rowOff>174172</xdr:rowOff>
    </xdr:from>
    <xdr:to>
      <xdr:col>22</xdr:col>
      <xdr:colOff>185056</xdr:colOff>
      <xdr:row>37</xdr:row>
      <xdr:rowOff>43543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6A14C-C687-40DF-A114-6D2FEBA05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258537</xdr:colOff>
      <xdr:row>37</xdr:row>
      <xdr:rowOff>155120</xdr:rowOff>
    </xdr:from>
    <xdr:to>
      <xdr:col>11</xdr:col>
      <xdr:colOff>21772</xdr:colOff>
      <xdr:row>59</xdr:row>
      <xdr:rowOff>174170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2193F4-B3CA-48DE-9AA8-DEEAC41DC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230231</xdr:colOff>
      <xdr:row>37</xdr:row>
      <xdr:rowOff>168728</xdr:rowOff>
    </xdr:from>
    <xdr:to>
      <xdr:col>21</xdr:col>
      <xdr:colOff>636813</xdr:colOff>
      <xdr:row>60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47D560-A58F-4336-9426-73AA4B468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582930</xdr:colOff>
      <xdr:row>2</xdr:row>
      <xdr:rowOff>175260</xdr:rowOff>
    </xdr:from>
    <xdr:to>
      <xdr:col>33</xdr:col>
      <xdr:colOff>480060</xdr:colOff>
      <xdr:row>24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CB6642-5F6C-437E-9AEB-301FA8C16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90A-D67C-4C92-AFAE-DD0157B598F1}">
  <dimension ref="A1:V10"/>
  <sheetViews>
    <sheetView tabSelected="1" zoomScale="50" zoomScaleNormal="50" workbookViewId="0">
      <selection activeCell="Z31" sqref="Z31"/>
    </sheetView>
  </sheetViews>
  <sheetFormatPr defaultRowHeight="14.4" x14ac:dyDescent="0.55000000000000004"/>
  <sheetData>
    <row r="1" spans="1:22" ht="20.399999999999999" x14ac:dyDescent="0.55000000000000004">
      <c r="A1" s="5"/>
      <c r="B1" s="6"/>
      <c r="C1" s="7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8"/>
    </row>
    <row r="2" spans="1:22" ht="18.3" x14ac:dyDescent="0.55000000000000004">
      <c r="A2" s="9"/>
      <c r="B2" s="1"/>
      <c r="C2" s="2">
        <v>1</v>
      </c>
      <c r="D2" s="2"/>
      <c r="E2" s="2"/>
      <c r="F2" s="2"/>
      <c r="G2" s="2">
        <v>2</v>
      </c>
      <c r="H2" s="2"/>
      <c r="I2" s="2"/>
      <c r="J2" s="2"/>
      <c r="K2" s="2">
        <v>4</v>
      </c>
      <c r="L2" s="2"/>
      <c r="M2" s="2"/>
      <c r="N2" s="2"/>
      <c r="O2" s="2">
        <v>8</v>
      </c>
      <c r="P2" s="2"/>
      <c r="Q2" s="2"/>
      <c r="R2" s="2"/>
      <c r="S2" s="2">
        <v>16</v>
      </c>
      <c r="T2" s="2"/>
      <c r="U2" s="2"/>
      <c r="V2" s="10"/>
    </row>
    <row r="3" spans="1:22" ht="18.3" x14ac:dyDescent="0.55000000000000004">
      <c r="A3" s="11" t="s">
        <v>0</v>
      </c>
      <c r="B3" s="3" t="s">
        <v>1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3</v>
      </c>
      <c r="H3" s="4" t="s">
        <v>4</v>
      </c>
      <c r="I3" s="4" t="s">
        <v>5</v>
      </c>
      <c r="J3" s="4" t="s">
        <v>6</v>
      </c>
      <c r="K3" s="4" t="s">
        <v>3</v>
      </c>
      <c r="L3" s="4" t="s">
        <v>4</v>
      </c>
      <c r="M3" s="4" t="s">
        <v>5</v>
      </c>
      <c r="N3" s="4" t="s">
        <v>6</v>
      </c>
      <c r="O3" s="4" t="s">
        <v>3</v>
      </c>
      <c r="P3" s="4" t="s">
        <v>4</v>
      </c>
      <c r="Q3" s="4" t="s">
        <v>5</v>
      </c>
      <c r="R3" s="4" t="s">
        <v>6</v>
      </c>
      <c r="S3" s="4" t="s">
        <v>3</v>
      </c>
      <c r="T3" s="4" t="s">
        <v>4</v>
      </c>
      <c r="U3" s="4" t="s">
        <v>5</v>
      </c>
      <c r="V3" s="12" t="s">
        <v>6</v>
      </c>
    </row>
    <row r="4" spans="1:22" x14ac:dyDescent="0.55000000000000004">
      <c r="A4" s="13">
        <v>50</v>
      </c>
      <c r="B4" s="4">
        <v>50</v>
      </c>
      <c r="C4" s="16">
        <v>0.127</v>
      </c>
      <c r="D4" s="24">
        <v>3036</v>
      </c>
      <c r="E4" s="18">
        <f>C4/C4</f>
        <v>1</v>
      </c>
      <c r="F4" s="20">
        <f>E4/$C$2</f>
        <v>1</v>
      </c>
      <c r="G4" s="16">
        <v>7.4999999999999997E-2</v>
      </c>
      <c r="H4" s="24">
        <v>3036</v>
      </c>
      <c r="I4" s="18">
        <f>$C4/G4</f>
        <v>1.6933333333333334</v>
      </c>
      <c r="J4" s="20">
        <f>I4/$G$2</f>
        <v>0.84666666666666668</v>
      </c>
      <c r="K4" s="16">
        <v>8.8999999999999996E-2</v>
      </c>
      <c r="L4" s="24">
        <v>3036</v>
      </c>
      <c r="M4" s="18">
        <f>$C4/K4</f>
        <v>1.4269662921348316</v>
      </c>
      <c r="N4" s="20">
        <f>M4/$K$2</f>
        <v>0.3567415730337079</v>
      </c>
      <c r="O4" s="16">
        <v>9.0999999999999998E-2</v>
      </c>
      <c r="P4" s="24">
        <v>3036</v>
      </c>
      <c r="Q4" s="18">
        <f>$C4/O4</f>
        <v>1.3956043956043958</v>
      </c>
      <c r="R4" s="20">
        <f>Q4/$O$2</f>
        <v>0.17445054945054947</v>
      </c>
      <c r="S4" s="16">
        <v>0.308</v>
      </c>
      <c r="T4" s="24">
        <v>3036</v>
      </c>
      <c r="U4" s="18">
        <f>$C4/S4</f>
        <v>0.41233766233766234</v>
      </c>
      <c r="V4" s="22">
        <f>U4/$S$2</f>
        <v>2.5771103896103896E-2</v>
      </c>
    </row>
    <row r="5" spans="1:22" x14ac:dyDescent="0.55000000000000004">
      <c r="A5" s="13">
        <v>100</v>
      </c>
      <c r="B5" s="4">
        <v>100</v>
      </c>
      <c r="C5" s="16">
        <v>1.4239999999999999</v>
      </c>
      <c r="D5" s="24">
        <v>9315</v>
      </c>
      <c r="E5" s="18">
        <f t="shared" ref="E5:E10" si="0">C5/C5</f>
        <v>1</v>
      </c>
      <c r="F5" s="20">
        <f t="shared" ref="F5:F10" si="1">E5/$C$2</f>
        <v>1</v>
      </c>
      <c r="G5" s="16">
        <v>0.72899999999999998</v>
      </c>
      <c r="H5" s="24">
        <v>9315</v>
      </c>
      <c r="I5" s="18">
        <f t="shared" ref="I5:I10" si="2">$C5/G5</f>
        <v>1.9533607681755829</v>
      </c>
      <c r="J5" s="20">
        <f t="shared" ref="J5:J10" si="3">I5/$G$2</f>
        <v>0.97668038408779145</v>
      </c>
      <c r="K5" s="16">
        <v>0.77500000000000002</v>
      </c>
      <c r="L5" s="24">
        <v>9315</v>
      </c>
      <c r="M5" s="18">
        <f t="shared" ref="M5:M10" si="4">$C5/K5</f>
        <v>1.8374193548387094</v>
      </c>
      <c r="N5" s="20">
        <f t="shared" ref="N5:N10" si="5">M5/$K$2</f>
        <v>0.45935483870967736</v>
      </c>
      <c r="O5" s="16">
        <v>0.51500000000000001</v>
      </c>
      <c r="P5" s="24">
        <v>9315</v>
      </c>
      <c r="Q5" s="18">
        <f t="shared" ref="Q5:Q10" si="6">$C5/O5</f>
        <v>2.7650485436893204</v>
      </c>
      <c r="R5" s="20">
        <f t="shared" ref="R5:R10" si="7">Q5/$O$2</f>
        <v>0.34563106796116505</v>
      </c>
      <c r="S5" s="16">
        <v>0.748</v>
      </c>
      <c r="T5" s="24">
        <v>9315</v>
      </c>
      <c r="U5" s="18">
        <f t="shared" ref="U5:U10" si="8">$C5/S5</f>
        <v>1.9037433155080212</v>
      </c>
      <c r="V5" s="22">
        <f t="shared" ref="V5:V10" si="9">U5/$S$2</f>
        <v>0.11898395721925133</v>
      </c>
    </row>
    <row r="6" spans="1:22" x14ac:dyDescent="0.55000000000000004">
      <c r="A6" s="13">
        <v>200</v>
      </c>
      <c r="B6" s="4">
        <v>200</v>
      </c>
      <c r="C6" s="16">
        <v>15.295</v>
      </c>
      <c r="D6" s="24">
        <v>27108</v>
      </c>
      <c r="E6" s="18">
        <f t="shared" si="0"/>
        <v>1</v>
      </c>
      <c r="F6" s="20">
        <f t="shared" si="1"/>
        <v>1</v>
      </c>
      <c r="G6" s="16">
        <v>7.9790000000000001</v>
      </c>
      <c r="H6" s="24">
        <v>27108</v>
      </c>
      <c r="I6" s="18">
        <f t="shared" si="2"/>
        <v>1.9169068805614737</v>
      </c>
      <c r="J6" s="20">
        <f t="shared" si="3"/>
        <v>0.95845344028073687</v>
      </c>
      <c r="K6" s="16">
        <v>4.6980000000000004</v>
      </c>
      <c r="L6" s="24">
        <v>27108</v>
      </c>
      <c r="M6" s="18">
        <f t="shared" si="4"/>
        <v>3.2556406981694335</v>
      </c>
      <c r="N6" s="20">
        <f t="shared" si="5"/>
        <v>0.81391017454235837</v>
      </c>
      <c r="O6" s="16">
        <v>3.669</v>
      </c>
      <c r="P6" s="24">
        <v>27108</v>
      </c>
      <c r="Q6" s="18">
        <f t="shared" si="6"/>
        <v>4.1687108203870267</v>
      </c>
      <c r="R6" s="20">
        <f t="shared" si="7"/>
        <v>0.52108885254837833</v>
      </c>
      <c r="S6" s="16">
        <v>3.0219999999999998</v>
      </c>
      <c r="T6" s="24">
        <v>27108</v>
      </c>
      <c r="U6" s="18">
        <f t="shared" si="8"/>
        <v>5.0612177365982793</v>
      </c>
      <c r="V6" s="22">
        <f t="shared" si="9"/>
        <v>0.31632610853739246</v>
      </c>
    </row>
    <row r="7" spans="1:22" x14ac:dyDescent="0.55000000000000004">
      <c r="A7" s="13">
        <v>400</v>
      </c>
      <c r="B7" s="4">
        <v>400</v>
      </c>
      <c r="C7" s="16">
        <f>60*2+38.219</f>
        <v>158.21899999999999</v>
      </c>
      <c r="D7" s="24">
        <v>69775</v>
      </c>
      <c r="E7" s="18">
        <f t="shared" si="0"/>
        <v>1</v>
      </c>
      <c r="F7" s="20">
        <f t="shared" si="1"/>
        <v>1</v>
      </c>
      <c r="G7" s="16">
        <v>81.846999999999994</v>
      </c>
      <c r="H7" s="24">
        <v>69775</v>
      </c>
      <c r="I7" s="18">
        <f t="shared" si="2"/>
        <v>1.9331068945715788</v>
      </c>
      <c r="J7" s="20">
        <f t="shared" si="3"/>
        <v>0.9665534472857894</v>
      </c>
      <c r="K7" s="16">
        <v>43.22</v>
      </c>
      <c r="L7" s="24">
        <v>69775</v>
      </c>
      <c r="M7" s="18">
        <f t="shared" si="4"/>
        <v>3.6607820453493751</v>
      </c>
      <c r="N7" s="20">
        <f t="shared" si="5"/>
        <v>0.91519551133734378</v>
      </c>
      <c r="O7" s="16">
        <v>24.905999999999999</v>
      </c>
      <c r="P7" s="24">
        <v>69775</v>
      </c>
      <c r="Q7" s="18">
        <f t="shared" si="6"/>
        <v>6.352645948767365</v>
      </c>
      <c r="R7" s="20">
        <f t="shared" si="7"/>
        <v>0.79408074359592062</v>
      </c>
      <c r="S7" s="16">
        <v>31.515000000000001</v>
      </c>
      <c r="T7" s="24">
        <v>69775</v>
      </c>
      <c r="U7" s="18">
        <f t="shared" si="8"/>
        <v>5.0204347136284309</v>
      </c>
      <c r="V7" s="22">
        <f t="shared" si="9"/>
        <v>0.31377716960177693</v>
      </c>
    </row>
    <row r="8" spans="1:22" x14ac:dyDescent="0.55000000000000004">
      <c r="A8" s="13">
        <v>500</v>
      </c>
      <c r="B8" s="4">
        <v>500</v>
      </c>
      <c r="C8" s="16">
        <f>60*8+26.332</f>
        <v>506.33199999999999</v>
      </c>
      <c r="D8" s="24">
        <v>89886</v>
      </c>
      <c r="E8" s="18">
        <f t="shared" si="0"/>
        <v>1</v>
      </c>
      <c r="F8" s="20">
        <f t="shared" si="1"/>
        <v>1</v>
      </c>
      <c r="G8" s="16">
        <f>4*60+21.235</f>
        <v>261.23500000000001</v>
      </c>
      <c r="H8" s="24">
        <v>89886</v>
      </c>
      <c r="I8" s="18">
        <f t="shared" si="2"/>
        <v>1.9382242042605315</v>
      </c>
      <c r="J8" s="20">
        <f t="shared" si="3"/>
        <v>0.96911210213026577</v>
      </c>
      <c r="K8" s="16">
        <f>130.839</f>
        <v>130.839</v>
      </c>
      <c r="L8" s="24">
        <v>89886</v>
      </c>
      <c r="M8" s="18">
        <f t="shared" si="4"/>
        <v>3.8698858902926498</v>
      </c>
      <c r="N8" s="20">
        <f t="shared" si="5"/>
        <v>0.96747147257316246</v>
      </c>
      <c r="O8" s="16">
        <v>74.628</v>
      </c>
      <c r="P8" s="24">
        <v>89886</v>
      </c>
      <c r="Q8" s="18">
        <f t="shared" si="6"/>
        <v>6.7847456718657879</v>
      </c>
      <c r="R8" s="20">
        <f t="shared" si="7"/>
        <v>0.84809320898322349</v>
      </c>
      <c r="S8" s="16">
        <v>73.978999999999999</v>
      </c>
      <c r="T8" s="24">
        <v>89886</v>
      </c>
      <c r="U8" s="18">
        <f t="shared" si="8"/>
        <v>6.844266616201895</v>
      </c>
      <c r="V8" s="22">
        <f t="shared" si="9"/>
        <v>0.42776666351261844</v>
      </c>
    </row>
    <row r="9" spans="1:22" x14ac:dyDescent="0.55000000000000004">
      <c r="A9" s="13">
        <v>1000</v>
      </c>
      <c r="B9" s="4">
        <v>1000</v>
      </c>
      <c r="C9" s="16">
        <f>31*60+24.428</f>
        <v>1884.4280000000001</v>
      </c>
      <c r="D9" s="24">
        <v>126589</v>
      </c>
      <c r="E9" s="18">
        <f t="shared" si="0"/>
        <v>1</v>
      </c>
      <c r="F9" s="20">
        <f t="shared" si="1"/>
        <v>1</v>
      </c>
      <c r="G9" s="16">
        <f>21*60+1.876</f>
        <v>1261.876</v>
      </c>
      <c r="H9" s="24">
        <v>126589</v>
      </c>
      <c r="I9" s="18">
        <f t="shared" si="2"/>
        <v>1.4933543390951252</v>
      </c>
      <c r="J9" s="20">
        <f t="shared" si="3"/>
        <v>0.74667716954756258</v>
      </c>
      <c r="K9" s="16">
        <f>10*60+0.33</f>
        <v>600.33000000000004</v>
      </c>
      <c r="L9" s="24">
        <v>126589</v>
      </c>
      <c r="M9" s="18">
        <f t="shared" si="4"/>
        <v>3.1389868905435345</v>
      </c>
      <c r="N9" s="20">
        <f t="shared" si="5"/>
        <v>0.78474672263588363</v>
      </c>
      <c r="O9" s="16">
        <f>7*60+49.557</f>
        <v>469.55700000000002</v>
      </c>
      <c r="P9" s="24">
        <v>126589</v>
      </c>
      <c r="Q9" s="18">
        <f t="shared" si="6"/>
        <v>4.0132039347725623</v>
      </c>
      <c r="R9" s="20">
        <f t="shared" si="7"/>
        <v>0.50165049184657029</v>
      </c>
      <c r="S9" s="16">
        <f>8*60+9.452</f>
        <v>489.452</v>
      </c>
      <c r="T9" s="24">
        <v>126589</v>
      </c>
      <c r="U9" s="18">
        <f t="shared" si="8"/>
        <v>3.8500772292277898</v>
      </c>
      <c r="V9" s="22">
        <f t="shared" si="9"/>
        <v>0.24062982682673686</v>
      </c>
    </row>
    <row r="10" spans="1:22" ht="14.7" thickBot="1" x14ac:dyDescent="0.6">
      <c r="A10" s="14">
        <v>2000</v>
      </c>
      <c r="B10" s="15">
        <v>2000</v>
      </c>
      <c r="C10" s="17">
        <f>110*60+43.569</f>
        <v>6643.5690000000004</v>
      </c>
      <c r="D10" s="25">
        <v>82597</v>
      </c>
      <c r="E10" s="19">
        <f t="shared" si="0"/>
        <v>1</v>
      </c>
      <c r="F10" s="21">
        <f t="shared" si="1"/>
        <v>1</v>
      </c>
      <c r="G10" s="17">
        <f>61*60+54.532</f>
        <v>3714.5320000000002</v>
      </c>
      <c r="H10" s="25">
        <v>82597</v>
      </c>
      <c r="I10" s="19">
        <f t="shared" si="2"/>
        <v>1.7885345987058396</v>
      </c>
      <c r="J10" s="21">
        <f t="shared" si="3"/>
        <v>0.89426729935291982</v>
      </c>
      <c r="K10" s="17">
        <f>35*60+53.378</f>
        <v>2153.3780000000002</v>
      </c>
      <c r="L10" s="25">
        <v>82597</v>
      </c>
      <c r="M10" s="19">
        <f t="shared" si="4"/>
        <v>3.0851847655172477</v>
      </c>
      <c r="N10" s="21">
        <f t="shared" si="5"/>
        <v>0.77129619137931194</v>
      </c>
      <c r="O10" s="17">
        <f>22*60+43.247</f>
        <v>1363.2470000000001</v>
      </c>
      <c r="P10" s="25">
        <v>82597</v>
      </c>
      <c r="Q10" s="19">
        <f t="shared" si="6"/>
        <v>4.8733421016147478</v>
      </c>
      <c r="R10" s="21">
        <f t="shared" si="7"/>
        <v>0.60916776270184347</v>
      </c>
      <c r="S10" s="17">
        <f>15*60+37.257</f>
        <v>937.25699999999995</v>
      </c>
      <c r="T10" s="25">
        <v>82597</v>
      </c>
      <c r="U10" s="19">
        <f t="shared" si="8"/>
        <v>7.0883108901827363</v>
      </c>
      <c r="V10" s="23">
        <f t="shared" si="9"/>
        <v>0.44301943063642102</v>
      </c>
    </row>
  </sheetData>
  <mergeCells count="7">
    <mergeCell ref="C1:V1"/>
    <mergeCell ref="A1:B2"/>
    <mergeCell ref="C2:F2"/>
    <mergeCell ref="G2:J2"/>
    <mergeCell ref="K2:N2"/>
    <mergeCell ref="O2:R2"/>
    <mergeCell ref="S2:V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Jered Dominguez-Trujillo</dc:creator>
  <cp:lastModifiedBy>Jered Dominguez-Trujillo</cp:lastModifiedBy>
  <dcterms:created xsi:type="dcterms:W3CDTF">2018-04-16T15:16:55Z</dcterms:created>
  <dcterms:modified xsi:type="dcterms:W3CDTF">2018-04-17T04:07:09Z</dcterms:modified>
</cp:coreProperties>
</file>