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8.xml"/>
  <Override ContentType="application/vnd.openxmlformats-officedocument.drawing+xml" PartName="/xl/drawings/worksheetdrawing27.xml"/>
  <Override ContentType="application/vnd.openxmlformats-officedocument.drawing+xml" PartName="/xl/drawings/worksheetdrawing14.xml"/>
  <Override ContentType="application/vnd.openxmlformats-officedocument.drawing+xml" PartName="/xl/drawings/worksheetdrawing3.xml"/>
  <Override ContentType="application/vnd.openxmlformats-officedocument.drawing+xml" PartName="/xl/drawings/worksheetdrawing13.xml"/>
  <Override ContentType="application/vnd.openxmlformats-officedocument.drawing+xml" PartName="/xl/drawings/worksheetdrawing18.xml"/>
  <Override ContentType="application/vnd.openxmlformats-officedocument.drawing+xml" PartName="/xl/drawings/worksheetdrawing26.xml"/>
  <Override ContentType="application/vnd.openxmlformats-officedocument.drawing+xml" PartName="/xl/drawings/worksheetdrawing9.xml"/>
  <Override ContentType="application/vnd.openxmlformats-officedocument.drawing+xml" PartName="/xl/drawings/worksheetdrawing22.xml"/>
  <Override ContentType="application/vnd.openxmlformats-officedocument.drawing+xml" PartName="/xl/drawings/worksheetdrawing7.xml"/>
  <Override ContentType="application/vnd.openxmlformats-officedocument.drawing+xml" PartName="/xl/drawings/worksheetdrawing12.xml"/>
  <Override ContentType="application/vnd.openxmlformats-officedocument.drawing+xml" PartName="/xl/drawings/worksheetdrawing17.xml"/>
  <Override ContentType="application/vnd.openxmlformats-officedocument.drawing+xml" PartName="/xl/drawings/worksheetdrawing4.xml"/>
  <Override ContentType="application/vnd.openxmlformats-officedocument.drawing+xml" PartName="/xl/drawings/worksheetdrawing25.xml"/>
  <Override ContentType="application/vnd.openxmlformats-officedocument.drawing+xml" PartName="/xl/drawings/worksheetdrawing21.xml"/>
  <Override ContentType="application/vnd.openxmlformats-officedocument.drawing+xml" PartName="/xl/drawings/worksheetdrawing16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20.xml"/>
  <Override ContentType="application/vnd.openxmlformats-officedocument.drawing+xml" PartName="/xl/drawings/worksheetdrawing5.xml"/>
  <Override ContentType="application/vnd.openxmlformats-officedocument.drawing+xml" PartName="/xl/drawings/worksheetdrawing24.xml"/>
  <Override ContentType="application/vnd.openxmlformats-officedocument.drawing+xml" PartName="/xl/drawings/worksheetdrawing2.xml"/>
  <Override ContentType="application/vnd.openxmlformats-officedocument.drawing+xml" PartName="/xl/drawings/worksheetdrawing23.xml"/>
  <Override ContentType="application/vnd.openxmlformats-officedocument.drawing+xml" PartName="/xl/drawings/worksheetdrawing10.xml"/>
  <Override ContentType="application/vnd.openxmlformats-officedocument.drawing+xml" PartName="/xl/drawings/worksheetdrawing15.xml"/>
  <Override ContentType="application/vnd.openxmlformats-officedocument.drawing+xml" PartName="/xl/drawings/worksheetdrawing19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xa" sheetId="1" r:id="rId3"/>
    <sheet state="visible" name="Hetaerina americana" sheetId="2" r:id="rId4"/>
    <sheet state="visible" name="Pantala hymenaea" sheetId="3" r:id="rId5"/>
    <sheet state="visible" name="Pantala flavescens" sheetId="4" r:id="rId6"/>
    <sheet state="visible" name="Tramea lacerata" sheetId="5" r:id="rId7"/>
    <sheet state="visible" name="Calopteryx maculata" sheetId="6" r:id="rId8"/>
    <sheet state="visible" name="Gomphus abbreviatus" sheetId="7" r:id="rId9"/>
    <sheet state="visible" name="Ischnura verticalis" sheetId="8" r:id="rId10"/>
    <sheet state="visible" name="Gomphus ventricosus" sheetId="9" r:id="rId11"/>
    <sheet state="visible" name="Libellula auripennis" sheetId="10" r:id="rId12"/>
    <sheet state="visible" name="Boyeria grafiana" sheetId="11" r:id="rId13"/>
    <sheet state="visible" name="Pachydiplax longipennis" sheetId="12" r:id="rId14"/>
    <sheet state="visible" name="Anax junius" sheetId="13" r:id="rId15"/>
    <sheet state="visible" name="Sympetrum vicinum" sheetId="14" r:id="rId16"/>
    <sheet state="visible" name="Orthemis ferruginea" sheetId="15" r:id="rId17"/>
    <sheet state="visible" name="Argia tibialis" sheetId="16" r:id="rId18"/>
    <sheet state="visible" name="Enallagma traviatum" sheetId="17" r:id="rId19"/>
    <sheet state="visible" name="Nehalennia gracilis" sheetId="18" r:id="rId20"/>
    <sheet state="visible" name="Gomphaeschna antilope" sheetId="19" r:id="rId21"/>
    <sheet state="visible" name="Epitheca cynosura" sheetId="20" r:id="rId22"/>
    <sheet state="visible" name="Sympetrum corruptum" sheetId="21" r:id="rId23"/>
    <sheet state="visible" name="Libellula incesta" sheetId="22" r:id="rId24"/>
    <sheet state="visible" name="Calopteryx aequabilis" sheetId="23" r:id="rId25"/>
    <sheet state="visible" name="Erythrodiplax connata" sheetId="24" r:id="rId26"/>
    <sheet state="visible" name="Hetaerina cruentata" sheetId="25" r:id="rId27"/>
    <sheet state="visible" name="Ischnura ramburii" sheetId="26" r:id="rId28"/>
    <sheet state="visible" name="Hetaerina occisa" sheetId="27" r:id="rId29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B1">
      <text>
        <t xml:space="preserve">looks great; do the imagers know where to find the specimens? I
	-Andy Deans
Yes. All ode boxes are labeled.
	-Emily Sandall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authorId="0" ref="M44">
      <text>
        <t xml:space="preserve">Could have same coordinates as above, not sure why there would be two localities for one number...could refer to Eyipantla Falls
	-Emily Sandall</t>
      </text>
    </comment>
    <comment authorId="0" ref="M118">
      <text>
        <t xml:space="preserve">Specimens above could be also from Westtown, cannot read scanned page to know all of the corresponding numbers.
	-Emily Sandall</t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authorId="0" ref="D112">
      <text>
        <t xml:space="preserve">only in records as 59304B
	-Emily Sandall</t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authorId="0" ref="E105">
      <text>
        <t xml:space="preserve">listed in record as 59346A
	-Emily Sandall</t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authorId="0" ref="J104">
      <text>
        <t xml:space="preserve">This locality looks like it could be in Argentina, but may exclude from model
	-Emily Sandall</t>
      </text>
    </comment>
  </commentList>
</comments>
</file>

<file path=xl/sharedStrings.xml><?xml version="1.0" encoding="utf-8"?>
<sst xmlns="http://schemas.openxmlformats.org/spreadsheetml/2006/main" count="17889" uniqueCount="2149">
  <si>
    <t xml:space="preserve">Imager </t>
  </si>
  <si>
    <t>Target Taxa</t>
  </si>
  <si>
    <t>Family</t>
  </si>
  <si>
    <t>Total # of Specimens</t>
  </si>
  <si>
    <t># unique localities (n)</t>
  </si>
  <si>
    <t>All Imaged</t>
  </si>
  <si>
    <t># of records on Odonata Central</t>
  </si>
  <si>
    <t># of records on GBIF</t>
  </si>
  <si>
    <t># georeferenced records</t>
  </si>
  <si>
    <t>% increase in specimen data</t>
  </si>
  <si>
    <t>PA records on Odonata Central</t>
  </si>
  <si>
    <t>Sympetrum vicinum</t>
  </si>
  <si>
    <t>Libellulidae</t>
  </si>
  <si>
    <t>Gomphus abbreviatus</t>
  </si>
  <si>
    <t>Gomphidae</t>
  </si>
  <si>
    <t>yes</t>
  </si>
  <si>
    <t>Gomphus ventricosus</t>
  </si>
  <si>
    <t>Nehalennia gracilis</t>
  </si>
  <si>
    <t>Coenagrionidae</t>
  </si>
  <si>
    <t>Gomphaeschna antilope</t>
  </si>
  <si>
    <t>Aeshnidae</t>
  </si>
  <si>
    <t>Boyeria grafiana</t>
  </si>
  <si>
    <t>Pantala hymenaea</t>
  </si>
  <si>
    <t xml:space="preserve">Enallagma traviatum </t>
  </si>
  <si>
    <t>Pantala flavescens</t>
  </si>
  <si>
    <t>Libellula auripennis</t>
  </si>
  <si>
    <t>Tramea lacerata</t>
  </si>
  <si>
    <t>Calopteryx aequabilis</t>
  </si>
  <si>
    <t>Calopterygidae</t>
  </si>
  <si>
    <t>Marcus</t>
  </si>
  <si>
    <t xml:space="preserve">Libellula incesta </t>
  </si>
  <si>
    <t>Sympetrum corruptum</t>
  </si>
  <si>
    <t>Anax junius</t>
  </si>
  <si>
    <t>Ischnura verticalis</t>
  </si>
  <si>
    <t>Carlie</t>
  </si>
  <si>
    <t xml:space="preserve">Epitheca cynosura </t>
  </si>
  <si>
    <t>Corduliidae</t>
  </si>
  <si>
    <t>Sam</t>
  </si>
  <si>
    <t>Hetaerina cruentata</t>
  </si>
  <si>
    <t>Calopteryx maculata</t>
  </si>
  <si>
    <t>Orthemis ferruginea</t>
  </si>
  <si>
    <t xml:space="preserve"> </t>
  </si>
  <si>
    <t>Ischnura ramburii</t>
  </si>
  <si>
    <t>Hetaerina occisa</t>
  </si>
  <si>
    <t>Michael</t>
  </si>
  <si>
    <t>Pachydiplax longipennis</t>
  </si>
  <si>
    <t>Erythrodiplax connata</t>
  </si>
  <si>
    <t>Argia tibialis</t>
  </si>
  <si>
    <t>17*</t>
  </si>
  <si>
    <t>Hetaerina americana</t>
  </si>
  <si>
    <t>39*</t>
  </si>
  <si>
    <t>collection_object_identifier_namespace_short_name</t>
  </si>
  <si>
    <t>collection_object_identifier_identifier</t>
  </si>
  <si>
    <t>Species</t>
  </si>
  <si>
    <t>OTU</t>
  </si>
  <si>
    <t>Confirmed?</t>
  </si>
  <si>
    <t>collecting_event_identifier_namespace_short_name</t>
  </si>
  <si>
    <t>collecting_event_identifier_identifier</t>
  </si>
  <si>
    <t>collecting_event_identifier_type</t>
  </si>
  <si>
    <t>Date</t>
  </si>
  <si>
    <t>Month</t>
  </si>
  <si>
    <t>Day</t>
  </si>
  <si>
    <t>Year</t>
  </si>
  <si>
    <t>Verbatim_Location</t>
  </si>
  <si>
    <t>Latitude</t>
  </si>
  <si>
    <t>Longitude</t>
  </si>
  <si>
    <t>Error</t>
  </si>
  <si>
    <t>georeference_error_units</t>
  </si>
  <si>
    <t>Method</t>
  </si>
  <si>
    <t>PSUC</t>
  </si>
  <si>
    <t>Collecting Event No.</t>
  </si>
  <si>
    <t>Local::TripCode</t>
  </si>
  <si>
    <t>8.18.1941</t>
  </si>
  <si>
    <t>Creek on Mary Shannon's place, Dallas, Texas</t>
  </si>
  <si>
    <t>Spring 1938</t>
  </si>
  <si>
    <t>S of San Antonio, Texas</t>
  </si>
  <si>
    <t>7.30.1950</t>
  </si>
  <si>
    <t>Fish Hatchery, Kerrville, Tex.</t>
  </si>
  <si>
    <t>m</t>
  </si>
  <si>
    <t>GEOLocate</t>
  </si>
  <si>
    <t>8.5.1951</t>
  </si>
  <si>
    <t>Real Co, TX</t>
  </si>
  <si>
    <t>6.16.1953</t>
  </si>
  <si>
    <t>San Saba Co, Texas</t>
  </si>
  <si>
    <t>6.25.1953</t>
  </si>
  <si>
    <t>Uvalde Co, TX</t>
  </si>
  <si>
    <t>7.12.1958</t>
  </si>
  <si>
    <t>highway 85, just S of Caracol &amp; N of El Encino</t>
  </si>
  <si>
    <t>El Salto (NE-10 mi W of Nuevo Morelos, Tamps.) : various locations aroun falls</t>
  </si>
  <si>
    <t>7.22.1958</t>
  </si>
  <si>
    <t>Zimapan (extreme W): .5 mi S of town: arroyo crossing highway</t>
  </si>
  <si>
    <t>Rio Tula, ca. 1.5 mi. E. of Tasquillo, HGO.; 5500'. 22.vii.1958</t>
  </si>
  <si>
    <t>km</t>
  </si>
  <si>
    <t>Rio Tula, ca. 1.5 mi. E. of Tasquillo, HGO.; 5500'. 22.vii.1959</t>
  </si>
  <si>
    <t>Rio Tula, ca. 1.5 mi. E. of Tasquillo, HGO.; 5500'. 22.vii.1960</t>
  </si>
  <si>
    <t>Rio Tula, ca. 1.5 mi. E. of Tasquillo, HGO.; 5500'. 22.vii.1961</t>
  </si>
  <si>
    <t>Rio Tula, ca. 1.5 mi. E. of Tasquillo, HGO.; 5500'. 22.vii.1962</t>
  </si>
  <si>
    <t>8.5.1958</t>
  </si>
  <si>
    <t>8.8 mi NW on rd to La Tinaja: Rio Estanzuela</t>
  </si>
  <si>
    <t>8.11.1958</t>
  </si>
  <si>
    <t>Rio Moreno at h'way bridge 12 mi. N. of Tierra Blanca, VER.; 285'. 11.viii.1958</t>
  </si>
  <si>
    <t>7.20.1958</t>
  </si>
  <si>
    <t>Rio Coyolucan below h'way bridge, 13.6 mi. N. Tierra Blanca, VER.; 285'. 11.viii.1958</t>
  </si>
  <si>
    <t>7.25.1958</t>
  </si>
  <si>
    <t>Arroyo 0.8 mi. S. of H'way #180 at Sihuapan, VER., which is 4 mi. S.E. of San Andres Tuxtla; ca. 1200'. 21.viii.1960</t>
  </si>
  <si>
    <t>Arroyo 0.8 mi. S. of H'way #180 at Sihuapan, VER., which is 4 mi. S.E. of San Andres Tuxtla; ca. 1200'. 21.viii.1961</t>
  </si>
  <si>
    <t>Arroyo 0.8 mi. S. of H'way #180 at Sihuapan, VER., which is 4 mi. S.E. of San Andres Tuxtla; ca. 1200'. 21.viii.1962</t>
  </si>
  <si>
    <t>Arroyo 0.8 mi. S. of H'way #180 at Sihuapan, VER., which is 4 mi. S.E. of San Andres Tuxtla; ca. 1200'. 21.viii.1963</t>
  </si>
  <si>
    <t>Arroyo 0.8 mi. S. of H'way #180 at Sihuapan, VER., which is 4 mi. S.E. of San Andres Tuxtla; ca. 1200'. 21.viii.1964</t>
  </si>
  <si>
    <t>Arroyo 0.8 mi. S. of H'way #180 at Sihuapan, VER., which is 4 mi. S.E. of San Andres Tuxtla; ca. 1200'. 21.viii.1965</t>
  </si>
  <si>
    <t>Arroyo 0.8 mi. S. of H'way #180 at Sihuapan, VER., which is 4 mi. S.E. of San Andres Tuxtla; ca. 1200'. 21.viii.1967</t>
  </si>
  <si>
    <t>8.7 mi SE: arroyo flowing into L. Catemaco</t>
  </si>
  <si>
    <t>Arroyo Zapoapan, 0.3 mi. S. of Zapoapan, VER.; below crossing of H'way #180, 15.4 mi. S.E. of San Andrés Tuxtla; ca. 1400'(+). stream &amp; pools in dense jungle as well as main stream. 14.viii.1958</t>
  </si>
  <si>
    <t>Arroyo 0.8 mi. S. of H'way #180 at Sihuapan, VER., which is 4 mi. S.E. of San Andres Tuxtla; ca. 1200'. 21.viii.1968</t>
  </si>
  <si>
    <t>Arroyo 0.8 mi. S. of H'way #180 at Sihuapan, VER., which is 4 mi. S.E. of San Andres Tuxtla; ca. 1200'. 21.viii.1969</t>
  </si>
  <si>
    <t>Arroyo 0.8 mi. S. of H'way #180 at Sihuapan, VER., which is 4 mi. S.E. of San Andres Tuxtla; ca. 1200'. 21.viii.1970</t>
  </si>
  <si>
    <t>7.14.1958</t>
  </si>
  <si>
    <t>8.16.1958</t>
  </si>
  <si>
    <t>San Andres Tuxtla: 25.9 mi SE, arroyo crossing highway 180</t>
  </si>
  <si>
    <t>Arroyo 0.8 mi. S. of H'way #180 at Sihuapan, VER., which is 4 mi. S.E. of San Andres Tuxtla; ca. 1200'. 21.viii.1958</t>
  </si>
  <si>
    <t>Arroyo 0.8 mi. S. of H'way #180 at Sihuapan, VER., which is 4 mi. S.E. of San Andres Tuxtla; ca. 1200'. 21.viii.1959</t>
  </si>
  <si>
    <t>Arroyo 0.8 mi. S. of H'way #180 at Sihuapan, VER., which is 4 mi. S.E. of San Andres Tuxtla; ca. 1200'. 21.viii.1966</t>
  </si>
  <si>
    <t>8.28.1958</t>
  </si>
  <si>
    <t>2.7 mi. S.W. of San Juan Teotihuacan, MEXICO state; small canal beside road (Rt. #132); 7600'. 28.viii.1958</t>
  </si>
  <si>
    <t>8.19.1958</t>
  </si>
  <si>
    <t>2.0 mi SW of RR crossing near Teapa, on rd to Pichucalco, Chiapas: arroyo</t>
  </si>
  <si>
    <t>El Salto, S.L.P., 10 mi. W. of Nuevo Morelos, TAMPS.; river-bank close to falls, tributary streams, pools, weedy fields near river; 2120'. 2.ix.1958</t>
  </si>
  <si>
    <t>El Salto, S.L.P., 10 mi. W. of Nuevo Morelos, TAMPS.; river-bank close to falls, tributary streams, pools, weedy fields near river; 2120'. 2.ix.1959</t>
  </si>
  <si>
    <t>7.24.1959</t>
  </si>
  <si>
    <t>Salto de Eyipantla, 5.4 mi. S.W. of Sihuapan, which is 4 mi. S.E. of San Andrés Tuxtla, VER.; elev. ca. 1300'. 24.vii.1959</t>
  </si>
  <si>
    <t>8.27.1959</t>
  </si>
  <si>
    <t>6.1 mi S on road to Oaxaca: waterfall stream</t>
  </si>
  <si>
    <t>7.28.1959</t>
  </si>
  <si>
    <t>21.8 mi NW: Presa el Marques; pool near Rio Tequisistlan</t>
  </si>
  <si>
    <t>7.29.1959</t>
  </si>
  <si>
    <t>14.7 mi E: Ojo de Agua, 1 mi N of highway 190</t>
  </si>
  <si>
    <t>7.30.1959</t>
  </si>
  <si>
    <t>Rio Blanco at Chiapa</t>
  </si>
  <si>
    <t>7.31.1959</t>
  </si>
  <si>
    <t>"Arroyo de Rancho San Joaquin", 14.8 mi. S. of Tuxtla Gutierrez, CHIS., on road to Suchiapa; 1500'. 31.vii.1959</t>
  </si>
  <si>
    <t>8.1.1959</t>
  </si>
  <si>
    <t>small stream crossing road at La Gloria, 0.2 mi. N. of H'way #190 at a point 4.3 mi. W. of Tuxtla Gutierrez, CHIS.; 1200'. 1.viii.1959</t>
  </si>
  <si>
    <t>8.2.1959</t>
  </si>
  <si>
    <t>Tehuantepec: 6.4 mi NE irrigation canal</t>
  </si>
  <si>
    <t>Rio Guamol, below H'way #190, 43.5 mi. E. of Juchitán, OAX.; 200'. 2.viii.1959</t>
  </si>
  <si>
    <t>8.3.1959</t>
  </si>
  <si>
    <t>20.5 mi. E. of Juchitán, OAX.; small irrigation ditch &amp; leakage pools on S. side of H'way #190; 300'. 3.viii.1959</t>
  </si>
  <si>
    <t>20.5 mi. E. of Juchitán, OAX.; small irrigation ditch &amp; leakage pools on S. side of H'way #190; 300'. 3.viii.1960</t>
  </si>
  <si>
    <t>Juchitan SE: 18.4 mi E: Rio de Ingenio Santo Domingo</t>
  </si>
  <si>
    <t>8.4.1959</t>
  </si>
  <si>
    <t>Rio Almolaya, at H'way #185, 28.6 mi. N. of Juchitán, OAX. 675'. 4.viii.1959</t>
  </si>
  <si>
    <t>8.16.1959</t>
  </si>
  <si>
    <t>13 mi. S. of Izucar de Matamoros, PUE.; stream at H'way #190; 4000'. 16.viii.1959</t>
  </si>
  <si>
    <t>Westtown</t>
  </si>
  <si>
    <t>7.27.1947</t>
  </si>
  <si>
    <t>Malaga, NJ</t>
  </si>
  <si>
    <t>57/144</t>
  </si>
  <si>
    <t>59306B</t>
  </si>
  <si>
    <t>20.7 mi. N.E. of Cintalapa, CHIS.; shallow roadside ditches and stream; 1725'. 1.viii.1959</t>
  </si>
  <si>
    <t>59310A</t>
  </si>
  <si>
    <t>59310B</t>
  </si>
  <si>
    <t>7.31.1956</t>
  </si>
  <si>
    <t>"Las Estacas", near Jojutla, Morelos, Mexico</t>
  </si>
  <si>
    <t>5.3.1958</t>
  </si>
  <si>
    <t>5 mi S Plan de Barrancas, Jalisco, Mex</t>
  </si>
  <si>
    <t>5.3.1953</t>
  </si>
  <si>
    <t>5 mi S. Plan de Barrancas, Jalisco, Mexico</t>
  </si>
  <si>
    <t>9.5.1945</t>
  </si>
  <si>
    <t>Albertson Brook, 3 mi S of Atsion, NJ</t>
  </si>
  <si>
    <t xml:space="preserve"> m</t>
  </si>
  <si>
    <t>Albertson Brook, 3 mi. S of Atsion, NJ</t>
  </si>
  <si>
    <t>9.14-15.1954</t>
  </si>
  <si>
    <t>14-15</t>
  </si>
  <si>
    <t>Balmorhea State Park-Canal, Reeves Co, TX</t>
  </si>
  <si>
    <t>9.1-3.1954</t>
  </si>
  <si>
    <t>Calaveras Cr. near Saspamco &amp; San Antonio R., Wilson Co, TX</t>
  </si>
  <si>
    <t>6.15.1952</t>
  </si>
  <si>
    <t>Current River, Van Buren, Missouri</t>
  </si>
  <si>
    <t>8.29.1945</t>
  </si>
  <si>
    <t>Darby Cr, Radnor Twp, Delaware Co, PA</t>
  </si>
  <si>
    <t>8.27.1945</t>
  </si>
  <si>
    <t>10.11.1958</t>
  </si>
  <si>
    <t>E. Verde River, between Payson &amp; Pine, Gila Co, Arizona</t>
  </si>
  <si>
    <t>6.6.1952</t>
  </si>
  <si>
    <t>Eaton, Ind-Mississinewa R.</t>
  </si>
  <si>
    <t>9.13.1954</t>
  </si>
  <si>
    <t>Frio R., Garner State Park, Uvalde Co, Texas</t>
  </si>
  <si>
    <t xml:space="preserve">m </t>
  </si>
  <si>
    <t>9.29.1954</t>
  </si>
  <si>
    <t>Hansen Dam near San Fernando</t>
  </si>
  <si>
    <t>8.29.1956</t>
  </si>
  <si>
    <t>Junct. Gamble Run &amp; Pine Cr. near Tomb, Lycoming Co, Penna.</t>
  </si>
  <si>
    <t>9.9.1953</t>
  </si>
  <si>
    <t>Lahaska Creek, Buckingham, PA</t>
  </si>
  <si>
    <t>Lahaska Creek, Buckingham, Bucks Co, Penna</t>
  </si>
  <si>
    <t>8.16.1953</t>
  </si>
  <si>
    <t>Manatawny Cr, Pottstown, PA</t>
  </si>
  <si>
    <t>9.8.1953</t>
  </si>
  <si>
    <t>Neshaminy Cr near Bridge Valley, PA</t>
  </si>
  <si>
    <t>9.6.1953</t>
  </si>
  <si>
    <t>Neshaminy Cr, near Bridge Valley, PA</t>
  </si>
  <si>
    <t>Neshaminy Creek near Bridge Valley, PA</t>
  </si>
  <si>
    <t>9.5-7.1954</t>
  </si>
  <si>
    <t>Nueces R. 3 mi N of Sandia, San Patricio Co, TX</t>
  </si>
  <si>
    <t>7.26.1954</t>
  </si>
  <si>
    <t>Pigeon River at Howe, Lagrange Co, Indiana</t>
  </si>
  <si>
    <t>8.25.1954</t>
  </si>
  <si>
    <t>Recreation area in Ouachita National Forest near Crystal Springs, Garland Co, Arkansas</t>
  </si>
  <si>
    <t>9.19.1954</t>
  </si>
  <si>
    <t>Salt R. at Coon Bluff Campground, 15 mi NE of Mesa, Maricopa Co, Arizona</t>
  </si>
  <si>
    <t>9.3.1954</t>
  </si>
  <si>
    <t>San Antonio R. near Saspamco &amp; Calaveras Cr., Wilson Co, Texas</t>
  </si>
  <si>
    <t>7.9-13.1958</t>
  </si>
  <si>
    <t>Santo Domingo, 15 mi SE of Simojovel, Chiapas, Mex</t>
  </si>
  <si>
    <t>9.23.1954</t>
  </si>
  <si>
    <t>Sespe Cr. 5 mi N of Fillmore, Ventura Co, California</t>
  </si>
  <si>
    <t>8.24.1969</t>
  </si>
  <si>
    <t>Squannacook River at Mass. Fish and Game Management Area, Shirley-Pepperell town line elev 250 feet, Middlesex County, Massachusetts</t>
  </si>
  <si>
    <t>5.27.1952</t>
  </si>
  <si>
    <t>St. Helena, Calif.</t>
  </si>
  <si>
    <t>stream flowing into N. end of Long Lake near Union, Cass Co, Michigan</t>
  </si>
  <si>
    <t>7.17.1957</t>
  </si>
  <si>
    <t>Suchiapa, Chiapas, Mex</t>
  </si>
  <si>
    <t>9.28.1954</t>
  </si>
  <si>
    <t>Tujunga Cr 5 mi NE of Tujunga, LA Co, California</t>
  </si>
  <si>
    <t>Tujunga Cr at Highway #118, near Sunland, LA Co, California</t>
  </si>
  <si>
    <t>9.24.1954</t>
  </si>
  <si>
    <t>Tujunga Cr, 1/2 mi. below Big Tujunga Dam, LA Co, California</t>
  </si>
  <si>
    <t>8.7.1953</t>
  </si>
  <si>
    <t>Unami Cr, Finland, PA</t>
  </si>
  <si>
    <t>8.10.1953</t>
  </si>
  <si>
    <t>Unami Creek, Finland, PA</t>
  </si>
  <si>
    <t>8.6.1953</t>
  </si>
  <si>
    <t>8.15.1953</t>
  </si>
  <si>
    <t>7.25.1954</t>
  </si>
  <si>
    <t>Wabash River 2 mi E of Bluffton, Indiana</t>
  </si>
  <si>
    <t>9.3.1945</t>
  </si>
  <si>
    <t>Westtown Lake, Ches Co, PA</t>
  </si>
  <si>
    <t>8.28.1954</t>
  </si>
  <si>
    <t>Zamora, Michoacan, Mex</t>
  </si>
  <si>
    <t>Collecting Event #</t>
  </si>
  <si>
    <t xml:space="preserve">Day </t>
  </si>
  <si>
    <t>Verbatim Location</t>
  </si>
  <si>
    <t xml:space="preserve">Latitude </t>
  </si>
  <si>
    <t xml:space="preserve">Longitude </t>
  </si>
  <si>
    <t>9.27.1953</t>
  </si>
  <si>
    <t>Sausalito, Marin Co, California</t>
  </si>
  <si>
    <t>2348 m</t>
  </si>
  <si>
    <t>Salt R. at Coon Bluff Campground, 15 mi N of Mesa, Maricopa</t>
  </si>
  <si>
    <t>2.11km</t>
  </si>
  <si>
    <t>Calaveras Cr. near Saspamco &amp; San Antonio R., Wilson Co, Arizona, TX</t>
  </si>
  <si>
    <t>8.9.1952</t>
  </si>
  <si>
    <t>Durham, NC</t>
  </si>
  <si>
    <t>14791 m</t>
  </si>
  <si>
    <t>7.2.1953</t>
  </si>
  <si>
    <t>14792 m</t>
  </si>
  <si>
    <t>5.25.1958</t>
  </si>
  <si>
    <t>Oakland, Alameda Co, California</t>
  </si>
  <si>
    <t>12896 m</t>
  </si>
  <si>
    <t>8.27.1954</t>
  </si>
  <si>
    <t>Cedar Lake, Ouichita National Forest, 7 mi S of Hodgen, LeFlore Co, Oklahoma</t>
  </si>
  <si>
    <t>7.11.1958</t>
  </si>
  <si>
    <t>between Matamouro &amp; Victoria, Tamps, Mexico</t>
  </si>
  <si>
    <t>57/145</t>
  </si>
  <si>
    <t>8.8.1957</t>
  </si>
  <si>
    <t>12 mi W of Tampico, Vercruz, Mexico</t>
  </si>
  <si>
    <t>6.16.1935</t>
  </si>
  <si>
    <t>Acapulco, Mexico</t>
  </si>
  <si>
    <t>1.29.1952</t>
  </si>
  <si>
    <t>Vespasiano near Belo Horizonte, Minas gerais, Brasil</t>
  </si>
  <si>
    <t>Roadside pond of Spiro, LeFlore Co, OK</t>
  </si>
  <si>
    <t>10.22.1952</t>
  </si>
  <si>
    <t>Orlando, Fla-L. Silver</t>
  </si>
  <si>
    <t>587 m</t>
  </si>
  <si>
    <t>10.25.1952</t>
  </si>
  <si>
    <t>Mt. Plymouth, Fla.</t>
  </si>
  <si>
    <t>2376 m</t>
  </si>
  <si>
    <t>Pakaur, Santal Parganas Dist, Bihar, India</t>
  </si>
  <si>
    <t>3036 m</t>
  </si>
  <si>
    <t>Pakaur, San Parganas Distr., Bihar, India</t>
  </si>
  <si>
    <t>Pakaur, Santal Paragans Distr, Bihar, India</t>
  </si>
  <si>
    <t>Sao Joao del Rei, Minas Gerais, Brasil</t>
  </si>
  <si>
    <t xml:space="preserve">3036m </t>
  </si>
  <si>
    <t>8.31.1958</t>
  </si>
  <si>
    <t>Simojovel, Chiapas, Mexico</t>
  </si>
  <si>
    <t>8.13.1958</t>
  </si>
  <si>
    <t>3037 m</t>
  </si>
  <si>
    <t>7.29.1958</t>
  </si>
  <si>
    <t>3038 m</t>
  </si>
  <si>
    <t>3039 m</t>
  </si>
  <si>
    <t>8.18.1957</t>
  </si>
  <si>
    <t>Colonia la Apachital, Arroyo Julie</t>
  </si>
  <si>
    <t>8.29.1957</t>
  </si>
  <si>
    <t>Cordoba, Ver., Mexico</t>
  </si>
  <si>
    <t>near Phoenix, Arizona</t>
  </si>
  <si>
    <t>41662 ,</t>
  </si>
  <si>
    <t>57/125</t>
  </si>
  <si>
    <t>Motzorongo: 10.9 mi S: large pond among cane fields</t>
  </si>
  <si>
    <t>8.6.1958</t>
  </si>
  <si>
    <t>Presa Aleman: 5.5 mi NE roadside pools</t>
  </si>
  <si>
    <t>Neshaminy Creek near Bridge Valley, Bucks Co, PA</t>
  </si>
  <si>
    <t>9.15.1954</t>
  </si>
  <si>
    <t>Fruitland, Wicomico, Maryland</t>
  </si>
  <si>
    <t>9.8-12.1954</t>
  </si>
  <si>
    <t>Roadside Pools, 1 mi W of Penitas-near Mission, Hidalgo Co, Texas</t>
  </si>
  <si>
    <t>Roadside pools 1 mi W of Penitas, near Mision, Hidalgo Co, TX</t>
  </si>
  <si>
    <t>roadside pools 1 mi W of Penitas, near Mision, Hidalgo Co, TX</t>
  </si>
  <si>
    <t>8.26.1954</t>
  </si>
  <si>
    <t>Cedar Lake, Ouachita National Forest, 7 mi S. of Hodgen, LeFlore Co, OK</t>
  </si>
  <si>
    <t>6.27.1957</t>
  </si>
  <si>
    <t>Beaver Dam Pond, near Whipple Dam State park, Huntigdon Co, PA</t>
  </si>
  <si>
    <t>8.24.1954</t>
  </si>
  <si>
    <t>Pond in Overton Park, Memphis, Tennessee</t>
  </si>
  <si>
    <t>972 m</t>
  </si>
  <si>
    <t>8.12.1939</t>
  </si>
  <si>
    <t>Dallas, Texas</t>
  </si>
  <si>
    <t>Salt R at Coon Bluff Campground</t>
  </si>
  <si>
    <t>9.17-18.1954</t>
  </si>
  <si>
    <t>17-18</t>
  </si>
  <si>
    <t>Sabino Canyon-Lake, 7 mi NE of Tuscon, Pinnaco, AZ</t>
  </si>
  <si>
    <t>1506 m</t>
  </si>
  <si>
    <t>Balmorhea State Park-Canal, Reeves Co, Texas-damaged in whirlwind in Sabino Canyon</t>
  </si>
  <si>
    <t>8.30-31.1954</t>
  </si>
  <si>
    <t>30-31</t>
  </si>
  <si>
    <t>Inks Lake State Park, Burnet Co, TX</t>
  </si>
  <si>
    <t>8.29.1954</t>
  </si>
  <si>
    <t>Bonham State Park, Burnet Co, TX</t>
  </si>
  <si>
    <t>1084 m</t>
  </si>
  <si>
    <t>1085 m</t>
  </si>
  <si>
    <t>1086 m</t>
  </si>
  <si>
    <t>Lake Texoma near Willis, Marshall Co, Oklahoma</t>
  </si>
  <si>
    <t>roadside pond E. of Spiro, LeFlore Co, Oklahoma</t>
  </si>
  <si>
    <t>recreation area in Ouichita national Forest near Crystal Springs, Garland Co, Arkansas</t>
  </si>
  <si>
    <t>9.4.1958</t>
  </si>
  <si>
    <t>4.17.1948</t>
  </si>
  <si>
    <t>Oak Ridge, Tennessee</t>
  </si>
  <si>
    <t>9.22.1945</t>
  </si>
  <si>
    <t>Cape May NJ</t>
  </si>
  <si>
    <t>6.10.1947</t>
  </si>
  <si>
    <t>Doylestown, Pa</t>
  </si>
  <si>
    <t>Verbatim Species</t>
  </si>
  <si>
    <t>Confirmed Determination?</t>
  </si>
  <si>
    <t xml:space="preserve">Calopteryx maculata </t>
  </si>
  <si>
    <t>Yes</t>
  </si>
  <si>
    <t>7.25.1955</t>
  </si>
  <si>
    <t>"The Rock", Spring Cr near Houserville, Centre Co, PA</t>
  </si>
  <si>
    <t>6.22.1955</t>
  </si>
  <si>
    <t>7.22.1955</t>
  </si>
  <si>
    <t>No</t>
  </si>
  <si>
    <t>5.28.1949</t>
  </si>
  <si>
    <t>along canal at Fisher's Dam, Burlington Co, NJ</t>
  </si>
  <si>
    <t>7.13.1953</t>
  </si>
  <si>
    <t>Bear Meadows, Centre Co, PA</t>
  </si>
  <si>
    <t>8.9.1955</t>
  </si>
  <si>
    <t>6.22.1954</t>
  </si>
  <si>
    <t>7.27.1956</t>
  </si>
  <si>
    <t>7.11.1956</t>
  </si>
  <si>
    <t>Bear Meadows, Harris Twp, Centre Co, PA</t>
  </si>
  <si>
    <t>7.14.1956</t>
  </si>
  <si>
    <t>Agrion maculatum</t>
  </si>
  <si>
    <t>Beaver Creek, SE of Ottsville</t>
  </si>
  <si>
    <t>6.9.1965</t>
  </si>
  <si>
    <t>Blooming Grove Cr, Pike Co, PA</t>
  </si>
  <si>
    <t>7.14.1970</t>
  </si>
  <si>
    <t>Boleratz Bog, Erie Co, PA</t>
  </si>
  <si>
    <t>7.28.1953</t>
  </si>
  <si>
    <t>Bouman's Hill, PA</t>
  </si>
  <si>
    <t>Agrion maculata</t>
  </si>
  <si>
    <t>7.16.1945</t>
  </si>
  <si>
    <t>Broomall, PA</t>
  </si>
  <si>
    <t>7.27.1955</t>
  </si>
  <si>
    <t>Buffalo Run, 2 mi NE of Fillmore, Benner Twp, Centre Co, PA</t>
  </si>
  <si>
    <t>6.27.1955</t>
  </si>
  <si>
    <t>7.22.1953</t>
  </si>
  <si>
    <t>Bushkill Cr, Pike Co, PA</t>
  </si>
  <si>
    <t>6.26.1951</t>
  </si>
  <si>
    <t>campsite near Saluda, Va.-stream nearby</t>
  </si>
  <si>
    <t>7.10.1977</t>
  </si>
  <si>
    <t>Canada, PQ, Sagunay (St.Lawrence, N Shore), 12 mi NE Godbout</t>
  </si>
  <si>
    <t>7.18.1987</t>
  </si>
  <si>
    <t xml:space="preserve">Clark's Creek Preserve, MS 24 at Pond, MS along clear stream, Wilkinson Co, Mississippi </t>
  </si>
  <si>
    <t>Crum Creek, about 1/2 mi above the covered bridge at Goshen Rd</t>
  </si>
  <si>
    <t>Daily Creek, at Earle Estate, Newton Township, Delaware Co, PA</t>
  </si>
  <si>
    <t>210 m</t>
  </si>
  <si>
    <t>211 m</t>
  </si>
  <si>
    <t>212 m</t>
  </si>
  <si>
    <t>213 m</t>
  </si>
  <si>
    <t>214 m</t>
  </si>
  <si>
    <t>215 m</t>
  </si>
  <si>
    <t>216 m</t>
  </si>
  <si>
    <t>217 m</t>
  </si>
  <si>
    <t>Eaton, IN-Mississinewa R.</t>
  </si>
  <si>
    <t>8.8.1945</t>
  </si>
  <si>
    <t>Echo Valley Farm on Goshen Rd, 2 mi W of Newtown Sq, PA</t>
  </si>
  <si>
    <t>6.12.1955</t>
  </si>
  <si>
    <t>Fillmore Gap, Benner-Houston Twps, Centre Co, PA</t>
  </si>
  <si>
    <t>6.6.1953</t>
  </si>
  <si>
    <t>Fishers Dam</t>
  </si>
  <si>
    <t>7.13.1947</t>
  </si>
  <si>
    <t>Friendship Creek at highway #40, Burlington Co, NJ</t>
  </si>
  <si>
    <t>7.16.1947</t>
  </si>
  <si>
    <t>7.20.1947</t>
  </si>
  <si>
    <t>Friendship Creek at higway #40, Bum. Co., NJ</t>
  </si>
  <si>
    <t>7.16.1946</t>
  </si>
  <si>
    <t xml:space="preserve">Glen Brook at confluence with Beaverkill Cr, Roscoe, Sullivan Co, NY </t>
  </si>
  <si>
    <t>7.18.1973</t>
  </si>
  <si>
    <t>Godbout, Quebec, 10 mi E</t>
  </si>
  <si>
    <t>Killbuck Creek, about 2 mi Se of Gaston, Delaware Co, IN</t>
  </si>
  <si>
    <t>5.26.1956</t>
  </si>
  <si>
    <t>Laborde Brook, 3 mi W of DuBois Reservoir, Clearfield Co, PA</t>
  </si>
  <si>
    <t>7.4.1955</t>
  </si>
  <si>
    <t>Laurel Run, 0.1 mi above Whipple Dam pond (960 ft), Huntingdon Co, PA</t>
  </si>
  <si>
    <t>6.24.1954</t>
  </si>
  <si>
    <t>7.16.1953</t>
  </si>
  <si>
    <t>4.26.1956</t>
  </si>
  <si>
    <t>Laurel Run, 1/5 mi above pond, Whipple Dam State Park, Huntingdon Co, PA</t>
  </si>
  <si>
    <t>7.8.1951</t>
  </si>
  <si>
    <t>Little River below Cascade L, NC</t>
  </si>
  <si>
    <t>990m</t>
  </si>
  <si>
    <t>Monatawny Cr, Pottstown, PA</t>
  </si>
  <si>
    <t>8.6.1960</t>
  </si>
  <si>
    <t>Monroeville, Allegheny Co, PA</t>
  </si>
  <si>
    <t>7.3.1955</t>
  </si>
  <si>
    <t>Penn Creek at "McConnell's Narrows", Union County, PA</t>
  </si>
  <si>
    <t>6.7.1957</t>
  </si>
  <si>
    <t>Penn Creek at Poe Paddy State Park, Centre Co, PA</t>
  </si>
  <si>
    <t>6.20.1955</t>
  </si>
  <si>
    <t>7.11.1955</t>
  </si>
  <si>
    <t>7.17.1953</t>
  </si>
  <si>
    <t>Penn's Creek: McConnell's Narrows, Union Co, PA</t>
  </si>
  <si>
    <t>Perkiomen Cr, Hagersville, PA</t>
  </si>
  <si>
    <t>8.18.1956</t>
  </si>
  <si>
    <t>Raccoon Creek State Park, Beaver Co, PA</t>
  </si>
  <si>
    <t>Roadside at edge of Suffolk</t>
  </si>
  <si>
    <t>6.17.1945</t>
  </si>
  <si>
    <t>Slab Cabin Run, 1 1/2 mi NE of State College, Centre Co, PA</t>
  </si>
  <si>
    <t>6.30.1948</t>
  </si>
  <si>
    <t>small stream which flows into Tinicum Creek at "Camp Galil", Bucks Co, PA</t>
  </si>
  <si>
    <t>3040 m</t>
  </si>
  <si>
    <t>7.21.1953</t>
  </si>
  <si>
    <t>Snow Hill, Monroe Co, PA</t>
  </si>
  <si>
    <t>6.18.1945</t>
  </si>
  <si>
    <t>Spring Creek, 4 mi NNE of State College, Centre Co, PA</t>
  </si>
  <si>
    <t>7.7.1968</t>
  </si>
  <si>
    <t>Squannacook River between Townsend harbor and West Townsend, Middlesex Co, Massachusetts</t>
  </si>
  <si>
    <t>7.21.1966</t>
  </si>
  <si>
    <t>St. Mary's, Elk Co, PA</t>
  </si>
  <si>
    <t>8.10.1951</t>
  </si>
  <si>
    <t>Stockley, Delaware</t>
  </si>
  <si>
    <t>7.8.1956</t>
  </si>
  <si>
    <t>stream at Camp Brule entrance near Eldresville, Sullivan Co, PA</t>
  </si>
  <si>
    <t>stream flowing into N end of Long Lake, near Union, Cass Co, Michigan</t>
  </si>
  <si>
    <t>6.25.1955</t>
  </si>
  <si>
    <t>stream near Ole Bull S.P., Potter Co, PA</t>
  </si>
  <si>
    <t>6.19.1956</t>
  </si>
  <si>
    <t>Sugar L., 12 mi E of Meadville, Crawford Co, PA</t>
  </si>
  <si>
    <t>8.3.1953</t>
  </si>
  <si>
    <t>Tinicum Cr, Smudale, PA</t>
  </si>
  <si>
    <t>7.8.1955</t>
  </si>
  <si>
    <t>Twin Lakes Recreation Area, Allegheny National Forest, Elk Co, PA</t>
  </si>
  <si>
    <t>6.11.1954</t>
  </si>
  <si>
    <t>Unami Cr, Finland, Bucks Co, PA</t>
  </si>
  <si>
    <t>6.4.1954</t>
  </si>
  <si>
    <t>Unami Creek, Finland, Bucks Co, PA</t>
  </si>
  <si>
    <t>W Branch Clarion R, near Wilcox, Elk Co PA</t>
  </si>
  <si>
    <t>Wabash River, 2 mi E of Blufton, IN</t>
  </si>
  <si>
    <t>6.23.1955</t>
  </si>
  <si>
    <t>Wallace Run near Gum Stump, Boggs Twp, Centre Co, PA</t>
  </si>
  <si>
    <t>7.26.1958</t>
  </si>
  <si>
    <t>Warrandale, Allegheny Co, PA</t>
  </si>
  <si>
    <t>Westtown Lake, Chester Co, PA</t>
  </si>
  <si>
    <t>63-19</t>
  </si>
  <si>
    <t>6.16.1963</t>
  </si>
  <si>
    <t>Whipple Dam, Huntingdon Co, PA</t>
  </si>
  <si>
    <t>2.11 km</t>
  </si>
  <si>
    <t>8.12.1945</t>
  </si>
  <si>
    <t>Whitesbog, Burl. Co, NJ</t>
  </si>
  <si>
    <t>63-13</t>
  </si>
  <si>
    <t>6.10.1963</t>
  </si>
  <si>
    <t>Wolfe Cr., Butler Co, PA</t>
  </si>
  <si>
    <t>6.16.1946</t>
  </si>
  <si>
    <t>Wyola, Del. Co, PA</t>
  </si>
  <si>
    <t>6.23.1946</t>
  </si>
  <si>
    <t>Wyola, Newton Twp, Del Co, Penna</t>
  </si>
  <si>
    <t>54/138 PA 08B</t>
  </si>
  <si>
    <t>PA 02B 54/106</t>
  </si>
  <si>
    <t>PA 12 54/104</t>
  </si>
  <si>
    <t>PA 12 54/139</t>
  </si>
  <si>
    <t>PA 12 54/145</t>
  </si>
  <si>
    <t>PA 12 54/76</t>
  </si>
  <si>
    <t>PA 12 54/79</t>
  </si>
  <si>
    <t>PA 12 54/94</t>
  </si>
  <si>
    <t>PA 13 54/139</t>
  </si>
  <si>
    <t xml:space="preserve">PA 14 </t>
  </si>
  <si>
    <t>PA 14 54/139</t>
  </si>
  <si>
    <t>PA 14 54/145</t>
  </si>
  <si>
    <t>PA 14 54/99</t>
  </si>
  <si>
    <t xml:space="preserve">PA 16 </t>
  </si>
  <si>
    <t>PA 45X</t>
  </si>
  <si>
    <t>3.27.1954</t>
  </si>
  <si>
    <t>Neshaminy Creek, 1/2 mi below Bridge Valley, Bucks Co, PA</t>
  </si>
  <si>
    <t>4.13.1954</t>
  </si>
  <si>
    <t>4.28.1954</t>
  </si>
  <si>
    <t>5.1.1954</t>
  </si>
  <si>
    <t>4.19.1954</t>
  </si>
  <si>
    <t>Unami Creek, at Finland, Bucks Co, PA</t>
  </si>
  <si>
    <t>4.30.1956</t>
  </si>
  <si>
    <t>5.14.1954</t>
  </si>
  <si>
    <t>5.24.1954</t>
  </si>
  <si>
    <t>near Unami Creek, Finland, Bucks Co, PA</t>
  </si>
  <si>
    <t>5.25.1954</t>
  </si>
  <si>
    <t>5.26.1954</t>
  </si>
  <si>
    <t>near Unami Cr, Finland, Bucks Co, PA</t>
  </si>
  <si>
    <t>5.29.1954</t>
  </si>
  <si>
    <t>5.30.1954</t>
  </si>
  <si>
    <t>6.10.1954</t>
  </si>
  <si>
    <t>6.20.1954</t>
  </si>
  <si>
    <t>Juniata River, Millerstown, Perry Co, PA</t>
  </si>
  <si>
    <t>6.21.1947</t>
  </si>
  <si>
    <t>Unadilla River (on Chenango-Otsego Co. line), near Mt. Upton, Chenango Co, NY</t>
  </si>
  <si>
    <t>8.22.1954</t>
  </si>
  <si>
    <t>Cove Lake State Park, Campbell Co, TN</t>
  </si>
  <si>
    <t>Bear Creek, Evergreen, CO</t>
  </si>
  <si>
    <t>8.4.1953</t>
  </si>
  <si>
    <t>Manumuskin, NJ</t>
  </si>
  <si>
    <t>6.17.1954</t>
  </si>
  <si>
    <t>Scotland Run, Malaga, NJ</t>
  </si>
  <si>
    <t>Lake at Cecil, Gloucester Co, NJ</t>
  </si>
  <si>
    <t>Denver, CO</t>
  </si>
  <si>
    <t>8.31.1945</t>
  </si>
  <si>
    <t>Fisher's Dam, Burl. Co, NJ</t>
  </si>
  <si>
    <t>9.4.1945</t>
  </si>
  <si>
    <t>Fisher's Dam, Burl. Co. NJ</t>
  </si>
  <si>
    <t>near Fishers Dam</t>
  </si>
  <si>
    <t>8.20.1953</t>
  </si>
  <si>
    <t>pond near Fisher's Dam, Burl. Co, NJ</t>
  </si>
  <si>
    <t>Holmes, Delaware Co, PA</t>
  </si>
  <si>
    <t>9.13.1945</t>
  </si>
  <si>
    <t>10.5.1945</t>
  </si>
  <si>
    <t>7.8.1945</t>
  </si>
  <si>
    <t>Upton Station, Burl. Co, NJ</t>
  </si>
  <si>
    <t>6.30.1945</t>
  </si>
  <si>
    <t>6.29.1945</t>
  </si>
  <si>
    <t>7.22.1945</t>
  </si>
  <si>
    <t>5.13.1945</t>
  </si>
  <si>
    <t>Upton, NJ</t>
  </si>
  <si>
    <t>6.24.1945</t>
  </si>
  <si>
    <t>Whitesbog, NJ</t>
  </si>
  <si>
    <t>Central Square, Newton Township, Delaware Co, PA</t>
  </si>
  <si>
    <t>5.25.1945</t>
  </si>
  <si>
    <t>5.22.1945</t>
  </si>
  <si>
    <t xml:space="preserve">1 mi N of Newton Sq, PA </t>
  </si>
  <si>
    <t>8.30.1945</t>
  </si>
  <si>
    <t>Penn Valley, Mongomery Co, PA</t>
  </si>
  <si>
    <t>9.2.1945</t>
  </si>
  <si>
    <t>6.8.1945</t>
  </si>
  <si>
    <t>Rose Glen Pond, Gladwyne/Soap Stone Quarry, Gladwyne</t>
  </si>
  <si>
    <t>5.10.1959</t>
  </si>
  <si>
    <t>Ligonier, Westmoreland Co, PA</t>
  </si>
  <si>
    <t>Earlville, Berks Co, PA</t>
  </si>
  <si>
    <t>Unami Co, Finland, PA</t>
  </si>
  <si>
    <t>7.31.1953</t>
  </si>
  <si>
    <t>Molasses Creek, Finland, PA</t>
  </si>
  <si>
    <t>7.4.1953</t>
  </si>
  <si>
    <t>Plumsteadville, PA</t>
  </si>
  <si>
    <t>7.17.1947</t>
  </si>
  <si>
    <t>Lake Warren, Bucks Co, PA</t>
  </si>
  <si>
    <t>Lake Warren</t>
  </si>
  <si>
    <t>7.12.1947</t>
  </si>
  <si>
    <t>6.19.1947</t>
  </si>
  <si>
    <t>Lake Warren about 1 1/2 mi SE of Kintnersville, PA</t>
  </si>
  <si>
    <t>Pound's Pond</t>
  </si>
  <si>
    <t>9.5.1961</t>
  </si>
  <si>
    <t>Pound's Pond, 1 mi S. of Indiana</t>
  </si>
  <si>
    <t>9.10.1961</t>
  </si>
  <si>
    <t>McCreary Pond</t>
  </si>
  <si>
    <t>7.30.1961</t>
  </si>
  <si>
    <t>McCreary Tire Co. Pond, Indiana, Indiana Co, PA</t>
  </si>
  <si>
    <t>6.7.1961</t>
  </si>
  <si>
    <t>Bear Meadows State Park, Centre Co, PA</t>
  </si>
  <si>
    <t>6.19.1945</t>
  </si>
  <si>
    <t>6.16.1945</t>
  </si>
  <si>
    <t>State College, Centre Co, PA</t>
  </si>
  <si>
    <t>State College, Centre Hall, PA</t>
  </si>
  <si>
    <t>6.8.1961</t>
  </si>
  <si>
    <t>Ten Acre Pond, Scotia, Centre Co, PA</t>
  </si>
  <si>
    <t>Centre Furnace Pond, State College, Centre Co, PA</t>
  </si>
  <si>
    <t>Snow  Hill, Monroe Co, PA</t>
  </si>
  <si>
    <t>4.22.1945</t>
  </si>
  <si>
    <t>Chadton Farnall Estate, Newton Township, Delaware Co, PA</t>
  </si>
  <si>
    <t>Pecks Pond, Pike Co, PA</t>
  </si>
  <si>
    <t>6.17.1956</t>
  </si>
  <si>
    <t>Lake Mokoma, near Laporte, Sullivan Co, PA</t>
  </si>
  <si>
    <t>Lake Mokoma, near Laporte, Sullivan Co, PA (old RR grade &amp; pools near lake)</t>
  </si>
  <si>
    <t>6.29.1956</t>
  </si>
  <si>
    <t>Elk Lake, Camp Brule, near Eldredsville, Sullivan Co, PA</t>
  </si>
  <si>
    <t>Sugar L, 12 mi E of Meadville, Crawford Co, PA</t>
  </si>
  <si>
    <t>6.19.1952</t>
  </si>
  <si>
    <t>8.8.1952</t>
  </si>
  <si>
    <t>small pools and swampy area beside schoolhouse at Plumsteadville</t>
  </si>
  <si>
    <t>7.4.1947</t>
  </si>
  <si>
    <t>"The Big Prairie", swamp of 200-300 acres, halfway between Wheeling and Gaston, Delaware Co, IN</t>
  </si>
  <si>
    <t>Killbuck Creek, about 2 mi SE of Gaston, Delaware Co, IN</t>
  </si>
  <si>
    <t>Gravel Pits about 2 miles W of Gaston, IN</t>
  </si>
  <si>
    <t>6.24.1941</t>
  </si>
  <si>
    <t>Tippecanoe River near Springboro bridge, Carroll Co, IN</t>
  </si>
  <si>
    <t>7.1.1941</t>
  </si>
  <si>
    <t>Wabash River opposite Covington, Warren Co, IN</t>
  </si>
  <si>
    <t>6.11.1953</t>
  </si>
  <si>
    <t>St. Joseph's River, St. Joseph Township, Williams Co, OH</t>
  </si>
  <si>
    <t>6.16.1951</t>
  </si>
  <si>
    <t>Fish Creek, St. Joseph Township, Williams Co, OH</t>
  </si>
  <si>
    <t>6.14.1946</t>
  </si>
  <si>
    <t>7.7.1946</t>
  </si>
  <si>
    <t>Rock Springs, Orange Co, FL</t>
  </si>
  <si>
    <t>7.8.1946</t>
  </si>
  <si>
    <t>roadside near Rock Sprs, FL</t>
  </si>
  <si>
    <t>7.13.1946</t>
  </si>
  <si>
    <t>Newnan's L., Gainesville, FL</t>
  </si>
  <si>
    <t>9.1.1946</t>
  </si>
  <si>
    <t>Malaga, Gloucester Co, NJ</t>
  </si>
  <si>
    <t xml:space="preserve">6.21.1946 </t>
  </si>
  <si>
    <t>5.30.1948</t>
  </si>
  <si>
    <t>Norris Lake, Tennessee</t>
  </si>
  <si>
    <t>6.25.1951</t>
  </si>
  <si>
    <t>Flashy Pond, Mashpee, Cape Cod, Massachusetts</t>
  </si>
  <si>
    <t>8.24.1951</t>
  </si>
  <si>
    <t>"pond S of highway 151" Cape Cod, Massachusetts</t>
  </si>
  <si>
    <t>4.3.1959</t>
  </si>
  <si>
    <t>Parker Island, near Archbold Biological Station, Lake Placid, FL</t>
  </si>
  <si>
    <t>3.25.1959</t>
  </si>
  <si>
    <t>57/104</t>
  </si>
  <si>
    <t>3.24.1961</t>
  </si>
  <si>
    <t>Palmdale, FL</t>
  </si>
  <si>
    <t>4.1.1961</t>
  </si>
  <si>
    <t>Archbold Biological Station</t>
  </si>
  <si>
    <t>3.26.1961</t>
  </si>
  <si>
    <t>Archbold Biological Station, Highlands Co, FL</t>
  </si>
  <si>
    <t>3.31.1961</t>
  </si>
  <si>
    <t>7.5.1962</t>
  </si>
  <si>
    <t>Charleston, SC</t>
  </si>
  <si>
    <t>6.25.1964</t>
  </si>
  <si>
    <t>Myakka River State Park, FL</t>
  </si>
  <si>
    <t>6.22.1964</t>
  </si>
  <si>
    <t>Florida Welcome Station</t>
  </si>
  <si>
    <t>New Orleans, LA</t>
  </si>
  <si>
    <t>7.27.1912</t>
  </si>
  <si>
    <t>Go Home Bay, Muskoka, Ontario, Canada</t>
  </si>
  <si>
    <t>9.3.1929</t>
  </si>
  <si>
    <t>DeGrassi Point, Lake Simcoe, Ontario, Canada</t>
  </si>
  <si>
    <t>8.14.1936 &amp; 8.15.1939</t>
  </si>
  <si>
    <t>8.4.1946</t>
  </si>
  <si>
    <t>Gilmore Brook, near Norwich, Chenango Co, NY</t>
  </si>
  <si>
    <t>9.28.1946</t>
  </si>
  <si>
    <t>8.3.1946</t>
  </si>
  <si>
    <t>8.18.1946</t>
  </si>
  <si>
    <t>8.22.1951</t>
  </si>
  <si>
    <t>8.27.1960</t>
  </si>
  <si>
    <t>Little Crow Lake, Algonquin Park, Ontario, Canada</t>
  </si>
  <si>
    <t>Crow Lake, Algonquin Park, Ontario, Canada</t>
  </si>
  <si>
    <t>9.1.1961</t>
  </si>
  <si>
    <t>Cedar Lake</t>
  </si>
  <si>
    <t>9.7.1961</t>
  </si>
  <si>
    <t>Anderson Creek at Rockton, Clearfield Co., PA</t>
  </si>
  <si>
    <t>9.24.1961</t>
  </si>
  <si>
    <t>Pine Creek, mouth of Gamble Run, 7 mi NW of Jersey Shore, Lycoming Co, PA</t>
  </si>
  <si>
    <t>9.2.1961</t>
  </si>
  <si>
    <t>Madsuaska R.</t>
  </si>
  <si>
    <t>8.3.1961</t>
  </si>
  <si>
    <t>Fillmore Gap-spring run on Benner-Houston Twp line, Centre Co, PA</t>
  </si>
  <si>
    <t>7.15.1956</t>
  </si>
  <si>
    <t>El Zapotal, 2 mi S Tuxtla Gutierrez Chis, Mex</t>
  </si>
  <si>
    <t>3.10.1961</t>
  </si>
  <si>
    <t>Lake Placid, Fla</t>
  </si>
  <si>
    <t>Harlingen, Cameron Co, TX ( no water nearby)</t>
  </si>
  <si>
    <t>9.8.1954</t>
  </si>
  <si>
    <t>roadside pools 1 mi W of Penitas, near Mission, Hidalgo Co, TX</t>
  </si>
  <si>
    <t>Roadside Pools 1 mi W of Penitas, near Mission, Hidalgo Co, TX</t>
  </si>
  <si>
    <t>57/148</t>
  </si>
  <si>
    <t>Palmdale, Fla</t>
  </si>
  <si>
    <t>3.29.1961</t>
  </si>
  <si>
    <t>2.28.1961</t>
  </si>
  <si>
    <t>Fisheating Cr., Fla</t>
  </si>
  <si>
    <t>3.8.1961</t>
  </si>
  <si>
    <t>Venus, Highlands Co, Fla</t>
  </si>
  <si>
    <t>4.22.1969</t>
  </si>
  <si>
    <t>Wooded Pond area, Archbold Biological Station</t>
  </si>
  <si>
    <t>4.10.1969</t>
  </si>
  <si>
    <t>Wooded Pond, Archbold Biological Station</t>
  </si>
  <si>
    <t>Archbold Biological Station, FL</t>
  </si>
  <si>
    <t>4.5.1970</t>
  </si>
  <si>
    <t>4.2.1970</t>
  </si>
  <si>
    <t>4.13.1970</t>
  </si>
  <si>
    <t>3.28.1965</t>
  </si>
  <si>
    <t>4.6.1970</t>
  </si>
  <si>
    <t>4.29.1970</t>
  </si>
  <si>
    <t>4.24.1970</t>
  </si>
  <si>
    <t>4.21.1970</t>
  </si>
  <si>
    <t>4.22.1970</t>
  </si>
  <si>
    <t>4.25.1970</t>
  </si>
  <si>
    <t>4.23.1970</t>
  </si>
  <si>
    <t>4.27.1970</t>
  </si>
  <si>
    <t>4.28.1970</t>
  </si>
  <si>
    <t>4.26.1970</t>
  </si>
  <si>
    <t>4.30.1970</t>
  </si>
  <si>
    <t>5.1.1970</t>
  </si>
  <si>
    <t>5.2.1970</t>
  </si>
  <si>
    <t>5.3.1970</t>
  </si>
  <si>
    <t>4.4.1961</t>
  </si>
  <si>
    <t>4.1.1959</t>
  </si>
  <si>
    <t>Archbold Biological Station, Lake Placid, FL</t>
  </si>
  <si>
    <t>4.23.1969</t>
  </si>
  <si>
    <t>5.4.1969</t>
  </si>
  <si>
    <t>57/132</t>
  </si>
  <si>
    <t>Parker Isl, Fla</t>
  </si>
  <si>
    <t>3.6.1961</t>
  </si>
  <si>
    <t>4.7.1969</t>
  </si>
  <si>
    <t>Parker Island, Highlands Co, FL</t>
  </si>
  <si>
    <t>57/151</t>
  </si>
  <si>
    <t>3.21.1961</t>
  </si>
  <si>
    <t>Mirror Lake, Highlands, Co, Fla</t>
  </si>
  <si>
    <t>4.25.1969</t>
  </si>
  <si>
    <t>Lake Clay</t>
  </si>
  <si>
    <t>7.5.1964</t>
  </si>
  <si>
    <t>Bradenton, FL</t>
  </si>
  <si>
    <t>7.4.1964</t>
  </si>
  <si>
    <t>6.27.1964</t>
  </si>
  <si>
    <t>10.27.1950</t>
  </si>
  <si>
    <t>Rockport, TX</t>
  </si>
  <si>
    <t>9.5.1954</t>
  </si>
  <si>
    <t>Lake Corpus Christi State Park, San Patricio Co, TX</t>
  </si>
  <si>
    <t>10.28.1952</t>
  </si>
  <si>
    <t>Eaugallie, FL</t>
  </si>
  <si>
    <t>3.1.1950</t>
  </si>
  <si>
    <t>Orlando, FL</t>
  </si>
  <si>
    <t>2.23.1950</t>
  </si>
  <si>
    <t>10.23.1952</t>
  </si>
  <si>
    <t>Rock Springs, FL</t>
  </si>
  <si>
    <t>7.21.1937</t>
  </si>
  <si>
    <t>6 mi N of Moore, TX</t>
  </si>
  <si>
    <t>9.1.1954</t>
  </si>
  <si>
    <t>Calaveras Cr. near Saspamco &amp; San Antonio R, Wilson Co, TX</t>
  </si>
  <si>
    <t xml:space="preserve">Pachydiplax  </t>
  </si>
  <si>
    <t>7.16.1951</t>
  </si>
  <si>
    <t>Chambers Co, TX</t>
  </si>
  <si>
    <t>7.5.1959</t>
  </si>
  <si>
    <t>Krist Park, Dallas, TX</t>
  </si>
  <si>
    <t>7.4.1956</t>
  </si>
  <si>
    <t>Gulfport, Mississippi</t>
  </si>
  <si>
    <t>8.20.1956</t>
  </si>
  <si>
    <t>3.14.1961</t>
  </si>
  <si>
    <t>Highlands Hammock, Fla</t>
  </si>
  <si>
    <t>3.20.1961</t>
  </si>
  <si>
    <t>pond, Route 49, Harrison Co, Mississippi</t>
  </si>
  <si>
    <t>8.27.1938</t>
  </si>
  <si>
    <t>Brazos Co, TX</t>
  </si>
  <si>
    <t>8.30.1954</t>
  </si>
  <si>
    <t>Inks Lake State park, Burnet Co, TX</t>
  </si>
  <si>
    <t>tributary stream N of highway 29, Inks Lake State Park, Burnet Co, TX</t>
  </si>
  <si>
    <t>6.4.1961</t>
  </si>
  <si>
    <t>Camp Lake, Sulphur Springs</t>
  </si>
  <si>
    <t>6.10.1950</t>
  </si>
  <si>
    <t>7.4.1949</t>
  </si>
  <si>
    <t>Wells, TX</t>
  </si>
  <si>
    <t>Limestone Co, TX</t>
  </si>
  <si>
    <t>9.9.1965</t>
  </si>
  <si>
    <t>Canelo, Santa Cruz Co, AZ</t>
  </si>
  <si>
    <t>5145B</t>
  </si>
  <si>
    <t>8.1.1951</t>
  </si>
  <si>
    <t>Johnson Co, TX</t>
  </si>
  <si>
    <t>8.10.1938</t>
  </si>
  <si>
    <t>Sandpit Lake, Dallas Co, TX</t>
  </si>
  <si>
    <t>7.20.1937</t>
  </si>
  <si>
    <t>7.16.1938</t>
  </si>
  <si>
    <t>8.16.1938</t>
  </si>
  <si>
    <t>7.8.1937</t>
  </si>
  <si>
    <t>7.15.1937</t>
  </si>
  <si>
    <t>7.16.1937</t>
  </si>
  <si>
    <t>Parson's Slough, Dallas Co, TX</t>
  </si>
  <si>
    <t>7.12.1937</t>
  </si>
  <si>
    <t>Cockrell Hill Pond, Dallas Co, TX</t>
  </si>
  <si>
    <t>6.12.1937</t>
  </si>
  <si>
    <t>6.13.1937</t>
  </si>
  <si>
    <t xml:space="preserve">Grand Prairie, Dallas Co, TX </t>
  </si>
  <si>
    <t>6213B</t>
  </si>
  <si>
    <t>6.16.1962</t>
  </si>
  <si>
    <t>Sylvania, Georgia</t>
  </si>
  <si>
    <t>6.23.1938</t>
  </si>
  <si>
    <t>Dallas Co, TX</t>
  </si>
  <si>
    <t>6.14.1937</t>
  </si>
  <si>
    <t>White Rock Lake, Dallas Co, TX</t>
  </si>
  <si>
    <t>White Rock Fish Hatchery, Dallas Co, TX</t>
  </si>
  <si>
    <t>7.22.1937</t>
  </si>
  <si>
    <t>Lake Dallas, Denton Co, TX</t>
  </si>
  <si>
    <t>7.25.1937</t>
  </si>
  <si>
    <t>Aubrey Pond, Denton Co, TX</t>
  </si>
  <si>
    <t>7.5.1937</t>
  </si>
  <si>
    <t>McMatt's Pond or creek, Denton Co, TX</t>
  </si>
  <si>
    <t>7.13.1937</t>
  </si>
  <si>
    <t>McMatt's Pond, Denton Co, 3 mi SE Aubrey, TX</t>
  </si>
  <si>
    <t>Salt R. at Coon Bluff Campground, 15 mi N of Mesa, Maricopa Co, AZ</t>
  </si>
  <si>
    <t>9.26.1954</t>
  </si>
  <si>
    <t>pond at head of Laguna Canyon, about 5 mi N of Laguna Beach, Orange Co, CA</t>
  </si>
  <si>
    <t>Cedar Lake, Ouichita National Forest, 7 mi S of Hodgen, LeFlore Co, OK</t>
  </si>
  <si>
    <t>9.7.1956</t>
  </si>
  <si>
    <t>5 mi NW of Lancaster, LA Co, California</t>
  </si>
  <si>
    <t>Roadside pond E of Spiro, Leflore Co, OK</t>
  </si>
  <si>
    <t>8.5.1948</t>
  </si>
  <si>
    <t>Cape May, NJ</t>
  </si>
  <si>
    <t>6.25.1949</t>
  </si>
  <si>
    <t>Batsto, Burl Co, NJ</t>
  </si>
  <si>
    <t>8.14.1943</t>
  </si>
  <si>
    <t>Glenolden, PA</t>
  </si>
  <si>
    <t>6.26.1944</t>
  </si>
  <si>
    <t>5.27.1943</t>
  </si>
  <si>
    <t>Holmes, PA</t>
  </si>
  <si>
    <t>7.8.1943</t>
  </si>
  <si>
    <t>8.5.1945</t>
  </si>
  <si>
    <t>Doylestown, PA</t>
  </si>
  <si>
    <t>7.26.1947</t>
  </si>
  <si>
    <t>Beaver Creek, near Ottsville, PA</t>
  </si>
  <si>
    <t>7.30.1953</t>
  </si>
  <si>
    <t>8.24.1947</t>
  </si>
  <si>
    <t>Pond about 1 mi N of highway #40 and about 1 mi E of Red Lion circle, Burlington Co, NJ</t>
  </si>
  <si>
    <t>Cypress Chapel, VA</t>
  </si>
  <si>
    <t>pond at Wells Co. State Park, E of Bluffton, IN</t>
  </si>
  <si>
    <t>9.29.1955</t>
  </si>
  <si>
    <t>Galbraith Gap, near Boalsburg, Centre Co, PA</t>
  </si>
  <si>
    <t>7.10.1949</t>
  </si>
  <si>
    <t>6.28.1960</t>
  </si>
  <si>
    <t>tamarack bog at Tamarack, Clinton Co, PA</t>
  </si>
  <si>
    <t>6.17.1957</t>
  </si>
  <si>
    <t>8.20.1943</t>
  </si>
  <si>
    <t>Oak Bluffs, Mass</t>
  </si>
  <si>
    <t>00268/6406</t>
  </si>
  <si>
    <t>6.21.1964</t>
  </si>
  <si>
    <t>South of Tampa, FL</t>
  </si>
  <si>
    <t>Upton St Park, Burl. Co, NJ</t>
  </si>
  <si>
    <t>7.8.19--</t>
  </si>
  <si>
    <t>19--</t>
  </si>
  <si>
    <t>Upton State Park, Burl. Co., NJ</t>
  </si>
  <si>
    <t>4.3.1970</t>
  </si>
  <si>
    <t>4.4.1970</t>
  </si>
  <si>
    <t>60-16</t>
  </si>
  <si>
    <t>60-14</t>
  </si>
  <si>
    <t>6.21.1948</t>
  </si>
  <si>
    <t>Lake Warren, PA</t>
  </si>
  <si>
    <t>59258A</t>
  </si>
  <si>
    <t>3.13.1961</t>
  </si>
  <si>
    <t>Wateree R., 1-2 mi S of Camden, SC</t>
  </si>
  <si>
    <t>Newnan's Lake, Alachua Co, Fla.</t>
  </si>
  <si>
    <t>Wateree R, 1-2 miles S of Camden, SC</t>
  </si>
  <si>
    <t>Interlaken Lakes, Orlando, Florida</t>
  </si>
  <si>
    <t>Kelly Park, Rock Springs, Fla.</t>
  </si>
  <si>
    <t>6.24.1946</t>
  </si>
  <si>
    <t>Earle's Pond, Newtown Township, Del. Co, Penna.</t>
  </si>
  <si>
    <t>6.28.1948</t>
  </si>
  <si>
    <t>abandoned concrete swimming pool on Earle Estate, about 2 miles E of Wyola</t>
  </si>
  <si>
    <t xml:space="preserve">Kelly Park, Rock Springs, Fla. </t>
  </si>
  <si>
    <t>Woodland roadside and stream at edge of Dismal Swamp about 10-11 minute S of Suffolk</t>
  </si>
  <si>
    <t>"Lake Warren" about 1 1/2 mi SE of Kintnersville, PA</t>
  </si>
  <si>
    <t>Lake Warren, Bucks Co, Penna</t>
  </si>
  <si>
    <t>7.18.1947</t>
  </si>
  <si>
    <t>"The Big Prairie", halfway between Wheeling and Gaston, Delaware Co, Indiana</t>
  </si>
  <si>
    <t>5-8 miles S of Brunswick, Georgia, about 11:00 AM</t>
  </si>
  <si>
    <t>60-23</t>
  </si>
  <si>
    <t>9.9.1956</t>
  </si>
  <si>
    <t>4 miles S of Big Pine, Inyo Co, Calif.</t>
  </si>
  <si>
    <t>9.1.1956</t>
  </si>
  <si>
    <t>4 miles S of Big Pine, Inyo Co, California</t>
  </si>
  <si>
    <t>3.27.1965</t>
  </si>
  <si>
    <t>Archbold Biological Station Lighttrap between 6-7pm</t>
  </si>
  <si>
    <t>511922  54/131</t>
  </si>
  <si>
    <t>Balmorhea State Park, Wilson Co, Texas Reeves Co?</t>
  </si>
  <si>
    <t>Beaver Dam, 2 mi N of Whipple Dam S.P. Hunt'n Co, Penna</t>
  </si>
  <si>
    <t>Berkeley, California</t>
  </si>
  <si>
    <t>A. junius</t>
  </si>
  <si>
    <t>Bradenton, Fla.</t>
  </si>
  <si>
    <t>7.7.1964</t>
  </si>
  <si>
    <t>Bradenton, Florida</t>
  </si>
  <si>
    <t>Cape May, NJ-small lot in Cape May City</t>
  </si>
  <si>
    <t>6.24.1958</t>
  </si>
  <si>
    <t>Casa Grande (1400'), Pinal Co, Arizona, along irrigation ditches</t>
  </si>
  <si>
    <t>6.23.1958</t>
  </si>
  <si>
    <t>Cedar Lake, Ouichita National Forest, 7 mi. S of hodgen, LeFlore Co, Oklahoma</t>
  </si>
  <si>
    <t>5.7.1952</t>
  </si>
  <si>
    <t>Commerce, TX</t>
  </si>
  <si>
    <t>7.27.1938</t>
  </si>
  <si>
    <t>Dallas Co, Texas</t>
  </si>
  <si>
    <t>8.14.1938</t>
  </si>
  <si>
    <t>10.6.1939</t>
  </si>
  <si>
    <t>Dallas Co, Texas (on Fondren Drive)</t>
  </si>
  <si>
    <t>Delware Co, PA</t>
  </si>
  <si>
    <t>7.30.1964</t>
  </si>
  <si>
    <t>Eastern Reservoir, Owl Creek, Schuylkill Co, PA</t>
  </si>
  <si>
    <t>10.16.1943</t>
  </si>
  <si>
    <t>10.9.1943</t>
  </si>
  <si>
    <t>10.19.1943</t>
  </si>
  <si>
    <t>7.30.1956</t>
  </si>
  <si>
    <t>Hackberry Real Co, TX</t>
  </si>
  <si>
    <t>Real Co, TX, Hackberry</t>
  </si>
  <si>
    <t>6.23.1957</t>
  </si>
  <si>
    <t>Indiana State Teachers College pond, Indiana, Pennsylvania</t>
  </si>
  <si>
    <t>6.2.1948</t>
  </si>
  <si>
    <t>7.11.1953</t>
  </si>
  <si>
    <t>8.31.1957</t>
  </si>
  <si>
    <t>Maria Andrea, Puebla, Mexico (abount 500'), 17 miles W of Poza Rica, Veracruz</t>
  </si>
  <si>
    <t>8.25.1943</t>
  </si>
  <si>
    <t>On front porch, 417 S. Winnetka Street</t>
  </si>
  <si>
    <t>3.24.1970</t>
  </si>
  <si>
    <t>on hill Archbold Biological Station</t>
  </si>
  <si>
    <t>junius</t>
  </si>
  <si>
    <t>Orlando, Fla.-L.Silver</t>
  </si>
  <si>
    <t>7.31.1955</t>
  </si>
  <si>
    <t>Pardee Swimming Pool, Hawk Run, Clearfield Co, Penna</t>
  </si>
  <si>
    <t>7.7.1955</t>
  </si>
  <si>
    <t>7.10.1955</t>
  </si>
  <si>
    <t>8.10.1955</t>
  </si>
  <si>
    <t>pond in woods near Hawk Run, Clearfield Co,Penna.</t>
  </si>
  <si>
    <t>8.2.1952</t>
  </si>
  <si>
    <t>Sacramento, Calif.</t>
  </si>
  <si>
    <t>Salt R., at Coon Bluff Campground, 15 mi NE of Mesa, Maricopa Co, Arizona</t>
  </si>
  <si>
    <t>5.4.1944</t>
  </si>
  <si>
    <t>State College, PA</t>
  </si>
  <si>
    <t>State College, Pennsylvania</t>
  </si>
  <si>
    <t>5.30.1944</t>
  </si>
  <si>
    <t>6.19.1957</t>
  </si>
  <si>
    <t>Stone Creek State Park ("Penn-Roosevelt Dam"), Centre Co, Penna</t>
  </si>
  <si>
    <t>10-acre pond, Scotia, Centre Co, Penna</t>
  </si>
  <si>
    <t>6.26.1955</t>
  </si>
  <si>
    <t>Ten Acre pond, Scotia, Centre Co, Penna</t>
  </si>
  <si>
    <t>7.20.1954</t>
  </si>
  <si>
    <t>5.18.1946</t>
  </si>
  <si>
    <t>Wyola, Delaware Co, PA</t>
  </si>
  <si>
    <t>11.11.1952</t>
  </si>
  <si>
    <t>A junius</t>
  </si>
  <si>
    <t>57-11</t>
  </si>
  <si>
    <t>A. mut</t>
  </si>
  <si>
    <t>54/105 PA. 25</t>
  </si>
  <si>
    <t>60-38</t>
  </si>
  <si>
    <t>A.junius</t>
  </si>
  <si>
    <t>63-2</t>
  </si>
  <si>
    <t>8.6.1951</t>
  </si>
  <si>
    <t>10.5.1951</t>
  </si>
  <si>
    <t>Lake Warren, Nockamixon Twp, Bucks Co, PA</t>
  </si>
  <si>
    <t>8.23.1954</t>
  </si>
  <si>
    <t>Pickett State Park, Pickett Co, Tennessee</t>
  </si>
  <si>
    <t>Guarapuava</t>
  </si>
  <si>
    <t xml:space="preserve">Orthemis ferruginea </t>
  </si>
  <si>
    <t>Vespasiano near Belo Horizonte, Minas Gerais, Brazil</t>
  </si>
  <si>
    <t>1.8.1961</t>
  </si>
  <si>
    <t>Pucallpa</t>
  </si>
  <si>
    <t>30.6.60.37?</t>
  </si>
  <si>
    <t>21.8.1960</t>
  </si>
  <si>
    <t>2.7.60.37</t>
  </si>
  <si>
    <t>??</t>
  </si>
  <si>
    <t>Orthemis ferruginea type 2</t>
  </si>
  <si>
    <t>Sta. Catarina, Brazil</t>
  </si>
  <si>
    <t>Orthemis ferruginea type 1</t>
  </si>
  <si>
    <t>Orthemis ferruginea type 1?</t>
  </si>
  <si>
    <t>Orthemis ferruginea intermediate between types 1 &amp; 2?</t>
  </si>
  <si>
    <t>Joao, Paraiba, Brazil (100-120ft) [2nd growth woodland: paths, clearings, etc]</t>
  </si>
  <si>
    <t>6212B</t>
  </si>
  <si>
    <t>5.13.1962</t>
  </si>
  <si>
    <t>Joao Pessoa (Paraiba) Brazil</t>
  </si>
  <si>
    <t>6.29.1961</t>
  </si>
  <si>
    <t>6.9.1962</t>
  </si>
  <si>
    <t>6.18.1961</t>
  </si>
  <si>
    <t>Joao Pessoa, Paraiba, Brazil</t>
  </si>
  <si>
    <t>7.9.1961</t>
  </si>
  <si>
    <t>Belem (Para) Brazil</t>
  </si>
  <si>
    <t>6212D</t>
  </si>
  <si>
    <t>Belem, Para, Brazil</t>
  </si>
  <si>
    <t>6114B</t>
  </si>
  <si>
    <t>7.29.1961</t>
  </si>
  <si>
    <t>Cali Alt 1000m, Colombia</t>
  </si>
  <si>
    <t>7.28.1961</t>
  </si>
  <si>
    <t>Cali, Colombia</t>
  </si>
  <si>
    <t>7.27.1961</t>
  </si>
  <si>
    <t>7.17.1961</t>
  </si>
  <si>
    <t>Cali, Colombia alt 1000m</t>
  </si>
  <si>
    <t>5.13.1961</t>
  </si>
  <si>
    <t>Cali, Colombia alt 1600m</t>
  </si>
  <si>
    <t>Casabe, Antioquia, Colombia (70 m)</t>
  </si>
  <si>
    <t>2.23.1963</t>
  </si>
  <si>
    <t>Rio Huehuetan, Main (Easternmost branch) at Huehuetan, 13.6 mi SE of Huixtla, Soconusco, Chis.</t>
  </si>
  <si>
    <t>2.9.1963</t>
  </si>
  <si>
    <t>Rio Camparde (?) 34 mi SE of Comitan, CHIS</t>
  </si>
  <si>
    <t>Tehuantepec: 6.4 NE: irrigation canal</t>
  </si>
  <si>
    <t xml:space="preserve">Juchitan (SE): 18.4 mi E.: Rio de Ingenio Santo Domingo </t>
  </si>
  <si>
    <t>3.8 mi. E. of La Ventosa, OAX. (12.6 mi. N.E. of Juchitán); pond on S.E. side of H'way #190; 300'. 29.vii.1959</t>
  </si>
  <si>
    <t>Juchitan (SE): 14.7 mi E: Ojo de Agua, 1 mi. N of highway 190</t>
  </si>
  <si>
    <t>2.4.1963</t>
  </si>
  <si>
    <t>El Zapotal, ca. 3.3 mi SE of Tuxtla Gutierrez, CHIS</t>
  </si>
  <si>
    <t>2.12.1963</t>
  </si>
  <si>
    <t xml:space="preserve">El Chorreadero, 15.5 mi. E. of Tuxtla Guiterrez, Chis. </t>
  </si>
  <si>
    <t>Tuxtla Gutierrez (W. central): Instituto Botanico 4.3 mi W., then .2 mi. N of highway 190</t>
  </si>
  <si>
    <t>Rio Escopetazo, 22.6 mi. N.E. of Tuxtla Gutierrez, Chis.</t>
  </si>
  <si>
    <t>2.1.1963</t>
  </si>
  <si>
    <t>Arroyo at Km. 47 on road to Simojovel, CHIS. "Rio Grande, chico" at Bochil</t>
  </si>
  <si>
    <t>7.27.1959</t>
  </si>
  <si>
    <t>overflow ponds on N. bank of Rio Jaltepec, 46.8 mi. S. of Acayucan, VER.; {3}00'. 27.vii.1959</t>
  </si>
  <si>
    <t>arroyo (probably in TAB.) beside road from Teapa, TAB., to Pichucalco, CHIS., 4.6 mi. S.W. of R.R. crossing near Teapa; 200'. 19.viii.1958</t>
  </si>
  <si>
    <t>7.27.1958</t>
  </si>
  <si>
    <t>arroyo (probably in TAB.) beside road from Teapa, TAB., to Pichucalco, CHIS., 2.0 mi. S.W. of R.R. crossing near Teapa; 250'.</t>
  </si>
  <si>
    <t>8.24.1959</t>
  </si>
  <si>
    <t>1.3 mi. S. of Valle Nacional, OAX.; pools beside road to Oaxaca; 390'. 24.viii.1959</t>
  </si>
  <si>
    <t>8.18.1958</t>
  </si>
  <si>
    <t>Villahermosa (central): 1.0 mi. N: bank of Rio Grijalva, small affluent</t>
  </si>
  <si>
    <t>2.2 mi. N.W. of Villahermosa, TAB.; weedy roadside areas near large pond; 50'</t>
  </si>
  <si>
    <t>8.8.1958</t>
  </si>
  <si>
    <t>Tuxtepec (extreme North): 1.2 mi on road to Ojitlan, small stream</t>
  </si>
  <si>
    <t>8.7.1958</t>
  </si>
  <si>
    <t>Ciudad Aleman: 3.5 mi SW; banana plantation at La Isleta</t>
  </si>
  <si>
    <t>8.4.1958</t>
  </si>
  <si>
    <t>Presa Aleman (Temazcal) (extreme N): pools &amp; stream close to dam</t>
  </si>
  <si>
    <t>8.10.1958</t>
  </si>
  <si>
    <t>Presa Aleman (Temazcal) (extreme N): 1 mi E of dam: Nuevo Paso Nacional, guest house</t>
  </si>
  <si>
    <t>Presa Aleman (Temazcal) (extreme N): 1 mi E of dam:Nuevo Paso Nacional: guest house</t>
  </si>
  <si>
    <t>8.23.1957</t>
  </si>
  <si>
    <t>5 mi. S.W. of Cosamaloapan, VER.; arroyo and village yards &amp; roadside areas just N. of H'way. 23.viii.1957</t>
  </si>
  <si>
    <t>6 mi. S.W. of Cosamaloapan, VER.; arroyo and village yards &amp; roadside areas just N. of H'way. 23.viii.1957</t>
  </si>
  <si>
    <t>Orthemis sp.</t>
  </si>
  <si>
    <t xml:space="preserve">Orthemis  </t>
  </si>
  <si>
    <t>8.8 mi SE, then .3 mi SW on road to Palenque, small banana plantation</t>
  </si>
  <si>
    <t>San Andres Tuxtla (SE): 4 mi SE on highway 180 to Sihuapan, then 0.8 mi S: Arroyo</t>
  </si>
  <si>
    <t>7.30.1969</t>
  </si>
  <si>
    <t>A. Tatocapan, 1.3 mi NW Santiago Tuxtla VER. Rt#</t>
  </si>
  <si>
    <t>6.3.1962</t>
  </si>
  <si>
    <t>Arroyo Tatocapan near Santiago Tuxtla, Ver.</t>
  </si>
  <si>
    <t>7.21.1959</t>
  </si>
  <si>
    <t>Arroyo Tatocapan, parallel to H'way #180, 1.3 mi. N.W. of Santiago Tuxtla, VER.; 900'. 21.vii.1959</t>
  </si>
  <si>
    <t>7.23.1959</t>
  </si>
  <si>
    <t>Arroyo Tatocapan, parallel to H'way #180, 1.3 mi. N.W. of Santiago Tuxtla, VER.; 900'. 23.vii.1959</t>
  </si>
  <si>
    <t>5.31.1961</t>
  </si>
  <si>
    <t>Sontecomapan, near Catemaco, Ver.</t>
  </si>
  <si>
    <t>Motzorongo (W. Central): 10.9 mi S: large pond among cane fields</t>
  </si>
  <si>
    <t>3.3.1963</t>
  </si>
  <si>
    <t>Arroyo Frio near Tecolapan, Ver., 10.1 mi NW of Santiago Tuxtla</t>
  </si>
  <si>
    <t>1.23.1963</t>
  </si>
  <si>
    <t>Arroyo Frio near Tecolapan, Ver., 10.1 mi. NW of Santiago Tuxtla</t>
  </si>
  <si>
    <t>Rio Moreno at h'way bridge 12 mi. N. of Tierra Blanca, VER.; 285'.</t>
  </si>
  <si>
    <t>Motzorongo (W. Central): 3.6 S.: field near Arroyo</t>
  </si>
  <si>
    <t>4.5 mi S.E.; fields and bank of Rio Blanco at Ingenio Zapoapita</t>
  </si>
  <si>
    <t>8.25.1958</t>
  </si>
  <si>
    <t>Rio Seco (left-hand branch of Rio Atoyac), 1.5 mi. N. of Penuela, VER. (which is 4 mi. E. of Cordoba) on road to Ingenio Potrero &amp; Atoyac; 2500'. 25.viii.1958</t>
  </si>
  <si>
    <t>5.25.1959</t>
  </si>
  <si>
    <t>2 mi W on highway 150, in barranca de Metlac: pools, stream-banks, etc.</t>
  </si>
  <si>
    <t>Atoyac (W. Central): Rio Atoyac</t>
  </si>
  <si>
    <t>Atoyac, VER., 10 mi. E. of Cordoba; Rio Atoyac &amp; nearby; 2000' 27.vii.1958</t>
  </si>
  <si>
    <t>"La Gloria", Cardel, Ver. Mex</t>
  </si>
  <si>
    <t>7.24.1958</t>
  </si>
  <si>
    <t>8.8 mi. E. of Poza Rica, VER.; pool beside h'way; 700'. 24.vii.1958</t>
  </si>
  <si>
    <t>7.13.1959</t>
  </si>
  <si>
    <t>Jacala: 4.5 mi S,pond E of highway 85</t>
  </si>
  <si>
    <t>H'way #110, in VER., 12 mi. W. of Tampico; weedy lane beside h'way; 40' 20.vii.1958</t>
  </si>
  <si>
    <t>Tampico (extreme N.E.-city is in Tamaulipas): 12 mi W: weedy lane beside highway 110</t>
  </si>
  <si>
    <t>El Salto (NE 10 mi W of Nuevo Morelos, Tamps.): various locations around falls</t>
  </si>
  <si>
    <t>El Salto-10 mi W of Nuevo Morelos (Tamps) various areas around falls</t>
  </si>
  <si>
    <t>5.18.1962</t>
  </si>
  <si>
    <t>El Salto, S.L.P</t>
  </si>
  <si>
    <t>9.2.1959</t>
  </si>
  <si>
    <t>El Salto, S.L.P., 10 mi. W. of Nuevo Morelos, TAMPS.; river-bank close to falls, weedy fields near river, pools, etc. near river; 2120'. 2.ix.1959</t>
  </si>
  <si>
    <t>9.8.1950</t>
  </si>
  <si>
    <t>Port Isabel, TX</t>
  </si>
  <si>
    <t>9.9.1954</t>
  </si>
  <si>
    <t>Near Rio Grande River, 1 mi E. of Bentsen Rio Grande Valley State Park, Hidalgo Co, TX</t>
  </si>
  <si>
    <t>Roadside Pools 1 mi. W of Penitas, near Mission, Hidalgo Co, TX</t>
  </si>
  <si>
    <t>Roadside Pools, 1 mi W of Penitas, near Mission, Hidalgo Co, TX</t>
  </si>
  <si>
    <t>9.8.1955</t>
  </si>
  <si>
    <t>Bradenton, Fla</t>
  </si>
  <si>
    <t>Laredo, TX</t>
  </si>
  <si>
    <t xml:space="preserve">Nueces R. 3 mi N of Sandia, San Patricio Co., TX </t>
  </si>
  <si>
    <t>Goose Island State Park, Arkansas Co., TX</t>
  </si>
  <si>
    <t>6.22.1953</t>
  </si>
  <si>
    <t>McMullen Co, TX</t>
  </si>
  <si>
    <t>7.29.1950</t>
  </si>
  <si>
    <t>Windmill Pond near Quemado, TX</t>
  </si>
  <si>
    <t>Windmill near Quenadi, TX</t>
  </si>
  <si>
    <t>10.2.1954</t>
  </si>
  <si>
    <t>Calaveras Cr, near Saspamco &amp; San Antonio R., Wilson Co, TX</t>
  </si>
  <si>
    <t>Inks Lake State Park, Burnet Co, TX, Tributary Stream N. of Highway 29</t>
  </si>
  <si>
    <t>Glen R___,TX</t>
  </si>
  <si>
    <t>R.24.9.60.34</t>
  </si>
  <si>
    <t>TX</t>
  </si>
  <si>
    <t>Uvalde Co, TX, Boocher Cr</t>
  </si>
  <si>
    <t>7.29.1968</t>
  </si>
  <si>
    <t>9.20.1960</t>
  </si>
  <si>
    <t>7.15.1961</t>
  </si>
  <si>
    <t>23.9.60.34</t>
  </si>
  <si>
    <t>6.30.1960</t>
  </si>
  <si>
    <t>25.9.6034</t>
  </si>
  <si>
    <t>57/130</t>
  </si>
  <si>
    <t>57/135</t>
  </si>
  <si>
    <t>57/138</t>
  </si>
  <si>
    <t>57/137</t>
  </si>
  <si>
    <t>57/128</t>
  </si>
  <si>
    <t>57/123</t>
  </si>
  <si>
    <t>9.25.1960</t>
  </si>
  <si>
    <t>5.28.1938</t>
  </si>
  <si>
    <t>Silsbee Lake near Beaumont</t>
  </si>
  <si>
    <t>5.11.1940</t>
  </si>
  <si>
    <t>Hardin Co, Texas</t>
  </si>
  <si>
    <t>2.8.1951</t>
  </si>
  <si>
    <t>Hardin Co.</t>
  </si>
  <si>
    <t>5.20.1956</t>
  </si>
  <si>
    <t xml:space="preserve">Saucier Creek, Harrison Co, Mississippi </t>
  </si>
  <si>
    <t xml:space="preserve">Camp Lake, Sulphur Springs, TX </t>
  </si>
  <si>
    <t>Winnfield, 3 mi N, La, Winn Parish</t>
  </si>
  <si>
    <t>Athen's Bog, Anderson Co., TX</t>
  </si>
  <si>
    <t>7.10.1938</t>
  </si>
  <si>
    <t>Henderson Co, Texas</t>
  </si>
  <si>
    <t>6.11.1950</t>
  </si>
  <si>
    <t>Caddo Lake</t>
  </si>
  <si>
    <t>7.14.1946</t>
  </si>
  <si>
    <t>Briar Creek, Keysville, Georgia</t>
  </si>
  <si>
    <t>Fourche Maline Creek below Lake Carlton, Robbers Cave State Park, Latimer Co, Oklahoma</t>
  </si>
  <si>
    <t>Swift Cr, Rocky Mt., N.C.</t>
  </si>
  <si>
    <t>Swift Cr. near Rocky Mount, Nash Co, N.C.</t>
  </si>
  <si>
    <t>Saluda, Middlesex Co., Virginia (path through woods near stream)</t>
  </si>
  <si>
    <t>7.10.60</t>
  </si>
  <si>
    <t>Upper Marlboro Annearundel Co., Maryland</t>
  </si>
  <si>
    <t>6.18.1954</t>
  </si>
  <si>
    <t>Scotland Run, Malaga, N.J. below Malaga L.</t>
  </si>
  <si>
    <t>Fisher's Dam, Burl. Co., N.J.</t>
  </si>
  <si>
    <t>Wabash River, Bluffton, Indiana</t>
  </si>
  <si>
    <t>Pigeon R. at Howe, Lagrange Co., Indiana</t>
  </si>
  <si>
    <t>Argia tibialis?</t>
  </si>
  <si>
    <t>Millpond on Route # US-1, about 1-2 mi N of SC-NC boundary</t>
  </si>
  <si>
    <t>Swift Creek, 1-3 mi N of Rocky Mount, Nash Co, NC</t>
  </si>
  <si>
    <t>Killbuck Creek, Delaware Co, Indiana-location 1</t>
  </si>
  <si>
    <t>Friendship Creek at highway #40, Burlington, NJ</t>
  </si>
  <si>
    <t>9.7.1945</t>
  </si>
  <si>
    <t>Clark's Brook, NJ</t>
  </si>
  <si>
    <t>4.17.1954</t>
  </si>
  <si>
    <t>1 mi E of Amite, Tangipahoa Parish, LA</t>
  </si>
  <si>
    <t>6.7.1951</t>
  </si>
  <si>
    <t>Harrison Co, TX</t>
  </si>
  <si>
    <t>Pickett State Park, Pickett Co, TN</t>
  </si>
  <si>
    <t>7.3.1946</t>
  </si>
  <si>
    <t>Fruitland, Wicominco Co, Maryland</t>
  </si>
  <si>
    <t>7.4.1946</t>
  </si>
  <si>
    <t>pond at Fruitland, Wicomico Co, Maryland</t>
  </si>
  <si>
    <t>Schlamm Lake, Clark County State Forest, Henryville, IN</t>
  </si>
  <si>
    <t>7.1.1944</t>
  </si>
  <si>
    <t>Ridley Park, PA</t>
  </si>
  <si>
    <t>Upton ponds, Pemberton Twp, Burlingon Co, NJ</t>
  </si>
  <si>
    <t>60-31</t>
  </si>
  <si>
    <t>7.4.1960</t>
  </si>
  <si>
    <t>Ligonier,Westmoreland Co, PA</t>
  </si>
  <si>
    <t>6.15.1966</t>
  </si>
  <si>
    <t>Imperial, Allegheny Co, PA</t>
  </si>
  <si>
    <t>7.16.1954</t>
  </si>
  <si>
    <t>7.16.1966</t>
  </si>
  <si>
    <t>Clintonville, PA</t>
  </si>
  <si>
    <t>510153B</t>
  </si>
  <si>
    <t>6.22.1945</t>
  </si>
  <si>
    <t>7.12.1953</t>
  </si>
  <si>
    <t>Bear Meadows, PA</t>
  </si>
  <si>
    <t>7.15.1953</t>
  </si>
  <si>
    <t>8.22.1953</t>
  </si>
  <si>
    <t>7.21.1984</t>
  </si>
  <si>
    <t>Thunder Bay, Ontario, downtown, William</t>
  </si>
  <si>
    <t>Nehalennia gracilis? translata?</t>
  </si>
  <si>
    <t>Nehalennia</t>
  </si>
  <si>
    <t>54/70</t>
  </si>
  <si>
    <t>10.14.1954</t>
  </si>
  <si>
    <t xml:space="preserve">PA 01 </t>
  </si>
  <si>
    <t>54/138</t>
  </si>
  <si>
    <t>PA 08B</t>
  </si>
  <si>
    <t>PA 27B</t>
  </si>
  <si>
    <t>5.15.1956</t>
  </si>
  <si>
    <t>Harrison Experimental Forest, Mississippi (near Gulfport)</t>
  </si>
  <si>
    <t>6.12.1956</t>
  </si>
  <si>
    <t>Saucier, Mississippi</t>
  </si>
  <si>
    <t>6.2.1956</t>
  </si>
  <si>
    <t>Gulfport, Harrison Co, Mississippi</t>
  </si>
  <si>
    <t>7.2.1951</t>
  </si>
  <si>
    <t>Back Bay, Princess Anne Co, VA</t>
  </si>
  <si>
    <t>7.1.1951</t>
  </si>
  <si>
    <t xml:space="preserve">Ft. Story, Princess Anne Co, VA </t>
  </si>
  <si>
    <t>3.8.1959</t>
  </si>
  <si>
    <t>Tetragoneuria cynosura</t>
  </si>
  <si>
    <t>Epitheca cynosura</t>
  </si>
  <si>
    <t>4.24.48</t>
  </si>
  <si>
    <t>5.31.1948</t>
  </si>
  <si>
    <t>Oliver Springs, Tennessee</t>
  </si>
  <si>
    <t>6.5.1950</t>
  </si>
  <si>
    <t>Pickett State Park, Tennessee</t>
  </si>
  <si>
    <t>5.20.1950</t>
  </si>
  <si>
    <t>Tetragoneuria cynosura simulans</t>
  </si>
  <si>
    <t>6.4.1950</t>
  </si>
  <si>
    <t>Sloan's Crossing Pond, Mammoth Cave Nat. Park, KY</t>
  </si>
  <si>
    <t>6.5.1946</t>
  </si>
  <si>
    <t>Mammoth Cave National Park, KY</t>
  </si>
  <si>
    <t>7.5.1955</t>
  </si>
  <si>
    <t>Mountain Lake, Giles Co, Virginia</t>
  </si>
  <si>
    <t>6.29.1955</t>
  </si>
  <si>
    <t>5.31.1953</t>
  </si>
  <si>
    <t>Bernheim Forest, KY</t>
  </si>
  <si>
    <t>5.29.1952</t>
  </si>
  <si>
    <t>Muncie, IN, White R.</t>
  </si>
  <si>
    <t>6.29.1947</t>
  </si>
  <si>
    <t>Francke Lake, Clark Co. State Forest, Henryville, IN</t>
  </si>
  <si>
    <t>5.30.1946</t>
  </si>
  <si>
    <t>Wyola, Newton Twp, Delaware Co, PA</t>
  </si>
  <si>
    <t>7.2.1954</t>
  </si>
  <si>
    <t>millpond 1 1/2 mi W of Tylersport, Montgomery Co, PA</t>
  </si>
  <si>
    <t>near Ridge Valley, Bucks Co, PA</t>
  </si>
  <si>
    <t>6.3.1954</t>
  </si>
  <si>
    <t>6.1.1954</t>
  </si>
  <si>
    <t>5.4.1954</t>
  </si>
  <si>
    <t>6.19.1954</t>
  </si>
  <si>
    <t>Unami Creek at FInland, Bucks Co, PA</t>
  </si>
  <si>
    <t>near Unami Creek at Finland, Bucks Co, PA</t>
  </si>
  <si>
    <t>4.29.1954</t>
  </si>
  <si>
    <t>Lake Warren, about 1 1/2 mi SE of Kintnersville, PA</t>
  </si>
  <si>
    <t>6.20.1958</t>
  </si>
  <si>
    <t>5.29.1949</t>
  </si>
  <si>
    <t>6.20.1948</t>
  </si>
  <si>
    <t>6.22.1947</t>
  </si>
  <si>
    <t>Chromagrion conditum??</t>
  </si>
  <si>
    <t>6.8.1948</t>
  </si>
  <si>
    <t>Tetragoneuria cynosura (may be intermediate)</t>
  </si>
  <si>
    <t>6.3.1951</t>
  </si>
  <si>
    <t>L. Warren, PA</t>
  </si>
  <si>
    <t>6.29.1953</t>
  </si>
  <si>
    <t>Tyrone, Blair Co, PA</t>
  </si>
  <si>
    <t xml:space="preserve">Whipple Dam State Park, Huntingdon Co., PA </t>
  </si>
  <si>
    <t>6.26.1956</t>
  </si>
  <si>
    <t>7.12.1956</t>
  </si>
  <si>
    <t>6.10.1961</t>
  </si>
  <si>
    <t>Whipple Dam S.P., Huntingdon Co., PA</t>
  </si>
  <si>
    <t>Beaver Dam, 2mi N of Whipple Dam State Park, Huntington Co, PA</t>
  </si>
  <si>
    <t>Beaver Dam, 2 mi. N of Whipple Dam S.P., Huntington County, PA</t>
  </si>
  <si>
    <t>6.10.1955</t>
  </si>
  <si>
    <t>6.5.1958</t>
  </si>
  <si>
    <t>Beaver Dam, Huntington County, PA</t>
  </si>
  <si>
    <t>Beaver Dam, 2 mi N. of Whipple Dam S.P., Huntingdon Co., PA</t>
  </si>
  <si>
    <t>6.15.1956</t>
  </si>
  <si>
    <t>6.6.1956</t>
  </si>
  <si>
    <t>Bear Meadows, Harris Township, Centre County, PA</t>
  </si>
  <si>
    <t>7.13.1966</t>
  </si>
  <si>
    <t>Tow Hill Pond, Barrews, Centre County, PA</t>
  </si>
  <si>
    <t>5.25.1944</t>
  </si>
  <si>
    <t>6.1.1944</t>
  </si>
  <si>
    <t>Penn Creek at Poe Paddy State Park, Centre County, PA</t>
  </si>
  <si>
    <t>6.15.1955</t>
  </si>
  <si>
    <t>Black Moshannon State Park, Centre County, PA</t>
  </si>
  <si>
    <t>7.13.1954</t>
  </si>
  <si>
    <t>6.30.1958</t>
  </si>
  <si>
    <t>Black Moshannon State Park, Centre Co, PA</t>
  </si>
  <si>
    <t>6.23.1954</t>
  </si>
  <si>
    <t>Pond in woods near Hawk Run, Clearfield Co, PA</t>
  </si>
  <si>
    <t>Pardee Swimming Pool, Hawk Run, Clearfield County, Pennsylvania</t>
  </si>
  <si>
    <t>Pardee swimming pool, Hawk Run, Clearfield Co, PA</t>
  </si>
  <si>
    <t>6.19.1955</t>
  </si>
  <si>
    <t>Halfway S.P, Union County, PA</t>
  </si>
  <si>
    <t>6.29.1954</t>
  </si>
  <si>
    <t>Halway S.P., Union Co., PA</t>
  </si>
  <si>
    <t>6.30.1957</t>
  </si>
  <si>
    <t>Pond at Sugar Run, Mill Hall, Clinton Co, PA</t>
  </si>
  <si>
    <t>6.7.1955</t>
  </si>
  <si>
    <t>Lake Mokoma near Laporte, Sullivan Co, PA</t>
  </si>
  <si>
    <t>6.17.1955</t>
  </si>
  <si>
    <t>Elk Creek, Camp Brule, Sullivan CO., PA</t>
  </si>
  <si>
    <t>Elk Lake, Camp Brule, Sullivan CO., PA</t>
  </si>
  <si>
    <t>6.24.1967</t>
  </si>
  <si>
    <t>Ponkapoag Pond, Blue Hills Reservation, Milton, Norfolk Co., MA</t>
  </si>
  <si>
    <t>6.6.1969</t>
  </si>
  <si>
    <t>6.18.1968</t>
  </si>
  <si>
    <t>Charles River, South Natick to Dover, Middlesex Co., MA</t>
  </si>
  <si>
    <t>6.19.1968</t>
  </si>
  <si>
    <t>Concord and Sudbury Rivers, Concord, Middlesex Co., MA</t>
  </si>
  <si>
    <t>Norwich, Chenango Co, NY</t>
  </si>
  <si>
    <t>6.26.1946</t>
  </si>
  <si>
    <t>Reservoir near, Norwich, Chenango Co, NY</t>
  </si>
  <si>
    <t>5.4.1968</t>
  </si>
  <si>
    <t>Squannacook River at Townsend Harbor, Middlesex Co., MA</t>
  </si>
  <si>
    <t>7.5.1952</t>
  </si>
  <si>
    <t>Long Lake: fields, etc 0.5 mi W of lake, 3 mi NW of Naples, Cumberland Co, Maine</t>
  </si>
  <si>
    <t>7.7.1952</t>
  </si>
  <si>
    <t>5.28.1932</t>
  </si>
  <si>
    <t>Waupaca, Wis</t>
  </si>
  <si>
    <t>Rigaud, Que.</t>
  </si>
  <si>
    <t>6.30.1963</t>
  </si>
  <si>
    <t>Stone Creek, Recreational Park, PA</t>
  </si>
  <si>
    <t>6.14.1958</t>
  </si>
  <si>
    <t>Bucks Co, PA</t>
  </si>
  <si>
    <t>6.25.1948</t>
  </si>
  <si>
    <t>Tinicum Creek at "Camp Galil", Lake Warren, Bucks Co, PA</t>
  </si>
  <si>
    <t xml:space="preserve">abandoned concrete swimming pool, Earle Estate, Newtown Twp, Delaware Co, PA </t>
  </si>
  <si>
    <t>Duck Pond</t>
  </si>
  <si>
    <t>7.20.1969</t>
  </si>
  <si>
    <t>Tulancingo, HGO, Rt #</t>
  </si>
  <si>
    <t>Sympetrum teneral, probably corruptum</t>
  </si>
  <si>
    <t>Sympetrum</t>
  </si>
  <si>
    <t>6.8.1953</t>
  </si>
  <si>
    <t>Kerr Co,TX</t>
  </si>
  <si>
    <t>6.10.1942</t>
  </si>
  <si>
    <t>Fort Stockton, TX</t>
  </si>
  <si>
    <t>11.10.1942</t>
  </si>
  <si>
    <t>11.10.1941</t>
  </si>
  <si>
    <t>9.14.1954</t>
  </si>
  <si>
    <t>Balmorhea Lake, near Balmorhea State Park, Reeves Co, TX</t>
  </si>
  <si>
    <t>9.20.1941</t>
  </si>
  <si>
    <t>Reservoir Granfalls, TX</t>
  </si>
  <si>
    <t>9.18.1941</t>
  </si>
  <si>
    <t>Pecos R., near Granfalls, TX</t>
  </si>
  <si>
    <t>4.20.1941</t>
  </si>
  <si>
    <t>Reservoir, Granfalls, TX</t>
  </si>
  <si>
    <t>Pecos R., south of Monahans, TX</t>
  </si>
  <si>
    <t>Pecos River, S of Monahans, TX</t>
  </si>
  <si>
    <t>Sonoita Creek,10 mi S of Patagonia, AZ</t>
  </si>
  <si>
    <t>7.2.1966</t>
  </si>
  <si>
    <t>9.3.1968</t>
  </si>
  <si>
    <t>Canelo, Arizona Santa Cruz Co.</t>
  </si>
  <si>
    <t>4.18.1941</t>
  </si>
  <si>
    <t>Monahans, TX</t>
  </si>
  <si>
    <t>4.16.1941</t>
  </si>
  <si>
    <t>10.1.1941</t>
  </si>
  <si>
    <t>9.17.1948</t>
  </si>
  <si>
    <t>10.10.1941</t>
  </si>
  <si>
    <t>4.5.1941</t>
  </si>
  <si>
    <t>9.30.1942</t>
  </si>
  <si>
    <t>9.27.1938</t>
  </si>
  <si>
    <t>4.24.1937</t>
  </si>
  <si>
    <t>Cedar Hill Pond, Dallas Co, TX</t>
  </si>
  <si>
    <t>11.17.1938</t>
  </si>
  <si>
    <t>Cedar Creek at Elmwood, Dallas Co, TX</t>
  </si>
  <si>
    <t>11.17.1937</t>
  </si>
  <si>
    <t>Cedar Creek,Dallas Co, TX</t>
  </si>
  <si>
    <t>Cedar Creek, Dallas Co, TX</t>
  </si>
  <si>
    <t>Cedar Creek at Elmwod, Dallas Co, TX</t>
  </si>
  <si>
    <t>6.16.1938</t>
  </si>
  <si>
    <t>12.27.1952</t>
  </si>
  <si>
    <t>Dallas, TX</t>
  </si>
  <si>
    <t>Tarnetrum corruptum</t>
  </si>
  <si>
    <t>summer 1953</t>
  </si>
  <si>
    <t>near Dallas, TX</t>
  </si>
  <si>
    <t>4.17.1937</t>
  </si>
  <si>
    <t>Glen Lakes, Dallas Co, TX</t>
  </si>
  <si>
    <t>9.17.1937</t>
  </si>
  <si>
    <t>9.30.1937</t>
  </si>
  <si>
    <t>4.25.1937</t>
  </si>
  <si>
    <t>4.19.1937</t>
  </si>
  <si>
    <t>10.24.1955</t>
  </si>
  <si>
    <t>8.31.1949</t>
  </si>
  <si>
    <t>vicinity of Lubbock, TX</t>
  </si>
  <si>
    <t>9.8.1956</t>
  </si>
  <si>
    <t>5 mi NW of Lancaster, LA Co, California "West edge of Mojave Desert"</t>
  </si>
  <si>
    <t>5 mi NW of Lancaster, LA County, California</t>
  </si>
  <si>
    <t>Little Lake, Inyo County, California</t>
  </si>
  <si>
    <t>Olancha, Inyo Co, California</t>
  </si>
  <si>
    <t>10.12.1956</t>
  </si>
  <si>
    <t>Strawberry Canyon, Berkeley Hills, California</t>
  </si>
  <si>
    <t>10.21.1956</t>
  </si>
  <si>
    <t>4 mi S of Big Pine, Inyo Co, California</t>
  </si>
  <si>
    <t>9.18.1953</t>
  </si>
  <si>
    <t>San Jose, California</t>
  </si>
  <si>
    <t>9.11.1956</t>
  </si>
  <si>
    <t>Sherwin's Summit, Mono Co, California</t>
  </si>
  <si>
    <t>10.20.1953</t>
  </si>
  <si>
    <t>10.28.1953</t>
  </si>
  <si>
    <t>7.10.1951</t>
  </si>
  <si>
    <t>Volcano, Amador Co, California</t>
  </si>
  <si>
    <t>Evergreen, CO</t>
  </si>
  <si>
    <t>4.19.1941</t>
  </si>
  <si>
    <t>Sealy Twp, RS</t>
  </si>
  <si>
    <t>1751, 1752</t>
  </si>
  <si>
    <t>1751, 1753</t>
  </si>
  <si>
    <t>6317A</t>
  </si>
  <si>
    <t>6410A</t>
  </si>
  <si>
    <t>2.18.1964</t>
  </si>
  <si>
    <t>7.21.1964</t>
  </si>
  <si>
    <t>Libellula incesta</t>
  </si>
  <si>
    <t>Rock Springs, Florida</t>
  </si>
  <si>
    <t>Camp Lake, Sulphur Spring, TX</t>
  </si>
  <si>
    <t>611C</t>
  </si>
  <si>
    <t>6.19.1951</t>
  </si>
  <si>
    <t>Harrison County, TX</t>
  </si>
  <si>
    <t>Libellula incesta?</t>
  </si>
  <si>
    <t>L. incesta</t>
  </si>
  <si>
    <t>L.incesta</t>
  </si>
  <si>
    <t>incesta</t>
  </si>
  <si>
    <t>L. vibrans</t>
  </si>
  <si>
    <t>Libellula vibrans</t>
  </si>
  <si>
    <t>Caddo Lake So, TX</t>
  </si>
  <si>
    <t>Caddo Lake, So TX</t>
  </si>
  <si>
    <t>8.17.1953</t>
  </si>
  <si>
    <t>Summerfield, 2 1.2 mi NE, Claiborne Parish, LA</t>
  </si>
  <si>
    <t>Randloph, Cornic Lake, Claiborne Parish, LA</t>
  </si>
  <si>
    <t>7.2.1952</t>
  </si>
  <si>
    <t>Hunt Co, TX</t>
  </si>
  <si>
    <t>Cedar Lake, Ouichita National Forest, 7mi. S of Hodgen, LeFlore Co., Oklahoma</t>
  </si>
  <si>
    <t>Roadside swampy pools 5 mi. E of Bolivar, Hardeman Co, Tennessee</t>
  </si>
  <si>
    <t>Dismal Swamp, near Cypress Chapel, VA</t>
  </si>
  <si>
    <t>Holotania incesta</t>
  </si>
  <si>
    <t>6.26.1949</t>
  </si>
  <si>
    <t>Francke Lake, Clark County State Forest, Henryville, Ind.</t>
  </si>
  <si>
    <t>6.24.1950</t>
  </si>
  <si>
    <t>Schlamm Lake, Clark County State Forest, Henryville, Indiana</t>
  </si>
  <si>
    <t>7.10.1960</t>
  </si>
  <si>
    <t>Upper Marlboro, Annearundel Co, MD</t>
  </si>
  <si>
    <t>Formosa, C.M. Co, NJ</t>
  </si>
  <si>
    <t>overgrown field 200' South of Scotland Run, Malaga, N.J. below Malaga L.</t>
  </si>
  <si>
    <t>7.25.1949</t>
  </si>
  <si>
    <t>Batsto, Burl. County, NJ</t>
  </si>
  <si>
    <t>8.21.1945</t>
  </si>
  <si>
    <t>Fisher's Dam, Burl. County, NJ</t>
  </si>
  <si>
    <t>8.28.1945</t>
  </si>
  <si>
    <t>6.30.1954</t>
  </si>
  <si>
    <t>millpond 1 1.2 mi W. of Tylersport, Montgomery Co, PA</t>
  </si>
  <si>
    <t>7.19.1952</t>
  </si>
  <si>
    <t>Long Lake:stream &amp; fields near Mast Cove 2 mi N.W. of Naples, Cumberland Co, Maine</t>
  </si>
  <si>
    <t>8.14.1952</t>
  </si>
  <si>
    <t>Harrun Co., TX</t>
  </si>
  <si>
    <t>719?</t>
  </si>
  <si>
    <t>Black Moshannon S.P., Centre County, PA</t>
  </si>
  <si>
    <t>6.29.1946</t>
  </si>
  <si>
    <t>Chenango River, near Norwich, Chenango Co, NY</t>
  </si>
  <si>
    <t>6.28.1938</t>
  </si>
  <si>
    <t>Favourable Lake, Ontario, Canada</t>
  </si>
  <si>
    <t>Fly Meadow Creek at Preston, Chenango Co, NY</t>
  </si>
  <si>
    <t>7.3.1947</t>
  </si>
  <si>
    <t>Killbuck Creek near Gaston, Delaware Co, Indiana</t>
  </si>
  <si>
    <t>Killbuck Creek, 2 mi SE of Gaston, Delaware Co, Indiana</t>
  </si>
  <si>
    <t>4.7.1947</t>
  </si>
  <si>
    <t>Agrion aequabile</t>
  </si>
  <si>
    <t>6.25.1942</t>
  </si>
  <si>
    <t>LaFerme, Abitibi Co, Quebec, Canada</t>
  </si>
  <si>
    <t>Laurel Run, .1 mi above Whipple Dam pond, Huntingdon County, PA</t>
  </si>
  <si>
    <t>near Rockdale, Chenango Co, NY</t>
  </si>
  <si>
    <t>near Unami Creek, FInland, Bucks Co, PA</t>
  </si>
  <si>
    <t>5.31.1954</t>
  </si>
  <si>
    <t>6.23.1935</t>
  </si>
  <si>
    <t>Nottawasaga River, Simcoe Co, Ontario, Canada</t>
  </si>
  <si>
    <t>3.1.1969</t>
  </si>
  <si>
    <t>Penn Cr/McConnells Narrows, Union Co, PA</t>
  </si>
  <si>
    <t>6.28.1953</t>
  </si>
  <si>
    <t>6.25.1954</t>
  </si>
  <si>
    <t>7.20.1950</t>
  </si>
  <si>
    <t>Penn's Creek at Poe Paddy, Centre County, PA</t>
  </si>
  <si>
    <t>Poe Paddy State Park/Penn's Creek, Centre Co, PA</t>
  </si>
  <si>
    <t>7.8.1953</t>
  </si>
  <si>
    <t>Riviere Chalifour, S of Lake Albanel, New Quebec District, Saguenay Co., P.Q., Canada</t>
  </si>
  <si>
    <t>6.24.1951</t>
  </si>
  <si>
    <t>Riviere Chaloupe, Berthierville, Quebec, Canada</t>
  </si>
  <si>
    <t>6.10.1951</t>
  </si>
  <si>
    <t>7.10.1932</t>
  </si>
  <si>
    <t>Rockwell RIver near Fredericton, New Brunswick, Canada</t>
  </si>
  <si>
    <t>Squannacook River between Townsend Harbor and West Townsend, Middlesex County, MA</t>
  </si>
  <si>
    <t>7.1.1967</t>
  </si>
  <si>
    <t>8.2.1954</t>
  </si>
  <si>
    <t>Tributary of S. Fork, Coquille River, Coos Co., Oregon</t>
  </si>
  <si>
    <t>Unadilla River near Mt. Upton, Chenango-Otsego Cos, NY</t>
  </si>
  <si>
    <t>5.17.1954</t>
  </si>
  <si>
    <t>Unami Creek at Finland, Bucks Co, PA</t>
  </si>
  <si>
    <t>4.26.1954</t>
  </si>
  <si>
    <t>6.11.154</t>
  </si>
  <si>
    <t>63-26</t>
  </si>
  <si>
    <t>6.24.1963</t>
  </si>
  <si>
    <t>Poe Paddy State Park on Penn Creek, Centre Co, PA</t>
  </si>
  <si>
    <t>Waupaca, Wisconsin</t>
  </si>
  <si>
    <t>Erythrodiplax connata fusca</t>
  </si>
  <si>
    <t>Erythrodiplax fusca</t>
  </si>
  <si>
    <t>6 mi. N of Moore Frio Co., TX?</t>
  </si>
  <si>
    <t>Erythrodiplax connata minuscula</t>
  </si>
  <si>
    <t>Erythrodiplax minuta</t>
  </si>
  <si>
    <t>Orlando, FL Interlaken-Lakes</t>
  </si>
  <si>
    <t>2 mi E. of Lockhart, Orange Co., Florida</t>
  </si>
  <si>
    <t>Apopka, FL-pasture pond</t>
  </si>
  <si>
    <t>7.9.1946</t>
  </si>
  <si>
    <t>Apopka, Florida</t>
  </si>
  <si>
    <t>Newnans Lake, Alachua Co., FL</t>
  </si>
  <si>
    <t>Silver Springs, FL, from roadside 3 mi N of Freesburg</t>
  </si>
  <si>
    <t>5-8 mi S of Brunswick, Georgia, stream beside US highway #17</t>
  </si>
  <si>
    <t>7.5.1946</t>
  </si>
  <si>
    <t>Brunswick, Georgia</t>
  </si>
  <si>
    <t>12.15.1951</t>
  </si>
  <si>
    <t>Vespasiano near Belo Horizonte, Minas Gerais, Brasil</t>
  </si>
  <si>
    <t>Vespaisiano, near Belo Horizonte, Brazil</t>
  </si>
  <si>
    <t>Erythrodiplax</t>
  </si>
  <si>
    <t>2.?.1952</t>
  </si>
  <si>
    <t>?</t>
  </si>
  <si>
    <t>Ponta Grossa, Parana, Brasil</t>
  </si>
  <si>
    <t>1.30.1952</t>
  </si>
  <si>
    <t>3.30.1952</t>
  </si>
  <si>
    <t>1.28.1952</t>
  </si>
  <si>
    <t>1.1.1952</t>
  </si>
  <si>
    <t>Lagoa Santa, near Belo Horizonte, Minas Gerais, Brazil</t>
  </si>
  <si>
    <t>Orlando, Florida</t>
  </si>
  <si>
    <t>Erythrodiplax minuscula</t>
  </si>
  <si>
    <t>11.15.1953</t>
  </si>
  <si>
    <t>Indian Village, St. Tammany Parish, LA</t>
  </si>
  <si>
    <t>Erythrodiplax connata connata</t>
  </si>
  <si>
    <t>Penalolen</t>
  </si>
  <si>
    <t xml:space="preserve">Erythrodiplax minuscula </t>
  </si>
  <si>
    <t>4.25.1954</t>
  </si>
  <si>
    <t>Slidell, LA, St. Tammany Parish.</t>
  </si>
  <si>
    <t>Cedar Lake, Ouichita National Forest, 7 mi S. of Hodgen, Leflore Co, Oklahoma</t>
  </si>
  <si>
    <t>8.26-27.1954</t>
  </si>
  <si>
    <t>26-27</t>
  </si>
  <si>
    <t>2.?.1955</t>
  </si>
  <si>
    <t>Ribeirao Pires, Sao Paulo, Brasil</t>
  </si>
  <si>
    <t>2.6.1955</t>
  </si>
  <si>
    <t>Ypiranga, Sao Paulo, Brasil</t>
  </si>
  <si>
    <t>1.?.1955</t>
  </si>
  <si>
    <t>Jatai, Goiaz, Brasil</t>
  </si>
  <si>
    <t>1.1.1955</t>
  </si>
  <si>
    <t>Jatai, Goiaz, Brazil</t>
  </si>
  <si>
    <t>12.1.1955</t>
  </si>
  <si>
    <t>3.1.1956</t>
  </si>
  <si>
    <t>Sao Joae del Rei, Minas Gerais, Brazil</t>
  </si>
  <si>
    <t>Big Biloxi Creek, Harrison Co., Mississippi</t>
  </si>
  <si>
    <t>1.3.1957</t>
  </si>
  <si>
    <t>Cuernavaca, Morelos, Mexico</t>
  </si>
  <si>
    <t>8.20.1957</t>
  </si>
  <si>
    <t>Tierra Blanca (S central): 10 mi. SE, then 7 mi NE: wet-weather pools along road</t>
  </si>
  <si>
    <t>Maria Andrea, Puebla, Mexico, 17 mi W of Poza Rica, Veracruz</t>
  </si>
  <si>
    <t>Teapa (extreme S central): 2.0 miles SW of RR crossing near Teapa, on road to Pichucalco, Chiapas: Arroyo</t>
  </si>
  <si>
    <t>Pichucalco (extreme N central): ca. 11 mi NE of Teapa, Tabasco</t>
  </si>
  <si>
    <t>Pichucalco (extreme N central): ca. 9 mi NE: Arroyo 7(+) mi SW of Teapa, Tab.</t>
  </si>
  <si>
    <t>Minatitlan (extreme SE): 14.3 mi SW: roadside pools &amp; shrubby area</t>
  </si>
  <si>
    <t>8.17.1958</t>
  </si>
  <si>
    <t>Minatitlan (extreme SE): ca. 5 mi N, then 7.2 mi SE on road to Las Choapas: Arroyo</t>
  </si>
  <si>
    <t>2 mi W on highway 150, in Barranca de Metlac: pools, stream-banks, etc.</t>
  </si>
  <si>
    <t>7.31.1958</t>
  </si>
  <si>
    <t>2 mi W on highway 150, in Barranca de Metlac: pools, stream-banks, etc</t>
  </si>
  <si>
    <t>Fortin de las Flores (W. central), 2 mi W on highway 150, in Barranca de Metlac: pools, stream-banks, etc.</t>
  </si>
  <si>
    <t>San Andres Tuxtla: 35.4 mi SE: arroyo crossing highway 180</t>
  </si>
  <si>
    <t>San Andres Tuxtla: 25.9 mi SE Arroyo Crossing highway 180</t>
  </si>
  <si>
    <t>Ciudad Aleman (S central): 2.2 mi NW on rd toTierra Blanca: pool, etc.</t>
  </si>
  <si>
    <t>8.9.1958</t>
  </si>
  <si>
    <t>Presa Aleman (Temazcal) (extreme N): .25mi E of dam: small marshy stream</t>
  </si>
  <si>
    <t>Presa Aleman (Temazcal)(extreme N): 5.5 mi NE: roadside ponds</t>
  </si>
  <si>
    <t>5.5 mi NE: roadside ponds</t>
  </si>
  <si>
    <t>Motzorongo (W central): 10.9 mi S: large pond among cane fields</t>
  </si>
  <si>
    <t>Penuela (W central): 1.5 mi N: Ro Seco, at road to Portrero</t>
  </si>
  <si>
    <t>Poza Rica (N central): 8.8 mi E: pool beside highway</t>
  </si>
  <si>
    <t>11.19.1958</t>
  </si>
  <si>
    <t>Lake Placid, Highlands Co., FL</t>
  </si>
  <si>
    <t>Cintalapa (extreme W): 20.7 mi NE: ditches &amp; stream along highway 190</t>
  </si>
  <si>
    <t>59306A</t>
  </si>
  <si>
    <t>37.1 mi. N. of Juchitán, OAX., on H'way #185, 0.1 mi. N. of Mattias Romero; roadside pool; 800'. 4.viii.1959</t>
  </si>
  <si>
    <t xml:space="preserve">Acayucan (extreme SE), 46.8 mi S: pond on N bank of Rio Jaltepec-see Oaxaca-Juchitan for continuation southward across Istmo de Tehuantepec </t>
  </si>
  <si>
    <t>Acayucan (extreme SE): 46.8 mi S: pond on N bank of Rio Jaltepec-see Oaxaca-Juchitan for continuation southward across Istmo de Tehuantepec</t>
  </si>
  <si>
    <t>8.6.1959</t>
  </si>
  <si>
    <t>Acayucan (extreme SE): 44.4 mi S: pond adjoining highway 185</t>
  </si>
  <si>
    <t>8.7.1959</t>
  </si>
  <si>
    <t>Juchitan (SE): 69.4 mi N: pond near Deubero</t>
  </si>
  <si>
    <t xml:space="preserve">Juchitan (SE): 69.4 mi. N.: Pond near Deubero </t>
  </si>
  <si>
    <t>Juchitan (SE): 71.4 mi N: pond</t>
  </si>
  <si>
    <t>Juchitan(SE): 71.4 mi N: pond</t>
  </si>
  <si>
    <t>71.4 mi. N. of Juchitan, Oax., pond adjoining highway #183</t>
  </si>
  <si>
    <t>8.5.1959</t>
  </si>
  <si>
    <t>71.4 mi. N. of Juchitan, Oax., pond adjoining highway #185</t>
  </si>
  <si>
    <t>Acayucan (extreme SE): 31.8 mi S: pond adjoining highway 185</t>
  </si>
  <si>
    <t>Acayucan (extreme SE): 31.8 mi. S: pond W. of highway 185</t>
  </si>
  <si>
    <t>29.1 mi. S. of Acayucan, VER.; shallow ponds &amp; stream W. of H'way #185; 300'</t>
  </si>
  <si>
    <t>8.12.1959</t>
  </si>
  <si>
    <t>Tuxtepec (extreme N):27.5 mi S on rd. to Valle Nacional: Rancho Monteflor; large springs and outflow streams</t>
  </si>
  <si>
    <t>Valle Nacional (extreme N.): 1.3 mi S. on road to Oaxaca: pools</t>
  </si>
  <si>
    <t>Valle Nacional (extreme N) 1.3 mi S. on road to Oaxaca: pools</t>
  </si>
  <si>
    <t>Valle Nacional (extreme N): 1.3 mi S on raod to Oaxaca: pools</t>
  </si>
  <si>
    <t>8.10.1959</t>
  </si>
  <si>
    <t>Tuxtepec (extreme N): 1.2 mi W, on road to Ojitlan: small stream</t>
  </si>
  <si>
    <t>Tuxtepec (extreme N):1.2 mi W, on road to Ojitlan: small stream</t>
  </si>
  <si>
    <t>7.1 mi. N. of San Andrés Tuxtla, VER.; small arroyo crossing h'way; 1300'</t>
  </si>
  <si>
    <t>7.16.1959</t>
  </si>
  <si>
    <t>Orizaba (W central): small stream (artificial?) near plant of Cememtos Veracruz</t>
  </si>
  <si>
    <t>Small stream (artificial?) near plant of Cementos Veracruz</t>
  </si>
  <si>
    <t>Fortin de las Flores (W central): 2 mi W. on highway 150, in Barranca de Metlac: pools, stream-banks etc.</t>
  </si>
  <si>
    <t>9.4.1959</t>
  </si>
  <si>
    <t>Tamaunchale (SE): 5.5 mi N: Arroyo Crossing highway 85</t>
  </si>
  <si>
    <t>Tamazunchale (SE): 5.5 mi N: Arroyo Crossing highway 85</t>
  </si>
  <si>
    <t>9.3.1959</t>
  </si>
  <si>
    <t>El Salto (NE-10 mi W of Nuevo Morelos, Tamps): various locations around falls</t>
  </si>
  <si>
    <t>El Salto (NE-10 mi W of Nuevo Morelos, Tamps.): various locations around falls</t>
  </si>
  <si>
    <t>5.19.1959</t>
  </si>
  <si>
    <t>El Salto (NE-10 mi W of Nuevo Morelos, TAMPS): various locations around falls</t>
  </si>
  <si>
    <t>3.27.1959</t>
  </si>
  <si>
    <t>Venus, Highlands Co., FL</t>
  </si>
  <si>
    <t>Archbold Biol. Station, Lake Placid, FL</t>
  </si>
  <si>
    <t>2.22.1959</t>
  </si>
  <si>
    <t>Parker Island, near Archbold Biol. Station, Lake Placid, FL</t>
  </si>
  <si>
    <t>7.5.1960</t>
  </si>
  <si>
    <t>7.14.1960</t>
  </si>
  <si>
    <t>8.21.1960</t>
  </si>
  <si>
    <t>7.2.1960</t>
  </si>
  <si>
    <t>9.30.1960</t>
  </si>
  <si>
    <t>9.24.1960</t>
  </si>
  <si>
    <t xml:space="preserve">Erythrodiplax </t>
  </si>
  <si>
    <t>10.5.1960</t>
  </si>
  <si>
    <t>12.1.1960</t>
  </si>
  <si>
    <t>Sao Paulo de Olivenca, Amazonas, Brazil</t>
  </si>
  <si>
    <t>12.?.1960</t>
  </si>
  <si>
    <t>Sao Paulo de Olivenca, Amazonas, Brasil</t>
  </si>
  <si>
    <t>Santa Catarina, Brazil</t>
  </si>
  <si>
    <t>6114D</t>
  </si>
  <si>
    <t>5.7.1961</t>
  </si>
  <si>
    <t xml:space="preserve">Erythrodiplax connata fusca </t>
  </si>
  <si>
    <t>5.21.1961</t>
  </si>
  <si>
    <t xml:space="preserve">Joao Pessoa, Paraiba, Brazil </t>
  </si>
  <si>
    <t>6.20.1961</t>
  </si>
  <si>
    <t>5.1.1961</t>
  </si>
  <si>
    <t>Obidos, Para, Brazil</t>
  </si>
  <si>
    <t>5.8.1961</t>
  </si>
  <si>
    <t>12.2.1961</t>
  </si>
  <si>
    <t>Erythrodiplax near andagoya</t>
  </si>
  <si>
    <t>7.20.1961</t>
  </si>
  <si>
    <t>2.20-28.1961</t>
  </si>
  <si>
    <t>20-28</t>
  </si>
  <si>
    <t>Casabe, Antioquia, Columbia</t>
  </si>
  <si>
    <t>7.?.1961</t>
  </si>
  <si>
    <t>Erythrodiplax connata fusca?</t>
  </si>
  <si>
    <t>3/4.?.1961</t>
  </si>
  <si>
    <t>Parker Isl., Fla</t>
  </si>
  <si>
    <t>Highlands Hammock, Fla.</t>
  </si>
  <si>
    <t>4.2.1961</t>
  </si>
  <si>
    <t>Erythrodiplax spp?</t>
  </si>
  <si>
    <t>3.18.1962</t>
  </si>
  <si>
    <t>Boqueron Abad</t>
  </si>
  <si>
    <t>5.27.1962</t>
  </si>
  <si>
    <t xml:space="preserve">Rio Choapan, near Tuxtepec, Ver. </t>
  </si>
  <si>
    <t>5.29.1962</t>
  </si>
  <si>
    <t>Rio Choapan, 10.4 mi. mi. S. of Tuxtepec, OAX., on road to Valle Nacional; 150'</t>
  </si>
  <si>
    <t>5.26.1962</t>
  </si>
  <si>
    <t>Rio Hondo, near Tierra Blanca, Ver.</t>
  </si>
  <si>
    <t>5.31.1962</t>
  </si>
  <si>
    <t>5.25.1962</t>
  </si>
  <si>
    <t>near Barranca de Metlac, on rd. to Fortin</t>
  </si>
  <si>
    <t xml:space="preserve">Erythrodiplax connata </t>
  </si>
  <si>
    <t>5.23.1962</t>
  </si>
  <si>
    <t>Rio Montezuma 1 mi. S of Tamazunchale, S.L.P.</t>
  </si>
  <si>
    <t>5.21.1962</t>
  </si>
  <si>
    <t>5.5 mi. N. of Tamazunchale, S.L.P.; larger arroyo above &amp; below iron bridge of h'way #85; 1000'</t>
  </si>
  <si>
    <t xml:space="preserve">El Salto, S.L.P. </t>
  </si>
  <si>
    <t>2.24.1963</t>
  </si>
  <si>
    <t>stream crossing road toward Motozintla, 12.7 mi N of Tapachula, Chis.</t>
  </si>
  <si>
    <t>2.25.1963</t>
  </si>
  <si>
    <t>21.2 mi N (by road) of Tapachula, Soconusco, Chis</t>
  </si>
  <si>
    <t>2.22.1963</t>
  </si>
  <si>
    <t>Next-to-easternmost branch of Rio Huehuetan, 8.6 mi SE of Huixtla, Soconusco, CHIS.</t>
  </si>
  <si>
    <t>2.20.1963</t>
  </si>
  <si>
    <t>Rio Cacaluta, 42.5 mi SE of Pijijiapan, CHIS.</t>
  </si>
  <si>
    <t>Rio Cacaluta, 42.5 mi. SE of Pijijipan, CHIS.</t>
  </si>
  <si>
    <t>1.26.1963</t>
  </si>
  <si>
    <t>Ojo de Agua, 14.7 mi. E of Juchitan, Oax., 1 mi N of highway #190</t>
  </si>
  <si>
    <t>1.28.1963</t>
  </si>
  <si>
    <t>El Zapotal, 5.5 mi SE of Tuxtla Gutierrez, CHIS</t>
  </si>
  <si>
    <t>1.29.1963</t>
  </si>
  <si>
    <t>El Zapotal, 5.5 mi SE of Tuxtla Gutierrez, CHIS.</t>
  </si>
  <si>
    <t>2.3.1963</t>
  </si>
  <si>
    <t>Rio Lajas at bridge, km 20 on road to Soyalo &amp; Bochil (&amp; Simojovel), CHIS</t>
  </si>
  <si>
    <t>Arroyo at km. 47 on road to Simojovel, CHIS. "Rio Grande, chico" at Bochil</t>
  </si>
  <si>
    <t>1.25.1963</t>
  </si>
  <si>
    <t>3.5.1963</t>
  </si>
  <si>
    <t>Rio Choapan, 14 mi S of Tuxtepac, Oax.</t>
  </si>
  <si>
    <t>3.8.1963</t>
  </si>
  <si>
    <t>Rio Choapan, 14 mi S of Tuxtepec, Oax.</t>
  </si>
  <si>
    <t xml:space="preserve">Erythrodiplax connata  </t>
  </si>
  <si>
    <t>3.13.1963</t>
  </si>
  <si>
    <t>7.30.1968</t>
  </si>
  <si>
    <t>7.31.1968</t>
  </si>
  <si>
    <t>8.1.1968</t>
  </si>
  <si>
    <t>7.16.1969</t>
  </si>
  <si>
    <t>El Salto, S.L.P.</t>
  </si>
  <si>
    <t>8.12.1969</t>
  </si>
  <si>
    <t>Ixtacomitan, (SSW of Villahermola), CHIS Rt #195</t>
  </si>
  <si>
    <t>Ixtacomitan, (SSW of Villahermola), CHIS Rt #196</t>
  </si>
  <si>
    <t>Ixtacomitan, (SSW of Villahermola), CHIS Rt #197</t>
  </si>
  <si>
    <t>Ixtacomitan, (SSW of Villahermola), CHIS Rt #198</t>
  </si>
  <si>
    <t>7.3.1971</t>
  </si>
  <si>
    <t>Erythrodiplax connata? Erythrodiplax castanea?</t>
  </si>
  <si>
    <t>roadside ditch 2 mi E of Lockhart, FL</t>
  </si>
  <si>
    <t>ponds in meadow at Apopka, FL</t>
  </si>
  <si>
    <t>Kelley Park, Rock Springs, FL</t>
  </si>
  <si>
    <t>7.8.1935</t>
  </si>
  <si>
    <t>Jalapa, Mexico</t>
  </si>
  <si>
    <t>3.9.1953</t>
  </si>
  <si>
    <t>4 mi NW Ocosingo, Chis, Mex</t>
  </si>
  <si>
    <t>3.7.1953</t>
  </si>
  <si>
    <t>7.5.1957</t>
  </si>
  <si>
    <t>El Zapotale, 2 mi S Tuxtla Gutierrez, Chiapas, Mexico</t>
  </si>
  <si>
    <t>7.12.1957</t>
  </si>
  <si>
    <t>8.28.1957</t>
  </si>
  <si>
    <t>Rio Seco (left-hand branch of Rio Atoyac), 1.5 mi. N. of Penuela, VER. (which is 4 mi. E. of Cordoba) on road to Ingenio Potrero &amp; Atoyac; 2500'. 28.viii.1959</t>
  </si>
  <si>
    <t>Rio Seco (left-hand branch of Rio Atoyac), 1.5 mi. N. of Penuela, VER. (which is 4 mi. E. of Cordoba) on road to Ingenio Potrero &amp; Atoyac; 2500'. 28.viii.1957</t>
  </si>
  <si>
    <t>Rio Seco (left-hand branch of Rio Atoyac), 1.5 mi. N. of Penuela, VER. (which is 4 mi. E. of Cordoba) on road to Ingenio Potrero &amp; Atoyac; 2500'. 28.viii.1958</t>
  </si>
  <si>
    <t>Rancho "El Zuchil", Paraje Nuevo, VER., ca. 3.5 mi. N. of Penuela; 2500'. 28.viii.1957</t>
  </si>
  <si>
    <t>8.11.1957</t>
  </si>
  <si>
    <t>stream at highway "Finca las Animas" (4680') 1 mi E of Jalapa, Ver.</t>
  </si>
  <si>
    <t>7.18.1958</t>
  </si>
  <si>
    <t>Arroyo 0.8 mi. S. of H'way #180 at Sihuapan, VER., which is 4 mi. S.E. of San Andres Tuxtla; ca. 1200'. 13.viii.1958</t>
  </si>
  <si>
    <t>Arroyo 0.8 mi. S. of H'way #180 at Sihuapan, VER., which is 4 mi. S.E. of San Andres Tuxtla; ca. 1200'. 13.viii.1959</t>
  </si>
  <si>
    <t>8.14.1958</t>
  </si>
  <si>
    <t>arroyo flowing into Lake Catemaco, VER., above &amp; below crossing of H'way #180, 8.7 mi. S.E. of San Andrés Tuxtla; ca. 1250'. 14.viii.1958</t>
  </si>
  <si>
    <t>8.21.1958</t>
  </si>
  <si>
    <t>Arroyo Tatocapan, parallel to H'way #180, 1.3 mi. N.W. of Santiago Tuxtla, VER.; 900'. 21.viii.1958</t>
  </si>
  <si>
    <t>8.24.1958</t>
  </si>
  <si>
    <t>small stream 0.7 mi. S.W. of Ingenio El Carmen, which is 2 mi. S.E. of Orizaba, VER.; ca. 3500'. 24.viii.1958</t>
  </si>
  <si>
    <t>7.28.1958</t>
  </si>
  <si>
    <t>Rio Blanco, banks &amp; fields at Ingenio Zapoapita, 4.5 mi. S.E. of Fortin, VER.; 2500'. 28.vii.1963</t>
  </si>
  <si>
    <t>Rio Blanco, banks &amp; fields at Ingenio Zapoapita, 4.5 mi. S.E. of Fortin, VER.; 2500'. 28.vii.1962</t>
  </si>
  <si>
    <t>Rio Blanco, banks &amp; fields at Ingenio Zapoapita, 4.5 mi. S.E. of Fortin, VER.; 2500'. 28.vii.1961</t>
  </si>
  <si>
    <t>Rio Blanco, banks &amp; fields at Ingenio Zapoapita, 4.5 mi. S.E. of Fortin, VER.; 2500'. 28.vii.1960</t>
  </si>
  <si>
    <t>Rio Blanco, banks &amp; fields at Ingenio Zapoapita, 4.5 mi. S.E. of Fortin, VER.; 2500'. 28.vii.1958</t>
  </si>
  <si>
    <t>Rio Blanco, banks &amp; fields at Ingenio Zapoapita, 4.5 mi. S.E. of Fortin, VER.; 2500'. 28.vii.1959</t>
  </si>
  <si>
    <t>8.23.1958</t>
  </si>
  <si>
    <t>Ojo de Agua, Orizaba, VER.; large springs &amp; outflow streams; 4000'(+). 23.viii.1962</t>
  </si>
  <si>
    <t>Ojo de Agua, Orizaba, VER.; large springs &amp; outflow streams; 4000'(+). 23.viii.1961</t>
  </si>
  <si>
    <t>Ojo de Agua, Orizaba, VER.; large springs &amp; outflow streams; 4000'(+). 23.viii.1960</t>
  </si>
  <si>
    <t>Ojo de Agua, Orizaba, VER.; large springs &amp; outflow streams; 4000'(+). 23.viii.1959</t>
  </si>
  <si>
    <t>Ojo de Agua, Orizaba, VER.; large springs &amp; outflow streams; 4000'(+). 23.viii.1958</t>
  </si>
  <si>
    <t>Ojo de Agua, Orizaba, VER.; large springs &amp; outflow streams; 4000'(+). 24.viii.1958</t>
  </si>
  <si>
    <t>Ojo de Agua, Orizaba, VER.; large springs &amp; outflow streams; 4000'(+). 31.vii.1958</t>
  </si>
  <si>
    <t>Ojo de Agua, Orizaba, VER.; large springs &amp; outflow streams; 4000'(+). 23.viii.1963</t>
  </si>
  <si>
    <t>Rio Seco (left-hand branch of Rio Atoyac), 1.5 mi. N. of Penuela, VER. (which is 4 mi. E. of Cordoba) on road to Ingenio Potrero &amp; Atoyac; 2500'. 25.viii.1959</t>
  </si>
  <si>
    <t>Rio Seco (left-hand branch of Rio Atoyac), 1.5 mi. N. of Penuela, VER. (which is 4 mi. E. of Cordoba) on road to Ingenio Potrero &amp; Atoyac; 2500'. 25.viii.1960</t>
  </si>
  <si>
    <t>along Rio Metlac in Barranca 2 mi. W. of Fortin, VER.; 2500'. 31.vii.1958</t>
  </si>
  <si>
    <t>along Rio Metlac in Barranca 2 mi. W. of Fortin, VER.; 2500'. 26.vii.1958</t>
  </si>
  <si>
    <t>7.30.1958</t>
  </si>
  <si>
    <t>Fortin, VER.; arroyo below crossing of Mexico-Veracruz H'way at km. 333: 3200'. 30.vii-1958</t>
  </si>
  <si>
    <t>Fortin, VER.; arroyo below crossing of Mexico-Veracruz H'way at km. 333: 3200'. 30.vii-1961</t>
  </si>
  <si>
    <t>Fortin, VER.; arroyo below crossing of Mexico-Veracruz H'way at km. 333: 3200'. 30.vii-1959</t>
  </si>
  <si>
    <t>Fortin, VER.; arroyo below crossing of Mexico-Veracruz H'way at km. 333: 3200'. 30.vii-1960</t>
  </si>
  <si>
    <t>Zimapán, HGO.; arroyo crossing h'way 0.5 mi. S. of town; 6120'. 22.vii.1958</t>
  </si>
  <si>
    <t xml:space="preserve">7.20.1958 </t>
  </si>
  <si>
    <t xml:space="preserve">Zimapán, HGO.; arroyo crossing h'way 0.5 mi. S. of town; 6120'.  </t>
  </si>
  <si>
    <t>Zimapán, HGO.; arroyo crossing h'way 0.5 mi. S. of town; 6120'. 22.vii.1957</t>
  </si>
  <si>
    <t>8.30.1958</t>
  </si>
  <si>
    <t>4.8 mi. S. of Tamazunchale, S.L.P.; arroyo crossing H'way #85; 1000'. 30.viii.1958</t>
  </si>
  <si>
    <t>5.4 mi. S. of Valle Nacional, OAX.; stream crossing road to Oaxaca; 1790'.  27.viii.1959</t>
  </si>
  <si>
    <t>3.9 mi. S. of Valle Nacional, OAX.; stream crossing road to Oaxaca; 1000'. 12.viii.1959</t>
  </si>
  <si>
    <t>3.9 mi. S. of Valle Nacional, OAX.; stream crossing road to Oaxaca; 1000'. 24.viii.1959</t>
  </si>
  <si>
    <t>4.1 mi. S. of Valle Nacional, OAX.; stream crossing road to Oaxaca; 1100'. 24.viii.1959</t>
  </si>
  <si>
    <t>7.1 mi. N. of San Andrés Tuxtla, VER.; small arroyo crossing h'way; 1300'. 23.vii.1959</t>
  </si>
  <si>
    <t>7.26.1959</t>
  </si>
  <si>
    <t>Arroyo Frio, for about 0.5 mi. above confluence with Rio Tecolapan, 10.1 mi. N.W. of Santiago Tuxtla, VER.; 800'. 26.vii.1959</t>
  </si>
  <si>
    <t>Arroyo Frio, for about 0.5 mi. above confluence with Rio Tecolapan, 10.1 mi. N.W. of Santiago Tuxtla, VER.; 800'. 26.vii.1960</t>
  </si>
  <si>
    <t>Arroyo Frio, for about 0.5 mi. above confluence with Rio Tecolapan, 10.1 mi. N.W. of Santiago Tuxtla, VER.; 800'. 26.vii.1961</t>
  </si>
  <si>
    <t>8.8.1959</t>
  </si>
  <si>
    <t>Arroyo Frio, for about 0.5 mi. above confluence with Rio Tecolapan, 10.1 mi. N.W. of Santiago Tuxtla, VER.; 800'. 8.viii.1959</t>
  </si>
  <si>
    <t>Arroyo Frio, for about 0.5 mi. above confluence with Rio Tecolapan, 10.1 mi. N.W. of Santiago Tuxtla, VER.; 800'. 8.viii.1960</t>
  </si>
  <si>
    <t>Arroyo Frio, for about 0.5 mi. above confluence with Rio Tecolapan, 10.1 mi. N.W. of Santiago Tuxtla, VER.; 800'. 8.viii.1961</t>
  </si>
  <si>
    <t>Arroyo Frio, for about 0.5 mi. above confluence with Rio Tecolapan, 10.1 mi. N.W. of Santiago Tuxtla, VER.; 800'. 8.viii.1962</t>
  </si>
  <si>
    <t>Arroyo Frio, for about 0.5 mi. above confluence with Rio Tecolapan, 10.1 mi. N.W. of Santiago Tuxtla, VER.; 800'. 8.viii.1963</t>
  </si>
  <si>
    <t>Orizaba, VER.; small stream near plant of Cementos Veracruz; 4000'. 16.vii.1961</t>
  </si>
  <si>
    <t>Orizaba, VER.; small stream near plant of Cementos Veracruz; 4000'. 16.vii.1959</t>
  </si>
  <si>
    <t>Orizaba, VER.; small stream near plant of Cementos Veracruz; 4000'. 16.vii.1960</t>
  </si>
  <si>
    <t>7.17.1959</t>
  </si>
  <si>
    <t>ca. 4 mi. E. of Cordoba, VER. (near km.346); stream 0.2 mi. S. of H'way #150; 2600'. 17.vii.1959</t>
  </si>
  <si>
    <t>ca. 4 mi. E. of Cordoba, VER. (near km.346); stream 0.2 mi. S. of H'way #150; 2600'. 17.vii.1960</t>
  </si>
  <si>
    <t>8.23.1959</t>
  </si>
  <si>
    <t>Barranca de Metlac, 2 mi. W. of Fortin, VER.; tiny pools in quarry, banks of Rio Metlac below &amp; above power plant, banks of Rio Blanco 0.1 mi. above confluence with Rio Metlac, tiny arroyo in back of power plant, coffee plantations near Rio Metlac &amp; quarries; 2500'. 23.viii.1959</t>
  </si>
  <si>
    <t>Barranca de Metlac, 2 mi. W. of Fortin, VER.; tiny pools in quarry, banks of Rio Metlac below &amp; above power plant, banks of Rio Blanco 0.1 mi. above confluence with Rio Metlac, tiny arroyo in back of power plant, coffee plantations near Rio Metlac &amp; quarries; 2500'. 23.viii.1960</t>
  </si>
  <si>
    <t>7.15.1959</t>
  </si>
  <si>
    <t>Barranca de Metlac, 2 mi. W. of Fortin, VER.; tiny pools in quarry, banks of Rio Metlac below &amp; above power plant, banks of Rio Blanco 0.1 mi. above confluence with Rio Metlac, tiny arroyo in back of power plant, coffee plantations near Rio Metlac &amp; quarries; 2500'. 15.vii.1959</t>
  </si>
  <si>
    <t>Barranca de Metlac, 2 mi. W. of Fortin, VER.; tiny pools in quarry, banks of Rio Metlac below &amp; above power plant, banks of Rio Blanco 0.1 mi. above confluence with Rio Metlac, tiny arroyo in back of power plant, coffee plantations near Rio Metlac &amp; quarries; 2500'. 17.vii.1959</t>
  </si>
  <si>
    <t>Barranca de Metlac, 2 mi. W. of Fortin, VER.; tiny pools in quarry, banks of Rio Metlac below &amp; above power plant, banks of Rio Blanco 0.1 mi. above confluence with Rio Metlac, tiny arroyo in back of power plant, coffee plantations near Rio Metlac &amp; quarries; 2500'. 15.vii.1960</t>
  </si>
  <si>
    <t>Barranca de Metlac, 2 mi. W. of Fortin, VER.; tiny pools in quarry, banks of Rio Metlac below &amp; above power plant, banks of Rio Blanco 0.1 mi. above confluence with Rio Metlac, tiny arroyo in back of power plant, coffee plantations near Rio Metlac &amp; quarries; 2500'. 15.vii.1961</t>
  </si>
  <si>
    <t>Barranca de Metlac, 2 mi. W. of Fortin, VER.; tiny pools in quarry, banks of Rio Metlac below &amp; above power plant, banks of Rio Blanco 0.1 mi. above confluence with Rio Metlac, tiny arroyo in back of power plant, coffee plantations near Rio Metlac &amp; quarries; 2500'. 15.vii.1962</t>
  </si>
  <si>
    <t>Barranca de Metlac, 2 mi. W. of Fortin, VER.; tiny pools in quarry, banks of Rio Metlac below &amp; above power plant, banks of Rio Blanco 0.1 mi. above confluence with Rio Metlac, tiny arroyo in back of power plant, coffee plantations near Rio Metlac &amp; quarries; 2500'. 15.vii.1963</t>
  </si>
  <si>
    <t>Barranca de Metlac, 2 mi. W. of Fortin, VER.; tiny pools in quarry, banks of Rio Metlac below &amp; above power plant, banks of Rio Blanco 0.1 mi. above confluence with Rio Metlac, tiny arroyo in back of power plant, coffee plantations near Rio Metlac &amp; quarries; 2500'. 15.vii.1964</t>
  </si>
  <si>
    <t>Fortin, VER.; arroyo below crossing of Mexico-Veraruz H'way at km. 333: 3200'. 16.vii.1962</t>
  </si>
  <si>
    <t>Fortin, VER.; arroyo below crossing of Mexico-Veraruz H'way at km. 333: 3200'. 16.vii.1960</t>
  </si>
  <si>
    <t>Fortin, VER.; arroyo below crossing of Mexico-Veraruz H'way at km. 333: 3200'. 16.vii.1959</t>
  </si>
  <si>
    <t>Fortin, VER.; arroyo below crossing of Mexico-Veraruz H'way at km. 333: 3200'. 16.vii.1961</t>
  </si>
  <si>
    <t>8.29.1959</t>
  </si>
  <si>
    <t>Coatepec, VER.; stream on S. side of town near cemetary (polluted?); 3900'. 29.viii.1959</t>
  </si>
  <si>
    <t>Coatepec, VER.; stream on S. side of town near cemetary (polluted?); 3900'. 29.viii.1960</t>
  </si>
  <si>
    <t>2.1 mi. N. Coatepec, VER.; large stream and flowing ditches at edge of coffee plantation; 4100'. 29.viii.1959</t>
  </si>
  <si>
    <t>2.1 mi. N. Coatepec, VER.; large stream and flowing ditches at edge of coffee plantation; 4100'. 29.viii.1960</t>
  </si>
  <si>
    <t>2.1 mi. N. Coatepec, VER.; large stream and flowing ditches at edge of coffee plantation; 4100'. 29.viii.1961</t>
  </si>
  <si>
    <t>5.24.1961</t>
  </si>
  <si>
    <t>Hetaerina caja</t>
  </si>
  <si>
    <t>10.7.1961</t>
  </si>
  <si>
    <t>8.21.1961</t>
  </si>
  <si>
    <t>Rio Hondo, on road to "Colonia la Apachital", 6 mi. N.E. of a point 10 mi. S. E. of Tierra Blanca, VER., on road to Cd. Aleman; 100'. 26.v.1962</t>
  </si>
  <si>
    <t>Rio Hondo, on road to "Colonia la Apachital", 6 mi. N.E. of a point 10 mi. S. E. of Tierra Blanca, VER., on road to Cd. Aleman; 100'. 26.v.1963</t>
  </si>
  <si>
    <t>Rio Hondo, on road to "Colonia la Apachital", 6 mi. N.E. of a point 10 mi. S. E. of Tierra Blanca, VER., on road to Cd. Aleman; 100'. 26.v.1964</t>
  </si>
  <si>
    <t>5.30.1962</t>
  </si>
  <si>
    <t>Arroyo 0.8 mi. S. of H'way #180 at Sihuapan, VER., which is 4 mi. S.E. of San Andres Tuxtla; ca. 1200'. 30.v.1962</t>
  </si>
  <si>
    <t>6.2.1962</t>
  </si>
  <si>
    <t>Arroyo Tatocapan, parallel to H'way #180, 1.3 mi. N.W. of Santiago Tuxtla, VER.; 900'. 2.vi.1962</t>
  </si>
  <si>
    <t>Arroyo Frio, for more than 0.5 mi. above confluence with Rio Tecolapan, 10.1 mi. N.W. of Santiago Tuxtla, VER.; 800'. 31.v.1962</t>
  </si>
  <si>
    <t>6.1.1962</t>
  </si>
  <si>
    <t>Arroyo Frio, for more than 0.5 mi. above confluence with Rio Tecolapan, 10.1 mi. N.W. of Santiago Tuxtla, VER.; 800'. 1.vi.1962</t>
  </si>
  <si>
    <t>Ojo de Agua, Orizaba, VER.; large springs &amp; outflow streams; 4000'(+). 25.v.1962</t>
  </si>
  <si>
    <t>Ojo de Agua, Orizaba, VER.; large springs &amp; outflow streams; 4000'(+). 25.v.1963</t>
  </si>
  <si>
    <t>near Barranca de Metlac, on road to Fortin, VER.; a sort of "sink-hole" beside road, with small streams flowing into it; ca. 2800'. 25.v.1962</t>
  </si>
  <si>
    <t>5.24.1962</t>
  </si>
  <si>
    <t>Barranca de Metlac, 2 mi. W. of Fortin, VER.; banks of Rio Metlac below power plant, coffee plantings nearby, etc. 2500'. 24.v.1962</t>
  </si>
  <si>
    <t>6.6.1962</t>
  </si>
  <si>
    <t>2.1 mi. N. Coatepec, VER.; banks of large stream, small spring &amp; outflow, and coffee plantations nearby; 4100'. 6.vi.1962</t>
  </si>
  <si>
    <t>Arroyo Frio, near Santiago Tuxtla, Ver</t>
  </si>
  <si>
    <t>Arroyo Tatocapan, near Santiago Tuxtla, Ver.</t>
  </si>
  <si>
    <t>Ojo de Agua, Orizaba, Ver</t>
  </si>
  <si>
    <t>Barranca de Metlac, Ver, near power plant</t>
  </si>
  <si>
    <t>Arroyo, etc. near Sihuapan, Ver.</t>
  </si>
  <si>
    <t>21.1 mi N of Tapachula, Soconusco, Chis.</t>
  </si>
  <si>
    <t>2.26.1963</t>
  </si>
  <si>
    <t>Finca Calmo, 16.0 mi NE of Huixtla, Soconusco, Chis.</t>
  </si>
  <si>
    <t>Rio "Camparde" 3 mi SE of Comitan, Chis.</t>
  </si>
  <si>
    <t>El Zapotal, 5.5 mi SE of Tuxtla Gutierrez, Chis</t>
  </si>
  <si>
    <t>El Zapotal, ca 3.3 mi SE of Tuxtla Gutierrez, Chis.</t>
  </si>
  <si>
    <t xml:space="preserve">El Chorreadero, 15.5 mi E. of Tuxtla Gutierrez, Chis. </t>
  </si>
  <si>
    <t>Rio Lajas at bridge, Km. 20 on road to Soyalo &amp; Bochil (xSimojovel), CHIS</t>
  </si>
  <si>
    <t>Rio Escopetazo, 22.6 mi NE of Tuxtla Gutierrez, Chis.</t>
  </si>
  <si>
    <t>Arroyo at km 47 on road to Simojovel, Chis, "Rio Grande, chico" at Bochil</t>
  </si>
  <si>
    <t>3.4.1963</t>
  </si>
  <si>
    <t>Arroyo Tatocapan, a short distance SE of "Los Chaneques" Arroyo Tatocapan, 1.3-1.4 mi NW of Santiago Tuxtla, Ver</t>
  </si>
  <si>
    <t>Arroyo Frio near Tecolapan, Ver, 10.1 mi NW of Santiago Tuxtla</t>
  </si>
  <si>
    <t>8.14.1969</t>
  </si>
  <si>
    <t>15 mi S of Solusuchiapa, Chis, Rt #195</t>
  </si>
  <si>
    <t>8.25.1969</t>
  </si>
  <si>
    <t>Arroyo Frio, 10.1 mi NW Santiago Tuxtla, Ver Rt</t>
  </si>
  <si>
    <t>7.29.1969</t>
  </si>
  <si>
    <t>8.27.1969</t>
  </si>
  <si>
    <t>Puerte Ruiz Cortines, 4.5 mi NE of Huatusco, Ver</t>
  </si>
  <si>
    <t>Arroyo Frio, 10.1 mi NW.</t>
  </si>
  <si>
    <t>Puerte Ruiz Cortines, 4.5 mi NE of Huatusco, VER.</t>
  </si>
  <si>
    <t>15 mi S of Ixtacomitan, CHIS Rt #195</t>
  </si>
  <si>
    <t>8.25.1970</t>
  </si>
  <si>
    <t>7.30.1971</t>
  </si>
  <si>
    <t>Arroyo Frio, Tecolapan</t>
  </si>
  <si>
    <t>7.21.1971</t>
  </si>
  <si>
    <t>7.19.1971</t>
  </si>
  <si>
    <t>7.20.1971</t>
  </si>
  <si>
    <t>7.17.1971</t>
  </si>
  <si>
    <t>8.6.1971</t>
  </si>
  <si>
    <t>Tescatita, 2.6 mi N of S Aucres Tuxtla</t>
  </si>
  <si>
    <t>8.25.1971</t>
  </si>
  <si>
    <t>8.25.1972</t>
  </si>
  <si>
    <t>8.25.1973</t>
  </si>
  <si>
    <t>Cali alt.. 1000 Colombia</t>
  </si>
  <si>
    <t>Juin 12</t>
  </si>
  <si>
    <t>Villa Caruevela alt 1500m</t>
  </si>
  <si>
    <t>7.5.1943</t>
  </si>
  <si>
    <t>Grand Isle, LA</t>
  </si>
  <si>
    <t>781B</t>
  </si>
  <si>
    <t>4.2.1945</t>
  </si>
  <si>
    <t>Bug Lake, L.S.U., LA</t>
  </si>
  <si>
    <t>Davis Lake, Cape May, NJ</t>
  </si>
  <si>
    <t>3.23.1945</t>
  </si>
  <si>
    <t>LSU</t>
  </si>
  <si>
    <t>Apopka; Orange Co., Florida</t>
  </si>
  <si>
    <t>7.10.1946</t>
  </si>
  <si>
    <t>Ischnura</t>
  </si>
  <si>
    <t>6.11.1946</t>
  </si>
  <si>
    <t>Fruitland, MD</t>
  </si>
  <si>
    <t>9.15.1946</t>
  </si>
  <si>
    <t>9.5.1946</t>
  </si>
  <si>
    <t>Ischnura fluviatilis</t>
  </si>
  <si>
    <t>8.3.1950</t>
  </si>
  <si>
    <t>Buena Vista, Bolivia</t>
  </si>
  <si>
    <t>Rockport S, TX</t>
  </si>
  <si>
    <t>7.17.1951</t>
  </si>
  <si>
    <t>Brazoria Co, TX</t>
  </si>
  <si>
    <t>Galveston Co, TX</t>
  </si>
  <si>
    <t>7.18.1951</t>
  </si>
  <si>
    <t>Chambers Co,TX</t>
  </si>
  <si>
    <t>San Jacinto Co, TX</t>
  </si>
  <si>
    <t>9.8.1951</t>
  </si>
  <si>
    <t>Limestone County, TX</t>
  </si>
  <si>
    <t>Ischnura ramburii posita</t>
  </si>
  <si>
    <t>8.2.1951</t>
  </si>
  <si>
    <t>Hamilton Co, TX</t>
  </si>
  <si>
    <t>9.10.1952</t>
  </si>
  <si>
    <t>Houston R., 3.2 mi N of Sulphur Calcasieu Parish, Louisiana</t>
  </si>
  <si>
    <t>5.2.1952</t>
  </si>
  <si>
    <t>Wood Co, TX</t>
  </si>
  <si>
    <t>11.8.1952</t>
  </si>
  <si>
    <t>Renca</t>
  </si>
  <si>
    <t>6.21.1953</t>
  </si>
  <si>
    <t>Cameron Co, TX</t>
  </si>
  <si>
    <t>Dimmit Co, TX</t>
  </si>
  <si>
    <t>5.16.1953</t>
  </si>
  <si>
    <t>Kerr Co, TX</t>
  </si>
  <si>
    <t>5.2.1953</t>
  </si>
  <si>
    <t>6.21.1954</t>
  </si>
  <si>
    <t>9.10.1954</t>
  </si>
  <si>
    <t>Roadside pools 1 mi W of Penitas-near Mission</t>
  </si>
  <si>
    <t>Roadside pools 1 mi W of Penitas, near Mission, Hidalgo Co, TX</t>
  </si>
  <si>
    <t>9.6.1954</t>
  </si>
  <si>
    <t>Marshy Pool near S. bank of Nueces R., at Rt. 59, 3 mi N of Sandia, San Patricio Co, TX</t>
  </si>
  <si>
    <t>9.4.1954</t>
  </si>
  <si>
    <t>San Antonio R. at Goliad State Park, Goliad Co., TX</t>
  </si>
  <si>
    <t>ponds 1/2 mi. W. of Victoria, Victoria Co, TX</t>
  </si>
  <si>
    <t>1.23.1954</t>
  </si>
  <si>
    <t>Pichinahuel</t>
  </si>
  <si>
    <t>1.31.1954</t>
  </si>
  <si>
    <t xml:space="preserve">Pichinahuel  </t>
  </si>
  <si>
    <t>Pichinahuel 1100. 1400MT</t>
  </si>
  <si>
    <t>42B</t>
  </si>
  <si>
    <t xml:space="preserve">Ischnura </t>
  </si>
  <si>
    <t>3.1.1955</t>
  </si>
  <si>
    <t>Barrancas</t>
  </si>
  <si>
    <t>3.14.1955</t>
  </si>
  <si>
    <t xml:space="preserve">Ischnura  </t>
  </si>
  <si>
    <t>La Rosa</t>
  </si>
  <si>
    <t>8.19.1957</t>
  </si>
  <si>
    <t>"Colonia la Apachital", &amp; Arroyo Julie nearby; 50'(+). 19.viii.1956</t>
  </si>
  <si>
    <t>"Colonia la Apachital", &amp; Arroyo Julie nearby; 50'(+). 19.viii.1957</t>
  </si>
  <si>
    <t>8.17.1957</t>
  </si>
  <si>
    <t>Nogales, 3 mi. N.W. of Orizaba, VER.; canals in amusement park; 4300'. 17.viii.1957</t>
  </si>
  <si>
    <t>6.4.1957</t>
  </si>
  <si>
    <t>Titus Co, TX</t>
  </si>
  <si>
    <t>1.2 mi. N.W. of Tanulté de las Barrancas, TAB.; roadside pools; 50'. 19.viii.1958</t>
  </si>
  <si>
    <t>bank of Rio Grijalva, 1.0 mi. N. Villahermosa, TAB.; mouth of small arroyo, banana planting; 50'. 18.viii.1958</t>
  </si>
  <si>
    <t>La Isleta, VER., banana plantation on S. side of Cd. Aleman-Tuxtepec Road, 3.5 mi. W. of Cd. Aleman; ca. 75'. 6.viii.1958</t>
  </si>
  <si>
    <t>Temazcal, OAX.; pools &amp; man-made stream very close to dam; ca. 150'. 4.viii.1958</t>
  </si>
  <si>
    <t>Temazcal, OAX.; pools &amp; man-made stream very close to dam; ca. 150'. 4.viii.1959</t>
  </si>
  <si>
    <t>Temazcal, OAX.; pools &amp; man-made stream very close to dam; ca. 150'. 4.viii.1960</t>
  </si>
  <si>
    <t>Temazcal, OAX.; pools &amp; man-made stream very close to dam; ca. 150'. 4.viii.1961</t>
  </si>
  <si>
    <t>small pools on both sides of road to Presa Aleman, OAX., 7.5 mi. W. of h'way from Tierra Blanca to Cd. Aleman; ca. 150'. 5.viii.1958</t>
  </si>
  <si>
    <t>small pools on both sides of road to Presa Aleman, OAX., 7.5 mi. W. of h'way from Tierra Blanca to Cd. Aleman; ca. 150'. 6.viii.1958</t>
  </si>
  <si>
    <t>10.9 mi. S. of Motzorongo, VER.; field adjoining arroyo near road; 700'. 29.vii.1958</t>
  </si>
  <si>
    <t>H'way #110, in VER., 12 mi. W. of Tampico; weedy lane beside h'way; 40' 20.vii.1959</t>
  </si>
  <si>
    <t>H'way #110, in VER., 12 mi. W. of Tampico; weedy lane beside h'way; 40' 20.vii.1960</t>
  </si>
  <si>
    <t>71.4 mi. N. of Juchitán, OAX.; pond adjoining H'way #185 on W.; 400'. 7.viii.1959</t>
  </si>
  <si>
    <t>22.2 mi. S.W. of Cosamaloapan, VER.; large pond covered with Salvinia; 50'. 10.viii.1959</t>
  </si>
  <si>
    <t>8.9.1959</t>
  </si>
  <si>
    <t>1 mi. S.W. of Cosamaloapan, VER.; extensive roadside ditches; 50'. 9.viii.1959</t>
  </si>
  <si>
    <t>6.4 mi. S. of La Tinaja, VER.; small pond just W. of road to Cd. Aleman; 300'. 23.viii.1959</t>
  </si>
  <si>
    <t>7.11.1959</t>
  </si>
  <si>
    <t>El Salto, S.L.P., 10 mi. W. of Nuevo Morelos, TAMPS.; river-bank close to falls, weedy fields near river, pools near river; 2120'. 11.vii.1959</t>
  </si>
  <si>
    <t>2.26.1959</t>
  </si>
  <si>
    <t>Archbold Biological Station, Lake Placid, Florida</t>
  </si>
  <si>
    <t>Casabe, Antioquia, Colombia</t>
  </si>
  <si>
    <t>3.1.1961</t>
  </si>
  <si>
    <t>A.B.S. (Archbold Biological Station) light trap 6-7 SWF</t>
  </si>
  <si>
    <t>57/129</t>
  </si>
  <si>
    <t>2.24.1961</t>
  </si>
  <si>
    <t>Arch Biol Station</t>
  </si>
  <si>
    <t>Packe Island, Florida</t>
  </si>
  <si>
    <t>1 mi. E. of Encinal, VER., Huatusco; quarry-like ponds; 2600'. 23.v.1962</t>
  </si>
  <si>
    <t>6.30.1962</t>
  </si>
  <si>
    <t>2.8.1963</t>
  </si>
  <si>
    <t>Lagos de Montebello, 40 mi E of Comitan, CHIS</t>
  </si>
  <si>
    <t>2.28.1963</t>
  </si>
  <si>
    <t>pond beside highway at "Las Vigas"</t>
  </si>
  <si>
    <t>00272 6406</t>
  </si>
  <si>
    <t>6.23.1964</t>
  </si>
  <si>
    <t>lower Venice Beach near Sarasota, Fla</t>
  </si>
  <si>
    <t>Brendenton, FL</t>
  </si>
  <si>
    <t>8.7.1969</t>
  </si>
  <si>
    <t>Villahermosa, State Fair Park, Tab.</t>
  </si>
  <si>
    <t>59258-B</t>
  </si>
  <si>
    <t>Hetaerina macropus</t>
  </si>
  <si>
    <t>57/143</t>
  </si>
  <si>
    <t>8.26.1957</t>
  </si>
  <si>
    <t>Arroyo Mondongo, on road to "Colonia la Apachital" {, 5} mi. E. of a point 10 mi. S.E. of Tierra Blanca, VER., on h'way to Cd. Aleman; 50'(+). 26.viii.1957</t>
  </si>
  <si>
    <t>Rio Hondo, on road to "Colonia la Apachital", 6 mi. N.E. of a point 10 mi. S. E. of Tierra Blanca, VER., on h'way to Cd. Aleman; 50'(+). 18.viii.1956</t>
  </si>
  <si>
    <t>Rio Hondo, on road to "Colonia la Apachital", 6 mi. N.E. of a point 10 mi. S. E. of Tierra Blanca, VER., on h'way to Cd. Aleman; 50'(+). 18.viii.1957</t>
  </si>
  <si>
    <t>9.3.1957</t>
  </si>
  <si>
    <t xml:space="preserve">4.4 mi. N. of Tamazunchale, S.L.P.; small arroyo with disconnected pools (no perceptible flow) in wooded ravine crossing H'way #85; 1000'. </t>
  </si>
  <si>
    <t>9.4.1957</t>
  </si>
  <si>
    <t>5.5 mi. N. of Tamazunchale, S.L.P.; larger arroyo below iron bridge carrying H'way #85; 1000'</t>
  </si>
  <si>
    <t>arroyo (probably in TAB.) beside road from Teapa, TAB., to Pichucalco, CHIS., 2.0 mi. S.W. of R.R. crossing near Teapa; 250'. 19.viii.1958</t>
  </si>
  <si>
    <t>arroyo (probably in TAB.) beside road from Teapa, TAB., to Pichucalco, CHIS., 2.0 mi. S.W. of R.R. crossing near Teapa; 250'. 19.viii.1959</t>
  </si>
  <si>
    <t>arroyo (probably in TAB.) beside road from Teapa, TAB., to Pichucalco, CHIS., 4.6 mi. S.W. of R.R. crossing near Teapa; 200'. 19.viii.1959</t>
  </si>
  <si>
    <t>arroyo (probably in TAB.) beside road from Teapa, TAB., to Pichucalco, CHIS., 4.6 mi. S.W. of R.R. crossing near Teapa; 200'. 19.viii.1960</t>
  </si>
  <si>
    <t>arroyo in CHIS. crossing road from Teapa, TAB., to Pichucalco, CHIS., 7.0 mi. S.W. of R.R. crossing near Teapa; ca. 250'(+). 19.viii.1958</t>
  </si>
  <si>
    <t>arroyo near road from Rio Coatzacoalcos ferry to Las Choapas, VER., 7.2 mi. S.E. of h'way from Minatitlán to Coatzacoalcos; 100'. 17.viii.1958</t>
  </si>
  <si>
    <t>arroyo crossing H'way #180 35.4 mi. S.E. of San Andrés Tuxtla, VER.; 300'. 16.viii.1958</t>
  </si>
  <si>
    <t>arroyo crossing H'way #180 35.4 mi. S.E. of San Andrés Tuxtla, VER.; 300'. 16.viii.1959</t>
  </si>
  <si>
    <t>arroyo crossing H'way #180 35.4 mi. S.E. of San Andrés Tuxtla, VER.; 300'. 16.viii.1960</t>
  </si>
  <si>
    <t>arroyo crossing H'way #180 35.4 mi. S.E. of San Andrés Tuxtla, VER.; 300'. 16.viii.1961</t>
  </si>
  <si>
    <t>small stream at rd. from Tuxtepec to Ojitlan, OAX., 1 mi. W. of Tuxtepec; 100'. 8.viii.1958</t>
  </si>
  <si>
    <t>small stream at rd. from Tuxtepec to Ojitlan, OAX., 1 mi. W. of Tuxtepec; 100'. 8.viii.1959</t>
  </si>
  <si>
    <t>small stream at rd. from Tuxtepec to Ojitlan, OAX., 1 mi. W. of Tuxtepec; 100'. 8.viii.1960</t>
  </si>
  <si>
    <t>arroyo crossing H'way #180 25.9 mi. S.E. of San Andrés Tuxtla, VER., 1.5 mi. N.W. of Juan Diaz Covarubbias, VER.; ca. 300'. 16.viii.1958</t>
  </si>
  <si>
    <t>arroyo crossing H'way #180 25.9 mi. S.E. of San Andrés Tuxtla, VER., 1.5 mi. N.W. of Juan Diaz Covarubbias, VER.; ca. 300'. 16.viii.1959</t>
  </si>
  <si>
    <t>arroyo crossing H'way #180 25.9 mi. S.E. of San Andrés Tuxtla, VER., 1.5 mi. N.W. of Juan Diaz Covarubbias, VER.; ca. 300'. 16.viii.1960</t>
  </si>
  <si>
    <t>arroyo crossing H'way #180 25.9 mi. S.E. of San Andrés Tuxtla, VER., 1.5 mi. N.W. of Juan Diaz Covarubbias, VER.; ca. 300'. 16.viii.1961</t>
  </si>
  <si>
    <t>arroyo crossing H'way #180 25.9 mi. S.E. of San Andrés Tuxtla, VER., 1.5 mi. N.W. of Juan Diaz Covarubbias, VER.; ca. 300'. 16.viii.1962</t>
  </si>
  <si>
    <t>Temazcal, OAX.; larger stream 0.15 mi. S. of 58199; 150'. 9.viii.1958</t>
  </si>
  <si>
    <t>arroyo flowing into Lake Catemaco, VER., above &amp; below crossing of H'way #180, 8.7 mi. S.E. of San Andrés Tuxtla; ca. 1250'. 14.viii.1959</t>
  </si>
  <si>
    <t>arroyo flowing into Lake Catemaco, VER., above &amp; below crossing of H'way #180, 8.7 mi. S.E. of San Andrés Tuxtla; ca. 1250'. 14.viii.1960</t>
  </si>
  <si>
    <t>arroyo flowing into Lake Catemaco, VER., above &amp; below crossing of H'way #180, 8.7 mi. S.E. of San Andrés Tuxtla; ca. 1250'. 14.viii.1961</t>
  </si>
  <si>
    <t>arroyo flowing into Lake Catemaco, VER., above &amp; below crossing of H'way #180, 8.7 mi. S.E. of San Andrés Tuxtla; ca. 1250'. 14.viii.1962</t>
  </si>
  <si>
    <t>arroyo flowing into Lake Catemaco, VER., above &amp; below crossing of H'way #180, 8.7 mi. S.E. of San Andrés Tuxtla; ca. 1250'. 16.viii.1958</t>
  </si>
  <si>
    <t>arroyo flowing into Lake Catemaco, VER., above &amp; below crossing of H'way #180, 8.7 mi. S.E. of San Andrés Tuxtla; ca. 1250'. 16.viii.1959</t>
  </si>
  <si>
    <t>arroyo flowing into Lake Catemaco, VER., above &amp; below crossing of H'way #180, 8.7 mi. S.E. of San Andrés Tuxtla; ca. 1250'. 16.viii.1960</t>
  </si>
  <si>
    <t>arroyo flowing into Lake Catemaco, VER., above &amp; below crossing of H'way #180, 8.7 mi. S.E. of San Andrés Tuxtla; ca. 1250'. 21.viii.1958</t>
  </si>
  <si>
    <t>arroyo flowing into Lake Catemaco, VER., above &amp; below crossing of H'way #180, 8.7 mi. S.E. of San Andrés Tuxtla; ca. 1250'. 21.viii.1959</t>
  </si>
  <si>
    <t>arroyo flowing into Lake Catemaco, VER., above &amp; below crossing of H'way #180, 8.7 mi. S.E. of San Andrés Tuxtla; ca. 1250'. 21.viii.1960</t>
  </si>
  <si>
    <t>3.6 mi. S. of Motzorongo, VER.; field adjoining arroyo near road; 700'. 29.vii.1958</t>
  </si>
  <si>
    <t>Arroyo Zapoapan, 0.3 mi. S. of Zapoapan, VER.; below crossing of H'way #180, 15.4 mi. S.E. of San Andrés Tuxtla; ca. 1400'(+). stream &amp; pools in dense jungle as well as main stream. 14.viii.1959</t>
  </si>
  <si>
    <t>Arroyo Zapoapan, 0.3 mi. S. of Zapoapan, VER.; below crossing of H'way #180, 15.4 mi. S.E. of San Andrés Tuxtla; ca. 1400'(+). stream &amp; pools in dense jungle as well as main stream. 14.viii.1960</t>
  </si>
  <si>
    <t>Arroyo Zapoapan, 0.3 mi. S. of Zapoapan, VER.; below crossing of H'way #180, 15.4 mi. S.E. of San Andrés Tuxtla; ca. 1400'(+). stream &amp; pools in dense jungle as well as main stream. 14.viii.1961</t>
  </si>
  <si>
    <t>Arroyo Zapoapan, 0.3 mi. S. of Zapoapan, VER.; below crossing of H'way #180, 15.4 mi. S.E. of San Andrés Tuxtla; ca. 1400'(+). stream &amp; pools in dense jungle as well as main stream. 14.viii.1962</t>
  </si>
  <si>
    <t>8.15.1958</t>
  </si>
  <si>
    <t>Arroyo Zapoapan, 0.3 mi. S. of Zapoapan, VER.; below crossing of H'way #180, 15.4 mi. S.E. of San Andrés Tuxtla; ca. 1400'(+). stream &amp; pools in dense jungle as well as main stream. 15.viii.1958</t>
  </si>
  <si>
    <t>Atoyac, VER., 10 mi. E. of Cordoba; Rio Atoyac &amp; nearby; 2000' 27.vii.1959</t>
  </si>
  <si>
    <t>4.8 mi. S. of Tamazunchale, S.L.P.; arroyo crossing H'way #85; 1000'. 30.viii.1959</t>
  </si>
  <si>
    <t>4.4 mi. N. of Tamazunchale, S.L.P.; small arroyo in wooded ravine, crossing H'way #85; 1000'. 30.viii.1958</t>
  </si>
  <si>
    <t>6.16.1958</t>
  </si>
  <si>
    <t>5.5 mi. N. of Tamazunchale, S.L.P.; larger arroyo below iron bridge of H'way #85; 1000'</t>
  </si>
  <si>
    <t>5.5 mi. N. of Tamazunchale, S.L.P.; larger arroyo below iron bridge of H'way #85; 1000'. 31.viii.1958</t>
  </si>
  <si>
    <t>5.5 mi. N. of Tamazunchale, S.L.P.; larger arroyo below iron bridge of H'way #85; 1000'. 31.viii.1959</t>
  </si>
  <si>
    <t>9.1.1958</t>
  </si>
  <si>
    <t>19.5 mi. N. of Tamazunchale, S.L.P.; arroyo crossing to H'way #85; 600'. 1.ix.1958</t>
  </si>
  <si>
    <t>19.5 mi. N. of Tamazunchale, S.L.P.; arroyo crossing to H'way #85; 600'. 1.ix.1959</t>
  </si>
  <si>
    <t>9.2.1958</t>
  </si>
  <si>
    <t>Ojo de Agua, 5.9 mi. N.E. of La Ventosa, OAX. (14.7 mi. N.E. of Juchitán), 1 mi. N. of H'way #190; clear, spring-fed stream near source, 200'. 2.viii.1959 evening</t>
  </si>
  <si>
    <t>Ojo de Agua, 5.9 mi. N.E. of La Ventosa, OAX. (14.7 mi. N.E. of Juchitán), 1 mi. N. of H'way #190; clear, spring-fed stream near source, 200'. 29.vii.1959</t>
  </si>
  <si>
    <t>Rio Blanco, above bridge of H'way #190, at Chiapa, CHIS., 10.6 mi. E. of Tuxtla Gutierrez; (ca. 1400'?) 30.vii.1959</t>
  </si>
  <si>
    <t xml:space="preserve">small stream crossing road at La Gloria, 0.2 mi. N. of H'way #190 at a point 4.3 mi. W. of Tuxtla Gutierrez, CHIS.; 1200'. </t>
  </si>
  <si>
    <t>Arroyo de la Pena, at H'way #185, 31.7 mi. N. of Juchitán, OAX.; 700'. 4.viii.1959</t>
  </si>
  <si>
    <t>41.5 mi. N. of Juchitán, OAX.; small stream in very deep barranca crossing H'way #185; 800'. 4.viii.1959</t>
  </si>
  <si>
    <t>41.5 mi. N. of Juchitán, OAX.; small stream in very deep barranca crossing H'way #185; 800'. 4.viii.1960</t>
  </si>
  <si>
    <t>41.5 mi. N. of Juchitán, OAX.; small stream in very deep barranca crossing H'way #185; 800'. 5.viii.1959</t>
  </si>
  <si>
    <t>41.5 mi. N. of Juchitán, OAX.; small stream in very deep barranca crossing H'way #185; 800'. 5.viii.1960</t>
  </si>
  <si>
    <t>41.5 mi. N. of Juchitán, OAX.; small stream in very deep barranca crossing H'way #185; 800'. 5.viii.1961</t>
  </si>
  <si>
    <t>41.5 mi. N. of Juchitán, OAX.; small stream in very deep barranca crossing H'way #185; 800'. 5.viii.1962</t>
  </si>
  <si>
    <t>41.5 mi. N. of Juchitán, OAX.; small stream in very deep barranca crossing H'way #185; 800'. 5.viii.1963</t>
  </si>
  <si>
    <t>42.2 mi. N. of Juchitán, OAX.; small stream in deep barranca above H'way #185; 800'. 5.viii.1959</t>
  </si>
  <si>
    <t>42.8 mi. N. of Juchitán, OAX.; small stream with steep gradient above H'way #185; 800'. 5.viii.1959</t>
  </si>
  <si>
    <t>45.7 mi. N. of Juchitán, OAX.; stream crossing H'way #185; 500'. 4.viii.1959</t>
  </si>
  <si>
    <t>45.7 mi. N. of Juchitán, OAX.; stream crossing H'way #185; 500'. 4.viii.1960</t>
  </si>
  <si>
    <t>45.7 mi. N. of Juchitán, OAX.; stream crossing H'way #185; 500'. 4.viii.1961</t>
  </si>
  <si>
    <t>32.3 mi. S. of Acayucan, VER.; stream crossing H'way #185; 300'. 6.viii.1959</t>
  </si>
  <si>
    <t>59335B</t>
  </si>
  <si>
    <t>same stream as 59335A (75.2 mi. N. of Juchitán, OAX.; stream crossing H'way #185 at Granja El Carmen; 300'), where it recrosses H'way about 0.3 mi. downstream. 7.viii.1959</t>
  </si>
  <si>
    <t>same stream as 59335A (75.2 mi. N. of Juchitán, OAX.; stream crossing H'way #185 at Granja El Carmen; 300'), where it recrosses H'way about 0.3 mi. downstream. 7.viii.1960</t>
  </si>
  <si>
    <t>same stream as 59335A (75.2 mi. N. of Juchitán, OAX.; stream crossing H'way #185 at Granja El Carmen; 300'), where it recrosses H'way about 0.3 mi. downstream. 7.viii.1961</t>
  </si>
  <si>
    <t>8.11.1959</t>
  </si>
  <si>
    <t>Rancho Monteflor, 27.5 mi. S. of Tuxtepec, OAX.; outflow of numerous large springs, forming sizable streams; 200'. (late P.M.) 11.viii.1959</t>
  </si>
  <si>
    <t>Rancho Monteflor, 27.5 mi. S. of Tuxtepec, OAX.; outflow of numerous large springs, forming sizable streams; 200'. (morning) 12.viii.1959</t>
  </si>
  <si>
    <t>25.2 mi. S. of Tuxtepec, OAX.; stream crossing road to Valle Nacional - area of great spring outflow at base of hills; 250'. 11.viii.1959</t>
  </si>
  <si>
    <t>25.2 mi. S. of Tuxtepec, OAX.; stream crossing road to Valle Nacional - area of great spring outflow at base of hills; 250'. 11.viii.1960</t>
  </si>
  <si>
    <t>0.8 mi. S. of Valle Nacional, OAX.; woodland stream E. of road to Oaxaca; 300'. 12.viii.1959</t>
  </si>
  <si>
    <t>0.8 mi. S. of Valle Nacional, OAX.; woodland stream E. of road to Oaxaca; 300'. 12.viii.1960</t>
  </si>
  <si>
    <t>0.8 mi. S. of Valle Nacional, OAX.; woodland stream E. of road to Oaxaca; 300'. 12.viii.1961</t>
  </si>
  <si>
    <t>0.8 mi. S. of Valle Nacional, OAX.; woodland stream E. of road to Oaxaca; 300'. 12.viii.1962</t>
  </si>
  <si>
    <t>0.8 mi. S. of Valle Nacional, OAX.; woodland stream E. of road to Oaxaca; 300'. 12.viii.1963</t>
  </si>
  <si>
    <t>0.8 mi. S. of Valle Nacional, OAX.; woodland stream E. of road to Oaxaca; 300'. 24.viii.1959</t>
  </si>
  <si>
    <t>Rio Choapan, 10.4 mi. mi. S. of Tuxtepec, OAX., on road to Valle Nacional; 150'. 11.viii.1959</t>
  </si>
  <si>
    <t>1.2 mi. S.W. of Tuxtepec, OAX.; small stream crossing road from Tuxtepec to Ojitlan; ca. 100' (+). 10.viii.1959</t>
  </si>
  <si>
    <t>La Isleta, VER., 3.5 mi. W. of Cd. Aleman; banana plantation between Cd. Aleman-Tuxtepec Road and Rio Papaloapan, with extensive overflow ponds adjoining; 50'. 10.viii.1959</t>
  </si>
  <si>
    <t>7.25.1959</t>
  </si>
  <si>
    <t>Arroyo Zapoapan, 0.3 mi. S. of Zapoapan, VER., 15.4 mi. S.E. of San Andrés Tuxtla, VER.; below crossing of H'way #180; ca. 1400'. 25.vii.1959</t>
  </si>
  <si>
    <t>Arroyo Zapoapan, 0.3 mi. S. of Zapoapan, VER., 15.4 mi. S.E. of San Andrés Tuxtla, VER.; below crossing of H'way #180; ca. 1400'. 25.vii.1960</t>
  </si>
  <si>
    <t>Arroyo Zapoapan, 0.3 mi. S. of Zapoapan, VER., 15.4 mi. S.E. of San Andrés Tuxtla, VER.; below crossing of H'way #180; ca. 1400'. 25.vii.1961</t>
  </si>
  <si>
    <t>7.18.1959</t>
  </si>
  <si>
    <t>Arroyo Julie near "Colonia la Apachital", 9 mi. N.E. of a point 10 mi. S.E. of Tierra Blanca, VER., on road to Cd. Aleman; 100'. 18.vii.1959</t>
  </si>
  <si>
    <t>7.19.1959</t>
  </si>
  <si>
    <t>Rio Hondo, on road to "Colonia la Apachital", 6 mi. N.E. of a point 10 mi. S. E. of Tierra Blanca, VER., on road to Cd. Aleman; 100'. 19.vii.1959</t>
  </si>
  <si>
    <t>arroyo flowing into Lake Catemaco, VER., above crossing of H'way #180, 8.7 mi. S.E. of San Andrés Tuxtla; ca. 1250'. 25.vii.1959</t>
  </si>
  <si>
    <t>arroyo flowing into Lake Catemaco, VER., above crossing of H'way #180, 8.7 mi. S.E. of San Andrés Tuxtla; ca. 1250'. 25.vii.1960</t>
  </si>
  <si>
    <t>arroyo flowing into Lake Catemaco, VER., above crossing of H'way #180, 8.7 mi. S.E. of San Andrés Tuxtla; ca. 1250'. 25.vii.1961</t>
  </si>
  <si>
    <t>59287A</t>
  </si>
  <si>
    <t>2.5 mi. N. of San Andrés Tuxtla, VER.; rocky arroyo near h'way; 900'. 23.vii.1959</t>
  </si>
  <si>
    <t>2.5 mi. N. of San Andrés Tuxtla, VER.; rocky arroyo near h'way; 900'. 23.vii.1960</t>
  </si>
  <si>
    <t>2.7 mi. N. of San Andrés Tuxtla, VER.; same arroyo {as 59281} at h'way bridge; 880''. 23.vii.1959</t>
  </si>
  <si>
    <t>2.7 mi. N. of San Andrés Tuxtla, VER.; same arroyo {as 59281} at h'way bridge; 880''. 23.vii.1960</t>
  </si>
  <si>
    <t>Arroyo Tatocapan, parallel to H'way #180, 1.3 mi. N.W. of Santiago Tuxtla, VER.; 900'. 21.vii.1960</t>
  </si>
  <si>
    <t>Arroyo Tatocapan, parallel to H'way #180, 1.3 mi. N.W. of Santiago Tuxtla, VER.; 900'. 21.vii.1961</t>
  </si>
  <si>
    <t>Arroyo Tatocapan, parallel to H'way #180, 1.3 mi. N.W. of Santiago Tuxtla, VER.; 900'. 21.vii.1962</t>
  </si>
  <si>
    <t>Arroyo Tatocapan, parallel to H'way #180, 1.3 mi. N.W. of Santiago Tuxtla, VER.; 900'. 21.vii.1963</t>
  </si>
  <si>
    <t>Arroyo Tatocapan, parallel to H'way #180, 1.3 mi. N.W. of Santiago Tuxtla, VER.; 900'. 21.vii.1964</t>
  </si>
  <si>
    <t>7.22.1959</t>
  </si>
  <si>
    <t>Arroyo Tatocapan, parallel to H'way #180, 1.3 mi. N.W. of Santiago Tuxtla, VER.; 900'. 22.vii.1959</t>
  </si>
  <si>
    <t>Arroyo Tatocapan, parallel to H'way #180, 1.3 mi. N.W. of Santiago Tuxtla, VER.; 900'. 23.vii.1960</t>
  </si>
  <si>
    <t>Arroyo Tatocapan, parallel to H'way #180, 1.3 mi. N.W. of Santiago Tuxtla, VER.; 900'. 23.vii.1961</t>
  </si>
  <si>
    <t>59283B</t>
  </si>
  <si>
    <t>4.3 mi. N. of San Andrés Tuxtla, VER.; larger arroyo above h'way bridge, 100' N. of 59283A; 900'. 23.vii.1959</t>
  </si>
  <si>
    <t>4.3 mi. N. of San Andrés Tuxtla, VER.; larger arroyo above h'way bridge, 100' N. of 59283A; 900'. 23.vii.1960</t>
  </si>
  <si>
    <t>4.3 mi. N. of San Andrés Tuxtla, VER.; larger arroyo above h'way bridge, 100' N. of 59283A; 900'. 23.vii.1961</t>
  </si>
  <si>
    <t>59283A</t>
  </si>
  <si>
    <t>4.3 mi. N. of San Andrés Tuxtla, VER.; very small stream in deep ravine above road; 900'. 23.vii.1959</t>
  </si>
  <si>
    <t>9.3 mi. N.W. of Santiago Tuxtla, VER.; dry upper bed of Arroyo Frio, about 0.8-1.0 mi. above confluence with Rio Tecolapan; 850'. 26.vii.1959</t>
  </si>
  <si>
    <t>7.20.1959</t>
  </si>
  <si>
    <t>Rio Coyolucan below bridge, 13.6 mi. N.W. Tierra Blanca, VER.; 285'. 20.vii.1959</t>
  </si>
  <si>
    <t>Rio Coyolucan below bridge, 13.6 mi. N.W. Tierra Blanca, VER.; 285'. 20.vii.1960</t>
  </si>
  <si>
    <t>Rio Otapa, above H'way bridge, 5.6 mi. S.E. of La Tinaja, VER., on road to Cd. Aleman (at km. 67); 275'. 20.vii.1959</t>
  </si>
  <si>
    <t>7.12.1959</t>
  </si>
  <si>
    <t>4.4 mi. N. of Tamazunchale, S.L.P.; small arroyo in wooded ravine, crossing H'way #85; 1000'. 12.vii.1959</t>
  </si>
  <si>
    <t>8.31.1959</t>
  </si>
  <si>
    <t>9.1.1959</t>
  </si>
  <si>
    <t>huichihuayan, S.L.P.; small stream parallel to h'way at N. edge of town; 700'. 1.ix.1959</t>
  </si>
  <si>
    <t>huichihuayan, S.L.P.; small stream parallel to h'way at N. edge of town; 700'. 1.ix.1960</t>
  </si>
  <si>
    <t>Cali Colombia</t>
  </si>
  <si>
    <t>8.4.1961</t>
  </si>
  <si>
    <t>12.18.1961</t>
  </si>
  <si>
    <t xml:space="preserve">Boqueron </t>
  </si>
  <si>
    <t>Rio Choapan, 10.4 mi. mi. S. of Tuxtepec, OAX., on road to Valle Nacional</t>
  </si>
  <si>
    <t>Arroyo Tatocapan, parallel to H'way #180, 1.3 mi. N.W. of Santiago Tuxtla, VER.; 900'</t>
  </si>
  <si>
    <t>Arroyo Frio, for more than 0.5 mi. above confluence with Rio Tecolapan, 10.1 mi. N.W. of Santiago Tuxtla, VER.; 800'</t>
  </si>
  <si>
    <t>Arroyo Frio, for more than 0.5 mi. above confluence with Rio Tecolapan, 10.1 mi. N.W. of Santiago Tuxtla, VER.; 800'. 1.vi.1963</t>
  </si>
  <si>
    <t>Arroyo Frio, for more than 0.5 mi. above confluence with Rio Tecolapan, 10.1 mi. N.W. of Santiago Tuxtla, VER.; 800'. 31.v.1963</t>
  </si>
  <si>
    <t>Arroyo Frio, for more than 0.5 mi. above confluence with Rio Tecolapan, 10.1 mi. N.W. of Santiago Tuxtla, VER.; 800'. 31.v.1964</t>
  </si>
  <si>
    <t>Arroyo Frio, for more than 0.5 mi. above confluence with Rio Tecolapan, 10.1 mi. N.W. of Santiago Tuxtla, VER.; 800'. 31.v.1965</t>
  </si>
  <si>
    <t>Arroyo Frio, for more than 0.5 mi. above confluence with Rio Tecolapan, 10.1 mi. N.W. of Santiago Tuxtla, VER.; 800'. 31.v.1966</t>
  </si>
  <si>
    <t>Arroyo Frio, for more than 0.5 mi. above confluence with Rio Tecolapan, 10.1 mi. N.W. of Santiago Tuxtla, VER.; 800'. 31.v.1967</t>
  </si>
  <si>
    <t>Arroyo Frio, for more than 0.5 mi. above confluence with Rio Tecolapan, 10.1 mi. N.W. of Santiago Tuxtla, VER.; 800'. 31.v.1968</t>
  </si>
  <si>
    <t>Arroyo Frio, for more than 0.5 mi. above confluence with Rio Tecolapan, 10.1 mi. N.W. of Santiago Tuxtla, VER.; 800'. 31.v.1969</t>
  </si>
  <si>
    <t>Arroyo Frio, for more than 0.5 mi. above confluence with Rio Tecolapan, 10.1 mi. N.W. of Santiago Tuxtla, VER.; 800'. 31.v.1970</t>
  </si>
  <si>
    <t>Arroyo Frio, for more than 0.5 mi. above confluence with Rio Tecolapan, 10.1 mi. N.W. of Santiago Tuxtla, VER.; 800'. 31.v.1971</t>
  </si>
  <si>
    <t>5.20.1962</t>
  </si>
  <si>
    <t>3.6 mi. S. of Tamazunchale, S.L.P.; waterfall and stream adjoining spring-flow below h'way #85; 1000'. 20.v.1962</t>
  </si>
  <si>
    <t>6.8.1962</t>
  </si>
  <si>
    <t>waterfall-stream 3.6 mi S of Tamazunchale, S.L.P</t>
  </si>
  <si>
    <t>stream crossing road toward Motozintla, 12.7 mi N of Tapachula Chis</t>
  </si>
  <si>
    <t>21.1 mi N of Tapachula, Soconusco, Chis</t>
  </si>
  <si>
    <t>21.2 mi N of Tapachula, Soconusco, Chis, river at bridge crossing road toward Motozintla</t>
  </si>
  <si>
    <t>2.27.1963</t>
  </si>
  <si>
    <t>18.1 mi NW of Huitxtla, Soconusco, Chis</t>
  </si>
  <si>
    <t>2.18.1963</t>
  </si>
  <si>
    <t>6.8 mi NW of Pijijapan</t>
  </si>
  <si>
    <t>2.16.1963</t>
  </si>
  <si>
    <t>Rio Blanco, at Chiapa de Corzo, 9.3 mi E of Tuxtla Gutierrez, Chis.</t>
  </si>
  <si>
    <t>El Chorreadero, 15.5 mi E of Tuxtla Gutierrez, Chis.</t>
  </si>
  <si>
    <t>2.15.1963</t>
  </si>
  <si>
    <t>Arroyo Tatocapan, a short distance SE of "Los Chaneques" Arroyo Tatocapan, 1.3-1.4 mi NW of Santiago Tuxtla, Ver (adjoining highway 180 on NW, but not crossing)</t>
  </si>
  <si>
    <t>5.20.1963</t>
  </si>
  <si>
    <t>3.6 mi. S. of Tamazunchale, S.L.P.; waterfall and stream adjoining spring-flow below h'way #85; 1000'. 20.v.1963</t>
  </si>
  <si>
    <t>1.18.1963</t>
  </si>
  <si>
    <t>3.12.1963</t>
  </si>
  <si>
    <t>1.30.1963</t>
  </si>
  <si>
    <t>Arroyo de Rancho San Joaquin</t>
  </si>
  <si>
    <t>9.1.1968</t>
  </si>
  <si>
    <t>19.5 mi. N. of Tamazunchale, S.L.P.; arroyo crossing to H'way #85; 600'. 1.ix.1960</t>
  </si>
  <si>
    <t>8.10.1969</t>
  </si>
  <si>
    <t>Presa Malpaso, 37-38 km N Chis.</t>
  </si>
  <si>
    <t>Presa Malpaso, 43 km N Chis</t>
  </si>
  <si>
    <t>8.9.1969</t>
  </si>
  <si>
    <t>Presa Malpaso, 6-10 km N Chis.</t>
  </si>
  <si>
    <t>Ixtacomitan (SSW of Vilahermosa) Chis, Rt#195</t>
  </si>
  <si>
    <t>8.5.1969</t>
  </si>
  <si>
    <t>Ruinas de Paleuque (1st arroyo) Chis.</t>
  </si>
  <si>
    <t>8.6.1969</t>
  </si>
  <si>
    <t>Arroyo Frio 10.1 mi NW Santiago Tuxtla, Ver.</t>
  </si>
  <si>
    <t>8.1.1969</t>
  </si>
  <si>
    <t>A. Huasapa, Lake Cacuaco, Ver.</t>
  </si>
  <si>
    <t>8.3.1969</t>
  </si>
  <si>
    <t>Arroyo Tatocapa, 4.97 mi N of Santiago Tuxtla</t>
  </si>
  <si>
    <t>7.8.1971</t>
  </si>
  <si>
    <t>N of Tamazunchale, stream at iron bridge, 5.6 mi S of bridge in town</t>
  </si>
  <si>
    <t>Tescatita, 2.6 mi N of S. Andres Tuxtla</t>
  </si>
  <si>
    <t>Rio Choapan, 10.4 mi. mi. S. of Tuxtepec, OAX., on road to Valle Nacional; 150'. 11.viii.1960</t>
  </si>
  <si>
    <t>Rio Choapan, 10.4 mi. mi. S. of Tuxtepec, OAX., on road to Valle Nacional; 150'. 11.viii.1961</t>
  </si>
  <si>
    <t>Rio Choapan, 10.4 mi. mi. S. of Tuxtepec, OAX., on road to Valle Nacional; 150'. 11.viii.1962</t>
  </si>
  <si>
    <t>Rio Choapan, 10.4 mi. mi. S. of Tuxtepec, OAX., on road to Valle Nacional; 150'. 11.viii.1963</t>
  </si>
  <si>
    <t>4.4 mi. N. of Tamazunchale, S.L.P.; small arroyo with disconnected pools (no perceptible flow) in wooded ravine crossing H'way #85; 1000'. 3.ix.1957</t>
  </si>
  <si>
    <t>4.4 mi. N. of Tamazunchale, S.L.P.; small arroyo with disconnected pools (no perceptible flow) in wooded ravine crossing H'way #85; 1000'. 3.ix.1958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</si>
</sst>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</font>
    <font/>
    <font>
      <i/>
    </font>
    <font>
      <sz val="10.0"/>
    </font>
    <font>
      <b/>
      <color rgb="FF222222"/>
      <name val="Arial"/>
    </font>
    <font>
      <color rgb="FF222222"/>
      <name val="Arial"/>
    </font>
    <font>
      <color rgb="FF000000"/>
      <name val="Times"/>
    </font>
    <font>
      <name val="Arial"/>
    </font>
    <font>
      <color rgb="FF000000"/>
      <name val="Arial"/>
    </font>
    <font>
      <color rgb="FF000000"/>
    </font>
    <font>
      <sz val="10.0"/>
      <color rgb="FF463311"/>
    </font>
    <font>
      <sz val="11.0"/>
      <color rgb="FF000000"/>
      <name val="Inconsolata"/>
    </font>
    <font>
      <sz val="10.0"/>
      <color rgb="FF000000"/>
    </font>
  </fonts>
  <fills count="1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F7F7F7"/>
        <bgColor rgb="FFF7F7F7"/>
      </patternFill>
    </fill>
    <fill>
      <patternFill patternType="solid">
        <fgColor rgb="FFE5E3DF"/>
        <bgColor rgb="FFE5E3DF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0">
    <xf borderId="0" fillId="0" fontId="0" numFmtId="0" xfId="0" applyAlignment="1" applyFont="1">
      <alignment/>
    </xf>
    <xf borderId="1" fillId="0" fontId="1" numFmtId="0" xfId="0" applyAlignment="1" applyBorder="1" applyFont="1">
      <alignment/>
    </xf>
    <xf borderId="1" fillId="0" fontId="2" numFmtId="0" xfId="0" applyBorder="1" applyFont="1"/>
    <xf borderId="1" fillId="0" fontId="3" numFmtId="0" xfId="0" applyAlignment="1" applyBorder="1" applyFont="1">
      <alignment/>
    </xf>
    <xf borderId="1" fillId="0" fontId="2" numFmtId="0" xfId="0" applyAlignment="1" applyBorder="1" applyFont="1">
      <alignment/>
    </xf>
    <xf borderId="1" fillId="0" fontId="2" numFmtId="10" xfId="0" applyAlignment="1" applyBorder="1" applyFont="1" applyNumberFormat="1">
      <alignment/>
    </xf>
    <xf borderId="1" fillId="2" fontId="4" numFmtId="0" xfId="0" applyAlignment="1" applyBorder="1" applyFill="1" applyFont="1">
      <alignment horizontal="left"/>
    </xf>
    <xf borderId="0" fillId="0" fontId="3" numFmtId="0" xfId="0" applyAlignment="1" applyFont="1">
      <alignment/>
    </xf>
    <xf borderId="0" fillId="0" fontId="2" numFmtId="0" xfId="0" applyAlignment="1" applyFont="1">
      <alignment/>
    </xf>
    <xf borderId="0" fillId="0" fontId="1" numFmtId="0" xfId="0" applyAlignment="1" applyFont="1">
      <alignment/>
    </xf>
    <xf borderId="0" fillId="2" fontId="5" numFmtId="0" xfId="0" applyAlignment="1" applyFont="1">
      <alignment/>
    </xf>
    <xf borderId="0" fillId="3" fontId="2" numFmtId="0" xfId="0" applyAlignment="1" applyFill="1" applyFont="1">
      <alignment/>
    </xf>
    <xf borderId="0" fillId="3" fontId="2" numFmtId="0" xfId="0" applyFont="1"/>
    <xf borderId="0" fillId="2" fontId="6" numFmtId="0" xfId="0" applyAlignment="1" applyFont="1">
      <alignment/>
    </xf>
    <xf borderId="0" fillId="4" fontId="2" numFmtId="0" xfId="0" applyAlignment="1" applyFill="1" applyFont="1">
      <alignment/>
    </xf>
    <xf borderId="0" fillId="4" fontId="2" numFmtId="0" xfId="0" applyFont="1"/>
    <xf borderId="0" fillId="4" fontId="2" numFmtId="0" xfId="0" applyFont="1"/>
    <xf borderId="0" fillId="5" fontId="2" numFmtId="0" xfId="0" applyAlignment="1" applyFill="1" applyFont="1">
      <alignment/>
    </xf>
    <xf borderId="0" fillId="5" fontId="2" numFmtId="0" xfId="0" applyFont="1"/>
    <xf borderId="0" fillId="6" fontId="2" numFmtId="0" xfId="0" applyAlignment="1" applyFill="1" applyFont="1">
      <alignment/>
    </xf>
    <xf borderId="0" fillId="6" fontId="2" numFmtId="0" xfId="0" applyFont="1"/>
    <xf borderId="0" fillId="6" fontId="7" numFmtId="0" xfId="0" applyAlignment="1" applyFont="1">
      <alignment horizontal="left"/>
    </xf>
    <xf borderId="0" fillId="7" fontId="2" numFmtId="0" xfId="0" applyAlignment="1" applyFill="1" applyFont="1">
      <alignment/>
    </xf>
    <xf borderId="0" fillId="7" fontId="2" numFmtId="0" xfId="0" applyFont="1"/>
    <xf borderId="0" fillId="3" fontId="7" numFmtId="0" xfId="0" applyAlignment="1" applyFont="1">
      <alignment horizontal="left"/>
    </xf>
    <xf borderId="0" fillId="8" fontId="2" numFmtId="0" xfId="0" applyAlignment="1" applyFill="1" applyFont="1">
      <alignment/>
    </xf>
    <xf borderId="0" fillId="8" fontId="2" numFmtId="0" xfId="0" applyFont="1"/>
    <xf borderId="0" fillId="8" fontId="8" numFmtId="0" xfId="0" applyAlignment="1" applyFont="1">
      <alignment horizontal="center"/>
    </xf>
    <xf borderId="0" fillId="8" fontId="8" numFmtId="0" xfId="0" applyAlignment="1" applyFont="1">
      <alignment horizontal="center"/>
    </xf>
    <xf borderId="0" fillId="9" fontId="2" numFmtId="0" xfId="0" applyAlignment="1" applyFill="1" applyFont="1">
      <alignment/>
    </xf>
    <xf borderId="0" fillId="9" fontId="2" numFmtId="0" xfId="0" applyFont="1"/>
    <xf borderId="0" fillId="6" fontId="8" numFmtId="0" xfId="0" applyAlignment="1" applyFont="1">
      <alignment horizontal="center"/>
    </xf>
    <xf borderId="0" fillId="4" fontId="2" numFmtId="0" xfId="0" applyAlignment="1" applyFont="1">
      <alignment horizontal="center"/>
    </xf>
    <xf borderId="0" fillId="8" fontId="7" numFmtId="0" xfId="0" applyAlignment="1" applyFont="1">
      <alignment horizontal="left"/>
    </xf>
    <xf borderId="0" fillId="10" fontId="2" numFmtId="0" xfId="0" applyAlignment="1" applyFill="1" applyFont="1">
      <alignment/>
    </xf>
    <xf borderId="0" fillId="10" fontId="2" numFmtId="0" xfId="0" applyFont="1"/>
    <xf borderId="0" fillId="11" fontId="2" numFmtId="0" xfId="0" applyAlignment="1" applyFill="1" applyFont="1">
      <alignment/>
    </xf>
    <xf borderId="0" fillId="11" fontId="2" numFmtId="0" xfId="0" applyFont="1"/>
    <xf borderId="0" fillId="10" fontId="7" numFmtId="0" xfId="0" applyAlignment="1" applyFont="1">
      <alignment horizontal="left"/>
    </xf>
    <xf borderId="0" fillId="12" fontId="2" numFmtId="0" xfId="0" applyAlignment="1" applyFill="1" applyFont="1">
      <alignment/>
    </xf>
    <xf borderId="0" fillId="12" fontId="2" numFmtId="0" xfId="0" applyFont="1"/>
    <xf borderId="0" fillId="12" fontId="7" numFmtId="0" xfId="0" applyAlignment="1" applyFont="1">
      <alignment horizontal="left"/>
    </xf>
    <xf borderId="0" fillId="4" fontId="8" numFmtId="0" xfId="0" applyAlignment="1" applyFont="1">
      <alignment horizontal="center"/>
    </xf>
    <xf borderId="0" fillId="7" fontId="8" numFmtId="0" xfId="0" applyAlignment="1" applyFont="1">
      <alignment horizontal="center"/>
    </xf>
    <xf borderId="0" fillId="9" fontId="8" numFmtId="0" xfId="0" applyAlignment="1" applyFont="1">
      <alignment horizontal="center"/>
    </xf>
    <xf borderId="0" fillId="9" fontId="7" numFmtId="0" xfId="0" applyAlignment="1" applyFont="1">
      <alignment horizontal="left"/>
    </xf>
    <xf borderId="0" fillId="2" fontId="9" numFmtId="0" xfId="0" applyAlignment="1" applyFont="1">
      <alignment horizontal="right"/>
    </xf>
    <xf borderId="0" fillId="11" fontId="7" numFmtId="0" xfId="0" applyAlignment="1" applyFont="1">
      <alignment horizontal="left"/>
    </xf>
    <xf borderId="0" fillId="7" fontId="7" numFmtId="0" xfId="0" applyAlignment="1" applyFont="1">
      <alignment horizontal="left"/>
    </xf>
    <xf borderId="0" fillId="5" fontId="7" numFmtId="0" xfId="0" applyAlignment="1" applyFont="1">
      <alignment horizontal="left"/>
    </xf>
    <xf borderId="0" fillId="4" fontId="7" numFmtId="0" xfId="0" applyAlignment="1" applyFont="1">
      <alignment horizontal="left"/>
    </xf>
    <xf borderId="0" fillId="13" fontId="7" numFmtId="0" xfId="0" applyAlignment="1" applyFill="1" applyFont="1">
      <alignment horizontal="left"/>
    </xf>
    <xf borderId="0" fillId="9" fontId="10" numFmtId="0" xfId="0" applyAlignment="1" applyFont="1">
      <alignment/>
    </xf>
    <xf borderId="0" fillId="9" fontId="10" numFmtId="0" xfId="0" applyFont="1"/>
    <xf borderId="0" fillId="9" fontId="2" numFmtId="0" xfId="0" applyAlignment="1" applyFont="1">
      <alignment horizontal="center"/>
    </xf>
    <xf borderId="0" fillId="7" fontId="9" numFmtId="0" xfId="0" applyAlignment="1" applyFont="1">
      <alignment/>
    </xf>
    <xf borderId="0" fillId="14" fontId="11" numFmtId="0" xfId="0" applyAlignment="1" applyFill="1" applyFont="1">
      <alignment horizontal="left"/>
    </xf>
    <xf borderId="0" fillId="6" fontId="4" numFmtId="0" xfId="0" applyAlignment="1" applyFont="1">
      <alignment horizontal="right"/>
    </xf>
    <xf borderId="0" fillId="6" fontId="4" numFmtId="0" xfId="0" applyAlignment="1" applyFont="1">
      <alignment/>
    </xf>
    <xf borderId="0" fillId="9" fontId="4" numFmtId="0" xfId="0" applyAlignment="1" applyFont="1">
      <alignment horizontal="left"/>
    </xf>
    <xf borderId="0" fillId="4" fontId="10" numFmtId="0" xfId="0" applyAlignment="1" applyFont="1">
      <alignment/>
    </xf>
    <xf borderId="0" fillId="4" fontId="10" numFmtId="0" xfId="0" applyFont="1"/>
    <xf borderId="0" fillId="3" fontId="4" numFmtId="0" xfId="0" applyAlignment="1" applyFont="1">
      <alignment horizontal="left"/>
    </xf>
    <xf borderId="0" fillId="11" fontId="4" numFmtId="0" xfId="0" applyAlignment="1" applyFont="1">
      <alignment horizontal="left"/>
    </xf>
    <xf borderId="0" fillId="9" fontId="2" numFmtId="0" xfId="0" applyAlignment="1" applyFont="1">
      <alignment/>
    </xf>
    <xf borderId="0" fillId="9" fontId="2" numFmtId="0" xfId="0" applyAlignment="1" applyFont="1">
      <alignment horizontal="center"/>
    </xf>
    <xf borderId="0" fillId="8" fontId="4" numFmtId="0" xfId="0" applyAlignment="1" applyFont="1">
      <alignment horizontal="center"/>
    </xf>
    <xf borderId="0" fillId="4" fontId="2" numFmtId="0" xfId="0" applyAlignment="1" applyFont="1">
      <alignment/>
    </xf>
    <xf borderId="0" fillId="10" fontId="2" numFmtId="0" xfId="0" applyAlignment="1" applyFont="1">
      <alignment horizontal="center"/>
    </xf>
    <xf borderId="0" fillId="10" fontId="4" numFmtId="0" xfId="0" applyAlignment="1" applyFont="1">
      <alignment horizontal="left"/>
    </xf>
    <xf borderId="0" fillId="6" fontId="2" numFmtId="0" xfId="0" applyAlignment="1" applyFont="1">
      <alignment/>
    </xf>
    <xf borderId="0" fillId="6" fontId="2" numFmtId="0" xfId="0" applyAlignment="1" applyFont="1">
      <alignment horizontal="center"/>
    </xf>
    <xf borderId="0" fillId="5" fontId="4" numFmtId="0" xfId="0" applyAlignment="1" applyFont="1">
      <alignment horizontal="center"/>
    </xf>
    <xf borderId="0" fillId="8" fontId="4" numFmtId="0" xfId="0" applyAlignment="1" applyFont="1">
      <alignment horizontal="center"/>
    </xf>
    <xf borderId="0" fillId="8" fontId="2" numFmtId="0" xfId="0" applyAlignment="1" applyFont="1">
      <alignment/>
    </xf>
    <xf borderId="0" fillId="8" fontId="2" numFmtId="0" xfId="0" applyAlignment="1" applyFont="1">
      <alignment horizontal="center"/>
    </xf>
    <xf borderId="0" fillId="3" fontId="4" numFmtId="0" xfId="0" applyAlignment="1" applyFont="1">
      <alignment horizontal="center"/>
    </xf>
    <xf borderId="0" fillId="11" fontId="2" numFmtId="0" xfId="0" applyAlignment="1" applyFont="1">
      <alignment horizontal="center"/>
    </xf>
    <xf borderId="0" fillId="10" fontId="4" numFmtId="0" xfId="0" applyAlignment="1" applyFont="1">
      <alignment horizontal="center"/>
    </xf>
    <xf borderId="0" fillId="10" fontId="4" numFmtId="0" xfId="0" applyAlignment="1" applyFont="1">
      <alignment horizontal="center"/>
    </xf>
    <xf borderId="0" fillId="5" fontId="2" numFmtId="0" xfId="0" applyAlignment="1" applyFont="1">
      <alignment/>
    </xf>
    <xf borderId="0" fillId="5" fontId="2" numFmtId="0" xfId="0" applyAlignment="1" applyFont="1">
      <alignment horizontal="center"/>
    </xf>
    <xf borderId="0" fillId="4" fontId="4" numFmtId="0" xfId="0" applyAlignment="1" applyFont="1">
      <alignment horizontal="center"/>
    </xf>
    <xf borderId="0" fillId="9" fontId="4" numFmtId="0" xfId="0" applyAlignment="1" applyFont="1">
      <alignment horizontal="center"/>
    </xf>
    <xf borderId="0" fillId="7" fontId="2" numFmtId="0" xfId="0" applyAlignment="1" applyFont="1">
      <alignment/>
    </xf>
    <xf borderId="0" fillId="7" fontId="2" numFmtId="0" xfId="0" applyAlignment="1" applyFont="1">
      <alignment horizontal="center"/>
    </xf>
    <xf borderId="0" fillId="12" fontId="4" numFmtId="0" xfId="0" applyAlignment="1" applyFont="1">
      <alignment horizontal="center"/>
    </xf>
    <xf borderId="0" fillId="10" fontId="2" numFmtId="0" xfId="0" applyAlignment="1" applyFont="1">
      <alignment/>
    </xf>
    <xf borderId="0" fillId="4" fontId="4" numFmtId="0" xfId="0" applyAlignment="1" applyFont="1">
      <alignment horizontal="left"/>
    </xf>
    <xf borderId="0" fillId="2" fontId="12" numFmtId="0" xfId="0" applyFont="1"/>
    <xf borderId="0" fillId="2" fontId="12" numFmtId="0" xfId="0" applyAlignment="1" applyFont="1">
      <alignment/>
    </xf>
    <xf borderId="0" fillId="2" fontId="12" numFmtId="0" xfId="0" applyFont="1"/>
    <xf borderId="0" fillId="0" fontId="13" numFmtId="0" xfId="0" applyAlignment="1" applyFont="1">
      <alignment horizontal="left"/>
    </xf>
    <xf borderId="0" fillId="2" fontId="13" numFmtId="0" xfId="0" applyAlignment="1" applyFont="1">
      <alignment horizontal="left"/>
    </xf>
    <xf borderId="0" fillId="5" fontId="9" numFmtId="0" xfId="0" applyAlignment="1" applyFont="1">
      <alignment/>
    </xf>
    <xf borderId="0" fillId="3" fontId="2" numFmtId="0" xfId="0" applyAlignment="1" applyFont="1">
      <alignment horizontal="center"/>
    </xf>
    <xf borderId="0" fillId="6" fontId="4" numFmtId="0" xfId="0" applyAlignment="1" applyFont="1">
      <alignment horizontal="left"/>
    </xf>
    <xf borderId="0" fillId="9" fontId="2" numFmtId="14" xfId="0" applyAlignment="1" applyFont="1" applyNumberFormat="1">
      <alignment/>
    </xf>
    <xf borderId="0" fillId="8" fontId="2" numFmtId="14" xfId="0" applyAlignment="1" applyFont="1" applyNumberFormat="1">
      <alignment/>
    </xf>
    <xf borderId="0" fillId="7" fontId="4" numFmtId="0" xfId="0" applyAlignment="1" applyFont="1">
      <alignment horizontal="left"/>
    </xf>
    <xf borderId="0" fillId="9" fontId="4" numFmtId="0" xfId="0" applyAlignment="1" applyFont="1">
      <alignment horizontal="center"/>
    </xf>
    <xf borderId="0" fillId="5" fontId="2" numFmtId="0" xfId="0" applyAlignment="1" applyFont="1">
      <alignment horizontal="center"/>
    </xf>
    <xf borderId="0" fillId="5" fontId="4" numFmtId="0" xfId="0" applyAlignment="1" applyFont="1">
      <alignment horizontal="left"/>
    </xf>
    <xf borderId="0" fillId="3" fontId="2" numFmtId="0" xfId="0" applyAlignment="1" applyFont="1">
      <alignment horizontal="center"/>
    </xf>
    <xf borderId="0" fillId="12" fontId="2" numFmtId="0" xfId="0" applyAlignment="1" applyFont="1">
      <alignment horizontal="center"/>
    </xf>
    <xf borderId="0" fillId="12" fontId="4" numFmtId="0" xfId="0" applyAlignment="1" applyFont="1">
      <alignment horizontal="left"/>
    </xf>
    <xf borderId="0" fillId="7" fontId="4" numFmtId="0" xfId="0" applyAlignment="1" applyFont="1">
      <alignment horizontal="center"/>
    </xf>
    <xf borderId="0" fillId="11" fontId="2" numFmtId="0" xfId="0" applyAlignment="1" applyFont="1">
      <alignment/>
    </xf>
    <xf borderId="0" fillId="12" fontId="2" numFmtId="0" xfId="0" applyAlignment="1" applyFont="1">
      <alignment/>
    </xf>
    <xf borderId="0" fillId="12" fontId="2" numFmtId="0" xfId="0" applyAlignment="1" applyFont="1">
      <alignment horizontal="center"/>
    </xf>
    <xf borderId="0" fillId="3" fontId="2" numFmtId="0" xfId="0" applyAlignment="1" applyFont="1">
      <alignment/>
    </xf>
    <xf borderId="0" fillId="2" fontId="2" numFmtId="0" xfId="0" applyAlignment="1" applyFont="1">
      <alignment/>
    </xf>
    <xf borderId="0" fillId="2" fontId="4" numFmtId="0" xfId="0" applyAlignment="1" applyFont="1">
      <alignment horizontal="left"/>
    </xf>
    <xf borderId="0" fillId="15" fontId="2" numFmtId="0" xfId="0" applyAlignment="1" applyFill="1" applyFont="1">
      <alignment/>
    </xf>
    <xf borderId="0" fillId="8" fontId="4" numFmtId="0" xfId="0" applyAlignment="1" applyFont="1">
      <alignment horizontal="left"/>
    </xf>
    <xf borderId="0" fillId="2" fontId="4" numFmtId="0" xfId="0" applyAlignment="1" applyFont="1">
      <alignment/>
    </xf>
    <xf borderId="0" fillId="7" fontId="2" numFmtId="0" xfId="0" applyAlignment="1" applyFont="1">
      <alignment horizontal="center"/>
    </xf>
    <xf borderId="0" fillId="11" fontId="4" numFmtId="0" xfId="0" applyAlignment="1" applyFont="1">
      <alignment horizontal="center"/>
    </xf>
    <xf borderId="0" fillId="10" fontId="4" numFmtId="0" xfId="0" applyAlignment="1" applyFont="1">
      <alignment horizontal="center"/>
    </xf>
    <xf borderId="0" fillId="3" fontId="4" numFmtId="0" xfId="0" applyAlignment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worksheetdrawing15.xml"/><Relationship Id="rId3" Type="http://schemas.openxmlformats.org/officeDocument/2006/relationships/vmlDrawing" Target="../drawings/vmlDrawing3.v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worksheetdrawing2.xml"/><Relationship Id="rId3" Type="http://schemas.openxmlformats.org/officeDocument/2006/relationships/vmlDrawing" Target="../drawings/vmlDrawing2.v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worksheetdrawing24.xml"/><Relationship Id="rId3" Type="http://schemas.openxmlformats.org/officeDocument/2006/relationships/vmlDrawing" Target="../drawings/vmlDrawing4.v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worksheetdrawing26.xml"/><Relationship Id="rId3" Type="http://schemas.openxmlformats.org/officeDocument/2006/relationships/vmlDrawing" Target="../drawings/vmlDrawing5.v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7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6.86"/>
    <col customWidth="1" min="3" max="3" width="14.86"/>
    <col customWidth="1" min="4" max="5" width="19.86"/>
    <col customWidth="1" min="6" max="6" width="10.43"/>
    <col customWidth="1" min="7" max="7" width="29.57"/>
    <col customWidth="1" min="8" max="8" width="19.43"/>
    <col customWidth="1" min="9" max="10" width="26.29"/>
    <col customWidth="1" min="11" max="11" width="32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/>
      <c r="B2" s="3" t="s">
        <v>11</v>
      </c>
      <c r="C2" s="4" t="s">
        <v>12</v>
      </c>
      <c r="D2" s="2"/>
      <c r="E2" s="4">
        <v>2.0</v>
      </c>
      <c r="F2" s="2"/>
      <c r="G2" s="2"/>
      <c r="H2" s="2"/>
      <c r="I2" s="2"/>
      <c r="J2" s="2"/>
      <c r="K2" s="2"/>
    </row>
    <row r="3">
      <c r="A3" s="2"/>
      <c r="B3" s="3" t="s">
        <v>13</v>
      </c>
      <c r="C3" s="4" t="s">
        <v>14</v>
      </c>
      <c r="D3" s="4">
        <v>61.0</v>
      </c>
      <c r="E3" s="4">
        <v>4.0</v>
      </c>
      <c r="F3" s="4" t="s">
        <v>15</v>
      </c>
      <c r="G3" s="4">
        <v>867.0</v>
      </c>
      <c r="H3" s="4">
        <v>14.0</v>
      </c>
      <c r="I3" s="4" t="str">
        <f t="shared" ref="I3:I7" si="1">SUM(G3:H3)</f>
        <v>881</v>
      </c>
      <c r="J3" s="5">
        <v>0.171</v>
      </c>
      <c r="K3" s="4">
        <v>0.0</v>
      </c>
    </row>
    <row r="4">
      <c r="A4" s="2"/>
      <c r="B4" s="3" t="s">
        <v>16</v>
      </c>
      <c r="C4" s="4" t="s">
        <v>14</v>
      </c>
      <c r="D4" s="4">
        <v>40.0</v>
      </c>
      <c r="E4" s="4">
        <v>4.0</v>
      </c>
      <c r="F4" s="4" t="s">
        <v>15</v>
      </c>
      <c r="G4" s="4">
        <v>60.0</v>
      </c>
      <c r="H4" s="4">
        <v>22.0</v>
      </c>
      <c r="I4" s="4" t="str">
        <f t="shared" si="1"/>
        <v>82</v>
      </c>
      <c r="J4" s="5">
        <v>0.4878</v>
      </c>
      <c r="K4" s="4">
        <v>0.0</v>
      </c>
    </row>
    <row r="5">
      <c r="A5" s="2"/>
      <c r="B5" s="3" t="s">
        <v>17</v>
      </c>
      <c r="C5" s="4" t="s">
        <v>18</v>
      </c>
      <c r="D5" s="4">
        <v>60.0</v>
      </c>
      <c r="E5" s="4">
        <v>4.0</v>
      </c>
      <c r="F5" s="4" t="s">
        <v>15</v>
      </c>
      <c r="G5" s="4">
        <v>118.0</v>
      </c>
      <c r="H5" s="4">
        <v>654.0</v>
      </c>
      <c r="I5" s="4" t="str">
        <f t="shared" si="1"/>
        <v>772</v>
      </c>
      <c r="J5" s="5">
        <v>0.07772</v>
      </c>
      <c r="K5" s="4">
        <v>18.0</v>
      </c>
    </row>
    <row r="6">
      <c r="A6" s="4"/>
      <c r="B6" s="3" t="s">
        <v>19</v>
      </c>
      <c r="C6" s="4" t="s">
        <v>20</v>
      </c>
      <c r="D6" s="4">
        <v>9.0</v>
      </c>
      <c r="E6" s="4">
        <v>6.0</v>
      </c>
      <c r="F6" s="4" t="s">
        <v>15</v>
      </c>
      <c r="G6" s="4">
        <v>1246.0</v>
      </c>
      <c r="H6" s="4">
        <v>0.0</v>
      </c>
      <c r="I6" s="4" t="str">
        <f t="shared" si="1"/>
        <v>1246</v>
      </c>
      <c r="J6" s="5">
        <v>0.00722</v>
      </c>
      <c r="K6" s="4">
        <v>4.0</v>
      </c>
    </row>
    <row r="7">
      <c r="A7" s="2"/>
      <c r="B7" s="3" t="s">
        <v>21</v>
      </c>
      <c r="C7" s="4" t="s">
        <v>20</v>
      </c>
      <c r="D7" s="4">
        <v>36.0</v>
      </c>
      <c r="E7" s="4">
        <v>10.0</v>
      </c>
      <c r="F7" s="4" t="s">
        <v>15</v>
      </c>
      <c r="G7" s="4">
        <v>134.0</v>
      </c>
      <c r="H7" s="4">
        <v>109.0</v>
      </c>
      <c r="I7" s="4" t="str">
        <f t="shared" si="1"/>
        <v>243</v>
      </c>
      <c r="J7" s="5">
        <v>0.1481</v>
      </c>
      <c r="K7" s="4">
        <v>7.0</v>
      </c>
    </row>
    <row r="8">
      <c r="A8" s="2"/>
      <c r="B8" s="3" t="s">
        <v>22</v>
      </c>
      <c r="C8" s="4" t="s">
        <v>12</v>
      </c>
      <c r="D8" s="4">
        <v>12.0</v>
      </c>
      <c r="E8" s="4">
        <v>10.0</v>
      </c>
      <c r="F8" s="2"/>
      <c r="G8" s="2"/>
      <c r="H8" s="2"/>
      <c r="I8" s="2"/>
      <c r="J8" s="2"/>
      <c r="K8" s="2"/>
    </row>
    <row r="9">
      <c r="A9" s="2"/>
      <c r="B9" s="3" t="s">
        <v>23</v>
      </c>
      <c r="C9" s="4" t="s">
        <v>18</v>
      </c>
      <c r="D9" s="4">
        <v>31.0</v>
      </c>
      <c r="E9" s="4">
        <v>12.0</v>
      </c>
      <c r="F9" s="4" t="s">
        <v>15</v>
      </c>
      <c r="G9" s="4">
        <v>52.0</v>
      </c>
      <c r="H9" s="4">
        <v>87.0</v>
      </c>
      <c r="I9" s="4" t="str">
        <f>SUM(G9:H9)</f>
        <v>139</v>
      </c>
      <c r="J9" s="5">
        <v>0.069</v>
      </c>
      <c r="K9" s="4">
        <v>19.0</v>
      </c>
    </row>
    <row r="10">
      <c r="A10" s="2"/>
      <c r="B10" s="3" t="s">
        <v>24</v>
      </c>
      <c r="C10" s="4" t="s">
        <v>12</v>
      </c>
      <c r="D10" s="4">
        <v>20.0</v>
      </c>
      <c r="E10" s="4">
        <v>13.0</v>
      </c>
      <c r="F10" s="2"/>
      <c r="G10" s="2"/>
      <c r="H10" s="2"/>
      <c r="I10" s="2"/>
      <c r="J10" s="2"/>
      <c r="K10" s="2"/>
    </row>
    <row r="11">
      <c r="A11" s="2"/>
      <c r="B11" s="3" t="s">
        <v>25</v>
      </c>
      <c r="C11" s="4" t="s">
        <v>12</v>
      </c>
      <c r="D11" s="4">
        <v>62.0</v>
      </c>
      <c r="E11" s="4">
        <v>14.0</v>
      </c>
      <c r="F11" s="4" t="s">
        <v>15</v>
      </c>
      <c r="G11" s="4">
        <v>34.0</v>
      </c>
      <c r="H11" s="4">
        <v>57.0</v>
      </c>
      <c r="I11" s="4" t="str">
        <f>SUM(G11:H11)</f>
        <v>91</v>
      </c>
      <c r="J11" s="5">
        <v>0.6813</v>
      </c>
      <c r="K11" s="4">
        <v>6.0</v>
      </c>
    </row>
    <row r="12">
      <c r="A12" s="2"/>
      <c r="B12" s="3" t="s">
        <v>26</v>
      </c>
      <c r="C12" s="4" t="s">
        <v>12</v>
      </c>
      <c r="D12" s="4">
        <v>28.0</v>
      </c>
      <c r="E12" s="4">
        <v>18.0</v>
      </c>
      <c r="F12" s="2"/>
      <c r="G12" s="2"/>
      <c r="H12" s="2"/>
      <c r="I12" s="2"/>
      <c r="J12" s="2"/>
      <c r="K12" s="2"/>
    </row>
    <row r="13">
      <c r="A13" s="4"/>
      <c r="B13" s="3" t="s">
        <v>27</v>
      </c>
      <c r="C13" s="4" t="s">
        <v>28</v>
      </c>
      <c r="D13" s="4">
        <v>98.0</v>
      </c>
      <c r="E13" s="4">
        <v>20.0</v>
      </c>
      <c r="F13" s="4" t="s">
        <v>15</v>
      </c>
      <c r="G13" s="4">
        <v>628.0</v>
      </c>
      <c r="H13" s="4">
        <v>449.0</v>
      </c>
      <c r="I13" s="4" t="str">
        <f t="shared" ref="I13:I15" si="2">SUM(G13:H13)</f>
        <v>1077</v>
      </c>
      <c r="J13" s="5">
        <v>0.09099</v>
      </c>
      <c r="K13" s="4">
        <v>5.0</v>
      </c>
    </row>
    <row r="14">
      <c r="A14" s="4" t="s">
        <v>29</v>
      </c>
      <c r="B14" s="3" t="s">
        <v>30</v>
      </c>
      <c r="C14" s="4" t="s">
        <v>12</v>
      </c>
      <c r="D14" s="4">
        <v>137.0</v>
      </c>
      <c r="E14" s="4">
        <v>23.0</v>
      </c>
      <c r="F14" s="4" t="s">
        <v>15</v>
      </c>
      <c r="G14" s="4">
        <v>1642.0</v>
      </c>
      <c r="H14" s="4">
        <v>520.0</v>
      </c>
      <c r="I14" s="4" t="str">
        <f t="shared" si="2"/>
        <v>2162</v>
      </c>
      <c r="J14" s="5">
        <v>0.0634</v>
      </c>
      <c r="K14" s="2"/>
    </row>
    <row r="15">
      <c r="A15" s="2"/>
      <c r="B15" s="3" t="s">
        <v>31</v>
      </c>
      <c r="C15" s="4" t="s">
        <v>12</v>
      </c>
      <c r="D15" s="4">
        <v>126.0</v>
      </c>
      <c r="E15" s="4">
        <v>27.0</v>
      </c>
      <c r="F15" s="4" t="s">
        <v>15</v>
      </c>
      <c r="G15" s="4">
        <v>313.0</v>
      </c>
      <c r="H15" s="4">
        <v>3818.0</v>
      </c>
      <c r="I15" s="4" t="str">
        <f t="shared" si="2"/>
        <v>4131</v>
      </c>
      <c r="J15" s="5">
        <v>0.030501</v>
      </c>
      <c r="K15" s="4">
        <v>0.0</v>
      </c>
    </row>
    <row r="16">
      <c r="A16" s="2"/>
      <c r="B16" s="3" t="s">
        <v>32</v>
      </c>
      <c r="C16" s="4" t="s">
        <v>20</v>
      </c>
      <c r="D16" s="2"/>
      <c r="E16" s="4">
        <v>31.0</v>
      </c>
      <c r="F16" s="2"/>
      <c r="G16" s="2"/>
      <c r="H16" s="2"/>
      <c r="I16" s="2"/>
      <c r="J16" s="2"/>
      <c r="K16" s="2"/>
    </row>
    <row r="17">
      <c r="A17" s="2"/>
      <c r="B17" s="3" t="s">
        <v>33</v>
      </c>
      <c r="C17" s="4" t="s">
        <v>18</v>
      </c>
      <c r="D17" s="4">
        <v>133.0</v>
      </c>
      <c r="E17" s="4">
        <v>32.0</v>
      </c>
      <c r="F17" s="4" t="s">
        <v>15</v>
      </c>
      <c r="G17" s="4">
        <v>2104.0</v>
      </c>
      <c r="H17" s="4">
        <v>3298.0</v>
      </c>
      <c r="I17" s="4" t="str">
        <f t="shared" ref="I17:I24" si="3">SUM(G17:H17)</f>
        <v>5402</v>
      </c>
      <c r="J17" s="5">
        <v>0.02462</v>
      </c>
      <c r="K17" s="4">
        <v>33.0</v>
      </c>
    </row>
    <row r="18">
      <c r="A18" s="4" t="s">
        <v>34</v>
      </c>
      <c r="B18" s="3" t="s">
        <v>35</v>
      </c>
      <c r="C18" s="6" t="s">
        <v>36</v>
      </c>
      <c r="D18" s="4">
        <v>215.0</v>
      </c>
      <c r="E18" s="4">
        <v>38.0</v>
      </c>
      <c r="F18" s="4" t="s">
        <v>15</v>
      </c>
      <c r="G18" s="4">
        <v>876.0</v>
      </c>
      <c r="H18" s="4">
        <v>578.0</v>
      </c>
      <c r="I18" s="4" t="str">
        <f t="shared" si="3"/>
        <v>1454</v>
      </c>
      <c r="J18" s="5">
        <v>0.148</v>
      </c>
      <c r="K18" s="4">
        <v>12.0</v>
      </c>
    </row>
    <row r="19">
      <c r="A19" s="4" t="s">
        <v>37</v>
      </c>
      <c r="B19" s="3" t="s">
        <v>38</v>
      </c>
      <c r="C19" s="4" t="s">
        <v>28</v>
      </c>
      <c r="D19" s="4">
        <v>231.0</v>
      </c>
      <c r="E19" s="4">
        <v>46.0</v>
      </c>
      <c r="F19" s="4" t="s">
        <v>15</v>
      </c>
      <c r="G19" s="4">
        <v>7.0</v>
      </c>
      <c r="H19" s="4">
        <v>137.0</v>
      </c>
      <c r="I19" s="4" t="str">
        <f t="shared" si="3"/>
        <v>144</v>
      </c>
      <c r="J19" s="5">
        <v>1.604</v>
      </c>
      <c r="K19" s="2"/>
    </row>
    <row r="20">
      <c r="A20" s="2"/>
      <c r="B20" s="3" t="s">
        <v>39</v>
      </c>
      <c r="C20" s="4" t="s">
        <v>28</v>
      </c>
      <c r="D20" s="4">
        <v>244.0</v>
      </c>
      <c r="E20" s="4">
        <v>48.0</v>
      </c>
      <c r="F20" s="4" t="s">
        <v>15</v>
      </c>
      <c r="G20" s="4">
        <v>593.0</v>
      </c>
      <c r="H20" s="4">
        <v>2275.0</v>
      </c>
      <c r="I20" s="4" t="str">
        <f t="shared" si="3"/>
        <v>2868</v>
      </c>
      <c r="J20" s="5">
        <v>0.085</v>
      </c>
      <c r="K20" s="2"/>
    </row>
    <row r="21">
      <c r="A21" s="2"/>
      <c r="B21" s="3" t="s">
        <v>40</v>
      </c>
      <c r="C21" s="4" t="s">
        <v>12</v>
      </c>
      <c r="D21" s="4">
        <v>284.0</v>
      </c>
      <c r="E21" s="4">
        <v>60.0</v>
      </c>
      <c r="F21" s="4" t="s">
        <v>15</v>
      </c>
      <c r="G21" s="4">
        <v>7.0</v>
      </c>
      <c r="H21" s="4">
        <v>777.0</v>
      </c>
      <c r="I21" s="4" t="str">
        <f t="shared" si="3"/>
        <v>784</v>
      </c>
      <c r="J21" s="5">
        <v>0.362</v>
      </c>
      <c r="K21" s="2"/>
    </row>
    <row r="22">
      <c r="A22" s="4" t="s">
        <v>41</v>
      </c>
      <c r="B22" s="3" t="s">
        <v>42</v>
      </c>
      <c r="C22" s="4" t="s">
        <v>18</v>
      </c>
      <c r="D22" s="4">
        <v>211.0</v>
      </c>
      <c r="E22" s="4">
        <v>60.0</v>
      </c>
      <c r="F22" s="4" t="s">
        <v>15</v>
      </c>
      <c r="G22" s="4">
        <v>176.0</v>
      </c>
      <c r="H22" s="4">
        <v>0.0</v>
      </c>
      <c r="I22" s="4" t="str">
        <f t="shared" si="3"/>
        <v>176</v>
      </c>
      <c r="J22" s="5">
        <v>1.19886</v>
      </c>
      <c r="K22" s="2"/>
    </row>
    <row r="23">
      <c r="A23" s="4"/>
      <c r="B23" s="3" t="s">
        <v>43</v>
      </c>
      <c r="C23" s="4" t="s">
        <v>28</v>
      </c>
      <c r="D23" s="4">
        <v>45.0</v>
      </c>
      <c r="E23" s="4">
        <v>68.0</v>
      </c>
      <c r="F23" s="4" t="s">
        <v>15</v>
      </c>
      <c r="G23" s="4">
        <v>2677.0</v>
      </c>
      <c r="H23" s="4">
        <v>234.0</v>
      </c>
      <c r="I23" s="4" t="str">
        <f t="shared" si="3"/>
        <v>2911</v>
      </c>
      <c r="J23" s="5">
        <v>0.01545</v>
      </c>
      <c r="K23" s="2"/>
    </row>
    <row r="24">
      <c r="A24" s="4" t="s">
        <v>44</v>
      </c>
      <c r="B24" s="3" t="s">
        <v>45</v>
      </c>
      <c r="C24" s="4" t="s">
        <v>12</v>
      </c>
      <c r="D24" s="4">
        <v>316.0</v>
      </c>
      <c r="E24" s="4">
        <v>70.0</v>
      </c>
      <c r="F24" s="4" t="s">
        <v>15</v>
      </c>
      <c r="G24" s="4">
        <v>579.0</v>
      </c>
      <c r="H24" s="4">
        <v>3374.0</v>
      </c>
      <c r="I24" s="4" t="str">
        <f t="shared" si="3"/>
        <v>3953</v>
      </c>
      <c r="J24" s="5">
        <v>0.08</v>
      </c>
      <c r="K24" s="2"/>
    </row>
    <row r="25">
      <c r="A25" s="4"/>
      <c r="B25" s="3" t="s">
        <v>46</v>
      </c>
      <c r="C25" s="4" t="s">
        <v>12</v>
      </c>
      <c r="D25" s="4">
        <v>148.0</v>
      </c>
      <c r="E25" s="4">
        <v>84.0</v>
      </c>
      <c r="F25" s="4" t="s">
        <v>15</v>
      </c>
      <c r="G25" s="4">
        <v>0.0</v>
      </c>
      <c r="H25" s="4">
        <v>83.0</v>
      </c>
      <c r="I25" s="4">
        <v>76.0</v>
      </c>
      <c r="J25" s="5">
        <v>1.947</v>
      </c>
      <c r="K25" s="4">
        <v>0.0</v>
      </c>
    </row>
    <row r="26">
      <c r="A26" s="2"/>
      <c r="B26" s="3" t="s">
        <v>47</v>
      </c>
      <c r="C26" s="4" t="s">
        <v>18</v>
      </c>
      <c r="D26" s="4">
        <v>87.0</v>
      </c>
      <c r="E26" s="4" t="s">
        <v>48</v>
      </c>
      <c r="F26" s="4" t="s">
        <v>15</v>
      </c>
      <c r="G26" s="4">
        <v>514.0</v>
      </c>
      <c r="H26" s="4">
        <v>503.0</v>
      </c>
      <c r="I26" s="4" t="str">
        <f>SUM(G26:H26)</f>
        <v>1017</v>
      </c>
      <c r="J26" s="5">
        <v>0.0855</v>
      </c>
      <c r="K26" s="4">
        <v>10.0</v>
      </c>
    </row>
    <row r="27">
      <c r="B27" s="7" t="s">
        <v>49</v>
      </c>
      <c r="C27" s="8" t="s">
        <v>28</v>
      </c>
      <c r="E27" s="8" t="s">
        <v>50</v>
      </c>
    </row>
  </sheetData>
  <conditionalFormatting sqref="I3:I22">
    <cfRule type="notContainsBlanks" dxfId="0" priority="1">
      <formula>LEN(TRIM(I3))&gt;0</formula>
    </cfRule>
  </conditionalFormatting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B7E1CD"/>
  </sheetPr>
  <sheetViews>
    <sheetView workbookViewId="0"/>
  </sheetViews>
  <sheetFormatPr customHeight="1" defaultColWidth="14.43" defaultRowHeight="15.75"/>
  <cols>
    <col customWidth="1" min="10" max="10" width="14.86"/>
  </cols>
  <sheetData>
    <row r="1">
      <c r="A1" s="22">
        <v>62638.0</v>
      </c>
      <c r="B1" s="22" t="s">
        <v>25</v>
      </c>
      <c r="C1" s="22" t="s">
        <v>25</v>
      </c>
      <c r="D1" s="22" t="s">
        <v>343</v>
      </c>
      <c r="E1" s="23"/>
      <c r="F1" s="22" t="s">
        <v>613</v>
      </c>
      <c r="G1" s="22" t="str">
        <f t="shared" ref="G1:G26" si="1">IFERROR(__xludf.DUMMYFUNCTION("SPLIT(F1,""."",TRUE)"),"7")</f>
        <v>7</v>
      </c>
      <c r="H1" s="22">
        <v>7.0</v>
      </c>
      <c r="I1" s="22">
        <v>1946.0</v>
      </c>
      <c r="J1" s="22" t="s">
        <v>614</v>
      </c>
      <c r="K1" s="22">
        <v>28.756384</v>
      </c>
      <c r="L1" s="22">
        <v>-81.50146</v>
      </c>
      <c r="M1" s="22" t="s">
        <v>249</v>
      </c>
      <c r="N1" s="22" t="s">
        <v>79</v>
      </c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</row>
    <row r="2">
      <c r="A2" s="22">
        <v>81933.0</v>
      </c>
      <c r="B2" s="22" t="s">
        <v>25</v>
      </c>
      <c r="C2" s="22" t="s">
        <v>25</v>
      </c>
      <c r="D2" s="22" t="s">
        <v>343</v>
      </c>
      <c r="E2" s="23"/>
      <c r="F2" s="22" t="s">
        <v>615</v>
      </c>
      <c r="G2" s="22" t="str">
        <f t="shared" si="1"/>
        <v>7</v>
      </c>
      <c r="H2" s="22">
        <v>8.0</v>
      </c>
      <c r="I2" s="22">
        <v>1946.0</v>
      </c>
      <c r="J2" s="22" t="s">
        <v>616</v>
      </c>
      <c r="K2" s="22">
        <v>28.756384</v>
      </c>
      <c r="L2" s="22">
        <v>-81.50146</v>
      </c>
      <c r="M2" s="22" t="s">
        <v>249</v>
      </c>
      <c r="N2" s="22" t="s">
        <v>79</v>
      </c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</row>
    <row r="3">
      <c r="A3" s="11">
        <v>92682.0</v>
      </c>
      <c r="B3" s="11" t="s">
        <v>25</v>
      </c>
      <c r="C3" s="11" t="s">
        <v>25</v>
      </c>
      <c r="D3" s="11" t="s">
        <v>343</v>
      </c>
      <c r="E3" s="12"/>
      <c r="F3" s="11" t="s">
        <v>617</v>
      </c>
      <c r="G3" s="11" t="str">
        <f t="shared" si="1"/>
        <v>7</v>
      </c>
      <c r="H3" s="11">
        <v>13.0</v>
      </c>
      <c r="I3" s="11">
        <v>1946.0</v>
      </c>
      <c r="J3" s="11" t="s">
        <v>618</v>
      </c>
      <c r="K3" s="11">
        <v>29.637128</v>
      </c>
      <c r="L3" s="11">
        <v>-82.245625</v>
      </c>
      <c r="M3" s="11" t="s">
        <v>249</v>
      </c>
      <c r="N3" s="11" t="s">
        <v>79</v>
      </c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</row>
    <row r="4">
      <c r="A4" s="19">
        <v>98375.0</v>
      </c>
      <c r="B4" s="19" t="s">
        <v>25</v>
      </c>
      <c r="C4" s="19" t="s">
        <v>25</v>
      </c>
      <c r="D4" s="19" t="s">
        <v>343</v>
      </c>
      <c r="E4" s="20"/>
      <c r="F4" s="19" t="s">
        <v>619</v>
      </c>
      <c r="G4" s="19" t="str">
        <f t="shared" si="1"/>
        <v>9</v>
      </c>
      <c r="H4" s="19">
        <v>1.0</v>
      </c>
      <c r="I4" s="19">
        <v>1946.0</v>
      </c>
      <c r="J4" s="19" t="s">
        <v>620</v>
      </c>
      <c r="K4" s="19">
        <v>39.569838</v>
      </c>
      <c r="L4" s="19">
        <v>-75.047675</v>
      </c>
      <c r="M4" s="19" t="s">
        <v>249</v>
      </c>
      <c r="N4" s="19" t="s">
        <v>79</v>
      </c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</row>
    <row r="5">
      <c r="A5" s="14">
        <v>91502.0</v>
      </c>
      <c r="B5" s="14" t="s">
        <v>25</v>
      </c>
      <c r="C5" s="14" t="s">
        <v>25</v>
      </c>
      <c r="D5" s="14" t="s">
        <v>343</v>
      </c>
      <c r="E5" s="15"/>
      <c r="F5" s="14" t="s">
        <v>621</v>
      </c>
      <c r="G5" s="14" t="str">
        <f t="shared" si="1"/>
        <v>6</v>
      </c>
      <c r="H5" s="14">
        <v>21.0</v>
      </c>
      <c r="I5" s="14">
        <v>1946.0</v>
      </c>
      <c r="J5" s="14" t="s">
        <v>352</v>
      </c>
      <c r="K5" s="14">
        <v>40.729098</v>
      </c>
      <c r="L5" s="14">
        <v>-77.763437</v>
      </c>
      <c r="M5" s="14" t="s">
        <v>249</v>
      </c>
      <c r="N5" s="14" t="s">
        <v>79</v>
      </c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</row>
    <row r="6">
      <c r="A6" s="17">
        <v>82239.0</v>
      </c>
      <c r="B6" s="17" t="s">
        <v>25</v>
      </c>
      <c r="C6" s="17" t="s">
        <v>25</v>
      </c>
      <c r="D6" s="17" t="s">
        <v>343</v>
      </c>
      <c r="E6" s="18"/>
      <c r="F6" s="17" t="s">
        <v>569</v>
      </c>
      <c r="G6" s="17" t="str">
        <f t="shared" si="1"/>
        <v>6</v>
      </c>
      <c r="H6" s="17">
        <v>19.0</v>
      </c>
      <c r="I6" s="17">
        <v>1947.0</v>
      </c>
      <c r="J6" s="17" t="s">
        <v>566</v>
      </c>
      <c r="K6" s="17">
        <v>40.541766</v>
      </c>
      <c r="L6" s="17">
        <v>-75.15432</v>
      </c>
      <c r="M6" s="17" t="s">
        <v>249</v>
      </c>
      <c r="N6" s="17" t="s">
        <v>79</v>
      </c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>
      <c r="A7" s="34">
        <v>42571.0</v>
      </c>
      <c r="B7" s="34" t="s">
        <v>25</v>
      </c>
      <c r="C7" s="34" t="s">
        <v>25</v>
      </c>
      <c r="D7" s="34" t="s">
        <v>343</v>
      </c>
      <c r="E7" s="35"/>
      <c r="F7" s="34" t="s">
        <v>622</v>
      </c>
      <c r="G7" s="34" t="str">
        <f t="shared" si="1"/>
        <v>5</v>
      </c>
      <c r="H7" s="34">
        <v>30.0</v>
      </c>
      <c r="I7" s="34">
        <v>1948.0</v>
      </c>
      <c r="J7" s="34" t="s">
        <v>623</v>
      </c>
      <c r="K7" s="34">
        <v>36.30353</v>
      </c>
      <c r="L7" s="34">
        <v>-83.882521</v>
      </c>
      <c r="M7" s="34" t="s">
        <v>249</v>
      </c>
      <c r="N7" s="34" t="s">
        <v>79</v>
      </c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</row>
    <row r="8">
      <c r="A8" s="34">
        <v>42421.0</v>
      </c>
      <c r="B8" s="34" t="s">
        <v>25</v>
      </c>
      <c r="C8" s="34" t="s">
        <v>25</v>
      </c>
      <c r="D8" s="34" t="s">
        <v>343</v>
      </c>
      <c r="E8" s="35"/>
      <c r="F8" s="34" t="s">
        <v>622</v>
      </c>
      <c r="G8" s="34" t="str">
        <f t="shared" si="1"/>
        <v>5</v>
      </c>
      <c r="H8" s="34">
        <v>30.0</v>
      </c>
      <c r="I8" s="34">
        <v>1948.0</v>
      </c>
      <c r="J8" s="34" t="s">
        <v>623</v>
      </c>
      <c r="K8" s="34">
        <v>36.30353</v>
      </c>
      <c r="L8" s="34">
        <v>-83.882521</v>
      </c>
      <c r="M8" s="34" t="s">
        <v>249</v>
      </c>
      <c r="N8" s="34" t="s">
        <v>79</v>
      </c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</row>
    <row r="9">
      <c r="A9" s="34">
        <v>42757.0</v>
      </c>
      <c r="B9" s="34" t="s">
        <v>25</v>
      </c>
      <c r="C9" s="34" t="s">
        <v>25</v>
      </c>
      <c r="D9" s="34" t="s">
        <v>343</v>
      </c>
      <c r="E9" s="35"/>
      <c r="F9" s="34" t="s">
        <v>622</v>
      </c>
      <c r="G9" s="34" t="str">
        <f t="shared" si="1"/>
        <v>5</v>
      </c>
      <c r="H9" s="34">
        <v>30.0</v>
      </c>
      <c r="I9" s="34">
        <v>1948.0</v>
      </c>
      <c r="J9" s="34" t="s">
        <v>623</v>
      </c>
      <c r="K9" s="34">
        <v>36.30353</v>
      </c>
      <c r="L9" s="34">
        <v>-83.882521</v>
      </c>
      <c r="M9" s="34" t="s">
        <v>249</v>
      </c>
      <c r="N9" s="34" t="s">
        <v>79</v>
      </c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</row>
    <row r="10">
      <c r="A10" s="29">
        <v>91343.0</v>
      </c>
      <c r="B10" s="29" t="s">
        <v>25</v>
      </c>
      <c r="C10" s="29" t="s">
        <v>25</v>
      </c>
      <c r="D10" s="29" t="s">
        <v>343</v>
      </c>
      <c r="E10" s="30"/>
      <c r="F10" s="29" t="s">
        <v>624</v>
      </c>
      <c r="G10" s="29" t="str">
        <f t="shared" si="1"/>
        <v>6</v>
      </c>
      <c r="H10" s="29">
        <v>25.0</v>
      </c>
      <c r="I10" s="29">
        <v>1951.0</v>
      </c>
      <c r="J10" s="29" t="s">
        <v>625</v>
      </c>
      <c r="K10" s="29">
        <v>41.614763</v>
      </c>
      <c r="L10" s="29">
        <v>-70.526959</v>
      </c>
      <c r="M10" s="29" t="s">
        <v>249</v>
      </c>
      <c r="N10" s="29" t="s">
        <v>79</v>
      </c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</row>
    <row r="11">
      <c r="A11" s="25">
        <v>62620.0</v>
      </c>
      <c r="B11" s="25" t="s">
        <v>25</v>
      </c>
      <c r="C11" s="25" t="s">
        <v>25</v>
      </c>
      <c r="D11" s="25" t="s">
        <v>343</v>
      </c>
      <c r="E11" s="26"/>
      <c r="F11" s="25" t="s">
        <v>626</v>
      </c>
      <c r="G11" s="25" t="str">
        <f t="shared" si="1"/>
        <v>8</v>
      </c>
      <c r="H11" s="25">
        <v>24.0</v>
      </c>
      <c r="I11" s="25">
        <v>1951.0</v>
      </c>
      <c r="J11" s="25" t="s">
        <v>627</v>
      </c>
      <c r="K11" s="25">
        <v>41.624803</v>
      </c>
      <c r="L11" s="25">
        <v>-70.55237</v>
      </c>
      <c r="M11" s="25" t="s">
        <v>249</v>
      </c>
      <c r="N11" s="25" t="s">
        <v>79</v>
      </c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</row>
    <row r="12">
      <c r="A12" s="25">
        <v>62635.0</v>
      </c>
      <c r="B12" s="25" t="s">
        <v>25</v>
      </c>
      <c r="C12" s="25" t="s">
        <v>25</v>
      </c>
      <c r="D12" s="25" t="s">
        <v>343</v>
      </c>
      <c r="E12" s="26"/>
      <c r="F12" s="25" t="s">
        <v>628</v>
      </c>
      <c r="G12" s="25" t="str">
        <f t="shared" si="1"/>
        <v>4</v>
      </c>
      <c r="H12" s="25">
        <v>3.0</v>
      </c>
      <c r="I12" s="25">
        <v>1959.0</v>
      </c>
      <c r="J12" s="25" t="s">
        <v>629</v>
      </c>
      <c r="K12" s="25">
        <v>27.244768</v>
      </c>
      <c r="L12" s="25">
        <v>-81.298127</v>
      </c>
      <c r="M12" s="25" t="s">
        <v>249</v>
      </c>
      <c r="N12" s="25" t="s">
        <v>79</v>
      </c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</row>
    <row r="13">
      <c r="A13" s="25">
        <v>62623.0</v>
      </c>
      <c r="B13" s="25" t="s">
        <v>25</v>
      </c>
      <c r="C13" s="25" t="s">
        <v>25</v>
      </c>
      <c r="D13" s="25" t="s">
        <v>343</v>
      </c>
      <c r="E13" s="26"/>
      <c r="F13" s="25" t="s">
        <v>630</v>
      </c>
      <c r="G13" s="25" t="str">
        <f t="shared" si="1"/>
        <v>3</v>
      </c>
      <c r="H13" s="25">
        <v>25.0</v>
      </c>
      <c r="I13" s="25">
        <v>1959.0</v>
      </c>
      <c r="J13" s="25" t="s">
        <v>629</v>
      </c>
      <c r="K13" s="25">
        <v>27.244768</v>
      </c>
      <c r="L13" s="25">
        <v>-81.298127</v>
      </c>
      <c r="M13" s="25" t="s">
        <v>249</v>
      </c>
      <c r="N13" s="25" t="s">
        <v>79</v>
      </c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</row>
    <row r="14">
      <c r="A14" s="17">
        <v>43899.0</v>
      </c>
      <c r="B14" s="17" t="s">
        <v>25</v>
      </c>
      <c r="C14" s="17" t="s">
        <v>25</v>
      </c>
      <c r="D14" s="17" t="s">
        <v>343</v>
      </c>
      <c r="E14" s="17" t="s">
        <v>631</v>
      </c>
      <c r="F14" s="17" t="s">
        <v>632</v>
      </c>
      <c r="G14" s="17" t="str">
        <f t="shared" si="1"/>
        <v>3</v>
      </c>
      <c r="H14" s="17">
        <v>24.0</v>
      </c>
      <c r="I14" s="17">
        <v>1961.0</v>
      </c>
      <c r="J14" s="17" t="s">
        <v>633</v>
      </c>
      <c r="K14" s="17">
        <v>26.945336</v>
      </c>
      <c r="L14" s="17">
        <v>-81.316184</v>
      </c>
      <c r="M14" s="17" t="s">
        <v>249</v>
      </c>
      <c r="N14" s="17" t="s">
        <v>79</v>
      </c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</row>
    <row r="15">
      <c r="A15" s="14">
        <v>62629.0</v>
      </c>
      <c r="B15" s="14" t="s">
        <v>25</v>
      </c>
      <c r="C15" s="14" t="s">
        <v>25</v>
      </c>
      <c r="D15" s="14" t="s">
        <v>343</v>
      </c>
      <c r="E15" s="15"/>
      <c r="F15" s="14" t="s">
        <v>634</v>
      </c>
      <c r="G15" s="14" t="str">
        <f t="shared" si="1"/>
        <v>4</v>
      </c>
      <c r="H15" s="14">
        <v>1.0</v>
      </c>
      <c r="I15" s="14">
        <v>1961.0</v>
      </c>
      <c r="J15" s="14" t="s">
        <v>635</v>
      </c>
      <c r="K15" s="14">
        <v>27.181438000000057</v>
      </c>
      <c r="L15" s="14">
        <v>-81.3520169999995</v>
      </c>
      <c r="M15" s="14" t="s">
        <v>249</v>
      </c>
      <c r="N15" s="14" t="s">
        <v>79</v>
      </c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</row>
    <row r="16">
      <c r="A16" s="14">
        <v>62619.0</v>
      </c>
      <c r="B16" s="14" t="s">
        <v>25</v>
      </c>
      <c r="C16" s="14" t="s">
        <v>25</v>
      </c>
      <c r="D16" s="14" t="s">
        <v>343</v>
      </c>
      <c r="E16" s="15"/>
      <c r="F16" s="14" t="s">
        <v>634</v>
      </c>
      <c r="G16" s="14" t="str">
        <f t="shared" si="1"/>
        <v>4</v>
      </c>
      <c r="H16" s="14">
        <v>1.0</v>
      </c>
      <c r="I16" s="14">
        <v>1961.0</v>
      </c>
      <c r="J16" s="14" t="s">
        <v>635</v>
      </c>
      <c r="K16" s="14">
        <v>27.181438000000057</v>
      </c>
      <c r="L16" s="14">
        <v>-81.3520169999995</v>
      </c>
      <c r="M16" s="14" t="s">
        <v>249</v>
      </c>
      <c r="N16" s="14" t="s">
        <v>79</v>
      </c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</row>
    <row r="17">
      <c r="A17" s="14">
        <v>43091.0</v>
      </c>
      <c r="B17" s="14" t="s">
        <v>25</v>
      </c>
      <c r="C17" s="14" t="s">
        <v>25</v>
      </c>
      <c r="D17" s="14" t="s">
        <v>343</v>
      </c>
      <c r="E17" s="15"/>
      <c r="F17" s="14" t="s">
        <v>636</v>
      </c>
      <c r="G17" s="14" t="str">
        <f t="shared" si="1"/>
        <v>3</v>
      </c>
      <c r="H17" s="14">
        <v>26.0</v>
      </c>
      <c r="I17" s="14">
        <v>1961.0</v>
      </c>
      <c r="J17" s="14" t="s">
        <v>637</v>
      </c>
      <c r="K17" s="14">
        <v>27.181438000000057</v>
      </c>
      <c r="L17" s="14">
        <v>-81.3520169999995</v>
      </c>
      <c r="M17" s="14" t="s">
        <v>249</v>
      </c>
      <c r="N17" s="14" t="s">
        <v>79</v>
      </c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</row>
    <row r="18">
      <c r="A18" s="14">
        <v>44222.0</v>
      </c>
      <c r="B18" s="14" t="s">
        <v>25</v>
      </c>
      <c r="C18" s="14" t="s">
        <v>25</v>
      </c>
      <c r="D18" s="14" t="s">
        <v>343</v>
      </c>
      <c r="E18" s="15"/>
      <c r="F18" s="14" t="s">
        <v>638</v>
      </c>
      <c r="G18" s="14" t="str">
        <f t="shared" si="1"/>
        <v>3</v>
      </c>
      <c r="H18" s="14">
        <v>31.0</v>
      </c>
      <c r="I18" s="14">
        <v>1961.0</v>
      </c>
      <c r="J18" s="14" t="s">
        <v>637</v>
      </c>
      <c r="K18" s="14">
        <v>27.181438000000057</v>
      </c>
      <c r="L18" s="14">
        <v>-81.3520169999995</v>
      </c>
      <c r="M18" s="14" t="s">
        <v>249</v>
      </c>
      <c r="N18" s="14" t="s">
        <v>79</v>
      </c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</row>
    <row r="19">
      <c r="A19" s="14">
        <v>45710.0</v>
      </c>
      <c r="B19" s="14" t="s">
        <v>25</v>
      </c>
      <c r="C19" s="14" t="s">
        <v>25</v>
      </c>
      <c r="D19" s="14" t="s">
        <v>343</v>
      </c>
      <c r="E19" s="15"/>
      <c r="F19" s="14" t="s">
        <v>634</v>
      </c>
      <c r="G19" s="14" t="str">
        <f t="shared" si="1"/>
        <v>4</v>
      </c>
      <c r="H19" s="14">
        <v>1.0</v>
      </c>
      <c r="I19" s="14">
        <v>1961.0</v>
      </c>
      <c r="J19" s="14" t="s">
        <v>637</v>
      </c>
      <c r="K19" s="14">
        <v>27.181438000000057</v>
      </c>
      <c r="L19" s="14">
        <v>-81.3520169999995</v>
      </c>
      <c r="M19" s="14" t="s">
        <v>249</v>
      </c>
      <c r="N19" s="14" t="s">
        <v>79</v>
      </c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</row>
    <row r="20">
      <c r="A20" s="14">
        <v>43893.0</v>
      </c>
      <c r="B20" s="14" t="s">
        <v>25</v>
      </c>
      <c r="C20" s="14" t="s">
        <v>25</v>
      </c>
      <c r="D20" s="14" t="s">
        <v>343</v>
      </c>
      <c r="E20" s="15"/>
      <c r="F20" s="14" t="s">
        <v>634</v>
      </c>
      <c r="G20" s="14" t="str">
        <f t="shared" si="1"/>
        <v>4</v>
      </c>
      <c r="H20" s="14">
        <v>1.0</v>
      </c>
      <c r="I20" s="14">
        <v>1961.0</v>
      </c>
      <c r="J20" s="14" t="s">
        <v>637</v>
      </c>
      <c r="K20" s="14">
        <v>27.181438000000057</v>
      </c>
      <c r="L20" s="14">
        <v>-81.3520169999995</v>
      </c>
      <c r="M20" s="14" t="s">
        <v>249</v>
      </c>
      <c r="N20" s="14" t="s">
        <v>79</v>
      </c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</row>
    <row r="21">
      <c r="A21" s="39">
        <v>62640.0</v>
      </c>
      <c r="B21" s="39" t="s">
        <v>25</v>
      </c>
      <c r="C21" s="39" t="s">
        <v>25</v>
      </c>
      <c r="D21" s="39" t="s">
        <v>343</v>
      </c>
      <c r="E21" s="40"/>
      <c r="F21" s="39" t="s">
        <v>639</v>
      </c>
      <c r="G21" s="39" t="str">
        <f t="shared" si="1"/>
        <v>7</v>
      </c>
      <c r="H21" s="39">
        <v>5.0</v>
      </c>
      <c r="I21" s="39">
        <v>1962.0</v>
      </c>
      <c r="J21" s="39" t="s">
        <v>640</v>
      </c>
      <c r="K21" s="39">
        <v>32.776566</v>
      </c>
      <c r="L21" s="39">
        <v>-79.930922</v>
      </c>
      <c r="M21" s="39" t="s">
        <v>249</v>
      </c>
      <c r="N21" s="39" t="s">
        <v>79</v>
      </c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</row>
    <row r="22">
      <c r="A22" s="29">
        <v>62622.0</v>
      </c>
      <c r="B22" s="29" t="s">
        <v>25</v>
      </c>
      <c r="C22" s="29" t="s">
        <v>25</v>
      </c>
      <c r="D22" s="29" t="s">
        <v>343</v>
      </c>
      <c r="E22" s="30"/>
      <c r="F22" s="29" t="s">
        <v>641</v>
      </c>
      <c r="G22" s="29" t="str">
        <f t="shared" si="1"/>
        <v>6</v>
      </c>
      <c r="H22" s="29">
        <v>25.0</v>
      </c>
      <c r="I22" s="29">
        <v>1964.0</v>
      </c>
      <c r="J22" s="29" t="s">
        <v>642</v>
      </c>
      <c r="K22" s="29">
        <v>27.241994</v>
      </c>
      <c r="L22" s="29">
        <v>-82.313981</v>
      </c>
      <c r="M22" s="29" t="s">
        <v>249</v>
      </c>
      <c r="N22" s="29" t="s">
        <v>79</v>
      </c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</row>
    <row r="23">
      <c r="A23" s="29">
        <v>62408.0</v>
      </c>
      <c r="B23" s="29" t="s">
        <v>25</v>
      </c>
      <c r="C23" s="29" t="s">
        <v>25</v>
      </c>
      <c r="D23" s="29" t="s">
        <v>343</v>
      </c>
      <c r="E23" s="29">
        <v>6406.0</v>
      </c>
      <c r="F23" s="29" t="s">
        <v>641</v>
      </c>
      <c r="G23" s="29" t="str">
        <f t="shared" si="1"/>
        <v>6</v>
      </c>
      <c r="H23" s="29">
        <v>25.0</v>
      </c>
      <c r="I23" s="29">
        <v>1964.0</v>
      </c>
      <c r="J23" s="29" t="s">
        <v>642</v>
      </c>
      <c r="K23" s="29">
        <v>27.241994</v>
      </c>
      <c r="L23" s="29">
        <v>-82.313981</v>
      </c>
      <c r="M23" s="29" t="s">
        <v>249</v>
      </c>
      <c r="N23" s="29" t="s">
        <v>79</v>
      </c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</row>
    <row r="24">
      <c r="A24" s="29">
        <v>62424.0</v>
      </c>
      <c r="B24" s="29" t="s">
        <v>25</v>
      </c>
      <c r="C24" s="29" t="s">
        <v>25</v>
      </c>
      <c r="D24" s="29" t="s">
        <v>343</v>
      </c>
      <c r="E24" s="29">
        <v>6406.0</v>
      </c>
      <c r="F24" s="29" t="s">
        <v>641</v>
      </c>
      <c r="G24" s="29" t="str">
        <f t="shared" si="1"/>
        <v>6</v>
      </c>
      <c r="H24" s="29">
        <v>25.0</v>
      </c>
      <c r="I24" s="29">
        <v>1964.0</v>
      </c>
      <c r="J24" s="29" t="s">
        <v>642</v>
      </c>
      <c r="K24" s="29">
        <v>27.241994</v>
      </c>
      <c r="L24" s="29">
        <v>-82.313981</v>
      </c>
      <c r="M24" s="29" t="s">
        <v>249</v>
      </c>
      <c r="N24" s="29" t="s">
        <v>79</v>
      </c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</row>
    <row r="25">
      <c r="A25" s="29">
        <v>62508.0</v>
      </c>
      <c r="B25" s="29" t="s">
        <v>25</v>
      </c>
      <c r="C25" s="29" t="s">
        <v>25</v>
      </c>
      <c r="D25" s="29" t="s">
        <v>343</v>
      </c>
      <c r="E25" s="29">
        <v>6406.0</v>
      </c>
      <c r="F25" s="29" t="s">
        <v>641</v>
      </c>
      <c r="G25" s="29" t="str">
        <f t="shared" si="1"/>
        <v>6</v>
      </c>
      <c r="H25" s="29">
        <v>25.0</v>
      </c>
      <c r="I25" s="29">
        <v>1964.0</v>
      </c>
      <c r="J25" s="29" t="s">
        <v>642</v>
      </c>
      <c r="K25" s="29">
        <v>27.241994</v>
      </c>
      <c r="L25" s="29">
        <v>-82.313981</v>
      </c>
      <c r="M25" s="29" t="s">
        <v>249</v>
      </c>
      <c r="N25" s="29" t="s">
        <v>79</v>
      </c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</row>
    <row r="26">
      <c r="A26" s="8">
        <v>62431.0</v>
      </c>
      <c r="B26" s="8" t="s">
        <v>25</v>
      </c>
      <c r="C26" s="8" t="s">
        <v>25</v>
      </c>
      <c r="D26" s="8" t="s">
        <v>343</v>
      </c>
      <c r="E26" s="8">
        <v>6406.0</v>
      </c>
      <c r="F26" s="8" t="s">
        <v>643</v>
      </c>
      <c r="G26" s="8" t="str">
        <f t="shared" si="1"/>
        <v>6</v>
      </c>
      <c r="H26" s="8">
        <v>22.0</v>
      </c>
      <c r="I26" s="8">
        <v>1964.0</v>
      </c>
      <c r="J26" s="8" t="s">
        <v>644</v>
      </c>
      <c r="N26" s="8"/>
    </row>
    <row r="27">
      <c r="A27" s="9" t="s">
        <v>69</v>
      </c>
      <c r="B27" s="9" t="s">
        <v>53</v>
      </c>
      <c r="C27" s="9" t="s">
        <v>54</v>
      </c>
      <c r="D27" s="9" t="s">
        <v>55</v>
      </c>
      <c r="E27" s="9" t="s">
        <v>240</v>
      </c>
      <c r="F27" s="9" t="s">
        <v>59</v>
      </c>
      <c r="G27" s="9" t="s">
        <v>60</v>
      </c>
      <c r="H27" s="9" t="s">
        <v>61</v>
      </c>
      <c r="I27" s="9" t="s">
        <v>62</v>
      </c>
      <c r="J27" s="9" t="s">
        <v>242</v>
      </c>
      <c r="K27" s="9" t="s">
        <v>243</v>
      </c>
      <c r="L27" s="9" t="s">
        <v>244</v>
      </c>
      <c r="M27" s="9" t="s">
        <v>66</v>
      </c>
      <c r="N27" s="9" t="s">
        <v>68</v>
      </c>
    </row>
    <row r="28">
      <c r="A28" s="36">
        <v>62617.0</v>
      </c>
      <c r="B28" s="36" t="s">
        <v>25</v>
      </c>
      <c r="C28" s="36" t="s">
        <v>25</v>
      </c>
      <c r="D28" s="36" t="s">
        <v>343</v>
      </c>
      <c r="E28" s="37"/>
      <c r="F28" s="36">
        <v>9.1937</v>
      </c>
      <c r="G28" s="36" t="str">
        <f>IFERROR(__xludf.DUMMYFUNCTION("SPLIT(F28,""."",TRUE)"),"9")</f>
        <v>9</v>
      </c>
      <c r="H28" s="36">
        <v>1937.0</v>
      </c>
      <c r="I28" s="36"/>
      <c r="J28" s="36" t="s">
        <v>645</v>
      </c>
      <c r="K28" s="36">
        <v>29.954648</v>
      </c>
      <c r="L28" s="36">
        <v>-90.075072</v>
      </c>
      <c r="M28" s="36" t="s">
        <v>249</v>
      </c>
      <c r="N28" s="36" t="s">
        <v>79</v>
      </c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</row>
    <row r="29">
      <c r="A29" s="8">
        <v>62405.0</v>
      </c>
      <c r="B29" s="8" t="s">
        <v>25</v>
      </c>
      <c r="C29" s="8" t="s">
        <v>25</v>
      </c>
      <c r="D29" s="8" t="s">
        <v>348</v>
      </c>
      <c r="E29" s="8">
        <v>253.0</v>
      </c>
      <c r="G29" s="8"/>
    </row>
    <row r="30">
      <c r="B30" s="8"/>
      <c r="C30" s="8"/>
      <c r="D30" s="8"/>
      <c r="F30" s="8"/>
      <c r="G30" s="8"/>
      <c r="H30" s="8"/>
      <c r="I30" s="8"/>
      <c r="J30" s="8"/>
      <c r="K30" s="8"/>
      <c r="L30" s="8"/>
    </row>
    <row r="31">
      <c r="B31" s="8"/>
      <c r="C31" s="8"/>
      <c r="D31" s="8"/>
      <c r="F31" s="8"/>
      <c r="G31" s="8"/>
      <c r="H31" s="8"/>
      <c r="I31" s="8"/>
      <c r="J31" s="8"/>
      <c r="K31" s="8"/>
      <c r="L31" s="8"/>
    </row>
    <row r="32">
      <c r="B32" s="8"/>
      <c r="C32" s="8"/>
      <c r="D32" s="8"/>
      <c r="F32" s="8"/>
      <c r="G32" s="8"/>
      <c r="H32" s="8"/>
      <c r="I32" s="8"/>
      <c r="J32" s="8"/>
      <c r="K32" s="8"/>
      <c r="L32" s="8"/>
    </row>
    <row r="33">
      <c r="B33" s="8"/>
      <c r="C33" s="8"/>
      <c r="D33" s="8"/>
      <c r="F33" s="8"/>
      <c r="G33" s="8"/>
      <c r="H33" s="8"/>
      <c r="I33" s="8"/>
      <c r="J33" s="8"/>
      <c r="K33" s="8"/>
      <c r="L33" s="8"/>
    </row>
    <row r="34">
      <c r="B34" s="8"/>
      <c r="C34" s="8"/>
      <c r="D34" s="8"/>
      <c r="F34" s="8"/>
      <c r="G34" s="8"/>
      <c r="H34" s="8"/>
      <c r="I34" s="8"/>
      <c r="J34" s="8"/>
      <c r="K34" s="8"/>
      <c r="L34" s="8"/>
    </row>
    <row r="35">
      <c r="B35" s="8"/>
      <c r="C35" s="8"/>
      <c r="D35" s="8"/>
      <c r="F35" s="8"/>
      <c r="G35" s="8"/>
      <c r="H35" s="8"/>
      <c r="I35" s="8"/>
      <c r="J35" s="8"/>
      <c r="K35" s="8"/>
      <c r="L35" s="8"/>
    </row>
    <row r="36">
      <c r="B36" s="8"/>
      <c r="C36" s="8"/>
      <c r="D36" s="8"/>
      <c r="F36" s="8"/>
      <c r="G36" s="8"/>
      <c r="H36" s="8"/>
      <c r="I36" s="8"/>
      <c r="J36" s="8"/>
      <c r="K36" s="8"/>
      <c r="L36" s="8"/>
    </row>
    <row r="37">
      <c r="B37" s="8"/>
      <c r="C37" s="8"/>
      <c r="D37" s="8"/>
      <c r="F37" s="8"/>
      <c r="G37" s="8"/>
      <c r="H37" s="8"/>
      <c r="I37" s="8"/>
      <c r="J37" s="8"/>
      <c r="K37" s="8"/>
      <c r="L37" s="8"/>
    </row>
    <row r="38">
      <c r="B38" s="8"/>
      <c r="C38" s="8"/>
      <c r="D38" s="8"/>
      <c r="F38" s="8"/>
      <c r="G38" s="8"/>
      <c r="H38" s="8"/>
      <c r="I38" s="8"/>
      <c r="J38" s="8"/>
      <c r="K38" s="8"/>
      <c r="L38" s="8"/>
    </row>
    <row r="39">
      <c r="B39" s="8"/>
      <c r="C39" s="8"/>
      <c r="D39" s="8"/>
      <c r="F39" s="8"/>
      <c r="G39" s="8"/>
      <c r="H39" s="8"/>
      <c r="I39" s="8"/>
      <c r="J39" s="8"/>
      <c r="K39" s="8"/>
      <c r="L39" s="8"/>
    </row>
    <row r="40">
      <c r="B40" s="8"/>
      <c r="C40" s="8"/>
      <c r="D40" s="8"/>
      <c r="F40" s="8"/>
      <c r="G40" s="8"/>
      <c r="H40" s="8"/>
      <c r="I40" s="8"/>
      <c r="J40" s="8"/>
      <c r="K40" s="8"/>
      <c r="L40" s="8"/>
    </row>
    <row r="41">
      <c r="B41" s="8"/>
      <c r="C41" s="8"/>
      <c r="D41" s="8"/>
      <c r="F41" s="8"/>
      <c r="G41" s="8"/>
      <c r="H41" s="8"/>
      <c r="I41" s="8"/>
      <c r="J41" s="8"/>
      <c r="K41" s="8"/>
      <c r="L41" s="8"/>
    </row>
    <row r="42">
      <c r="B42" s="8"/>
      <c r="C42" s="8"/>
      <c r="D42" s="8"/>
      <c r="F42" s="8"/>
      <c r="G42" s="8"/>
      <c r="H42" s="8"/>
      <c r="I42" s="8"/>
      <c r="J42" s="8"/>
      <c r="K42" s="8"/>
      <c r="L42" s="8"/>
    </row>
    <row r="43">
      <c r="B43" s="8"/>
      <c r="C43" s="8"/>
      <c r="D43" s="8"/>
      <c r="F43" s="8"/>
      <c r="G43" s="8"/>
      <c r="H43" s="8"/>
      <c r="I43" s="8"/>
      <c r="J43" s="8"/>
      <c r="K43" s="8"/>
      <c r="L43" s="8"/>
    </row>
    <row r="44">
      <c r="B44" s="8"/>
      <c r="C44" s="8"/>
      <c r="D44" s="8"/>
      <c r="F44" s="8"/>
      <c r="G44" s="8"/>
      <c r="H44" s="8"/>
      <c r="I44" s="8"/>
      <c r="J44" s="8"/>
      <c r="K44" s="8"/>
      <c r="L44" s="8"/>
    </row>
    <row r="45">
      <c r="B45" s="8"/>
      <c r="C45" s="8"/>
      <c r="D45" s="8"/>
      <c r="F45" s="8"/>
      <c r="G45" s="8"/>
      <c r="H45" s="8"/>
      <c r="I45" s="8"/>
      <c r="J45" s="8"/>
      <c r="K45" s="8"/>
      <c r="L45" s="8"/>
    </row>
    <row r="46">
      <c r="B46" s="8"/>
      <c r="C46" s="8"/>
      <c r="D46" s="8"/>
      <c r="F46" s="8"/>
      <c r="G46" s="8"/>
      <c r="H46" s="8"/>
      <c r="I46" s="8"/>
      <c r="J46" s="8"/>
      <c r="K46" s="8"/>
      <c r="L46" s="8"/>
    </row>
    <row r="47">
      <c r="B47" s="8"/>
      <c r="C47" s="8"/>
      <c r="D47" s="8"/>
      <c r="F47" s="8"/>
      <c r="G47" s="8"/>
      <c r="H47" s="8"/>
      <c r="I47" s="8"/>
      <c r="J47" s="8"/>
      <c r="K47" s="8"/>
      <c r="L47" s="8"/>
    </row>
    <row r="48">
      <c r="B48" s="8"/>
      <c r="C48" s="8"/>
      <c r="D48" s="8"/>
      <c r="F48" s="8"/>
      <c r="G48" s="8"/>
      <c r="H48" s="8"/>
      <c r="I48" s="8"/>
      <c r="J48" s="8"/>
      <c r="K48" s="8"/>
      <c r="L48" s="8"/>
    </row>
    <row r="49">
      <c r="B49" s="8"/>
      <c r="C49" s="8"/>
      <c r="D49" s="8"/>
      <c r="F49" s="8"/>
      <c r="G49" s="8"/>
      <c r="H49" s="8"/>
      <c r="I49" s="8"/>
      <c r="J49" s="8"/>
      <c r="K49" s="8"/>
      <c r="L49" s="8"/>
    </row>
    <row r="50">
      <c r="B50" s="8"/>
      <c r="C50" s="8"/>
      <c r="D50" s="8"/>
      <c r="F50" s="8"/>
      <c r="G50" s="8"/>
      <c r="H50" s="8"/>
      <c r="I50" s="8"/>
      <c r="J50" s="8"/>
      <c r="K50" s="8"/>
      <c r="L50" s="8"/>
    </row>
    <row r="51">
      <c r="B51" s="8"/>
      <c r="C51" s="8"/>
      <c r="D51" s="8"/>
      <c r="F51" s="8"/>
      <c r="G51" s="8"/>
      <c r="H51" s="8"/>
      <c r="I51" s="8"/>
      <c r="J51" s="8"/>
      <c r="K51" s="8"/>
      <c r="L51" s="8"/>
    </row>
    <row r="52">
      <c r="B52" s="8"/>
      <c r="C52" s="8"/>
      <c r="D52" s="8"/>
      <c r="F52" s="8"/>
      <c r="G52" s="8"/>
      <c r="H52" s="8"/>
      <c r="I52" s="8"/>
      <c r="J52" s="8"/>
      <c r="K52" s="8"/>
      <c r="L52" s="8"/>
    </row>
    <row r="53">
      <c r="B53" s="8"/>
      <c r="C53" s="8"/>
      <c r="D53" s="8"/>
      <c r="F53" s="8"/>
      <c r="G53" s="8"/>
      <c r="H53" s="8"/>
      <c r="I53" s="8"/>
      <c r="J53" s="8"/>
      <c r="K53" s="8"/>
      <c r="L53" s="8"/>
    </row>
    <row r="54">
      <c r="B54" s="8"/>
      <c r="C54" s="8"/>
      <c r="D54" s="8"/>
      <c r="F54" s="8"/>
      <c r="G54" s="8"/>
      <c r="H54" s="8"/>
      <c r="I54" s="8"/>
      <c r="J54" s="8"/>
      <c r="K54" s="8"/>
      <c r="L54" s="8"/>
    </row>
    <row r="55">
      <c r="B55" s="8"/>
      <c r="C55" s="8"/>
      <c r="D55" s="8"/>
      <c r="F55" s="8"/>
      <c r="G55" s="8"/>
      <c r="H55" s="8"/>
      <c r="I55" s="8"/>
      <c r="J55" s="8"/>
      <c r="K55" s="8"/>
      <c r="L55" s="8"/>
    </row>
    <row r="56">
      <c r="B56" s="8"/>
      <c r="C56" s="8"/>
      <c r="D56" s="8"/>
      <c r="F56" s="8"/>
      <c r="G56" s="8"/>
      <c r="H56" s="8"/>
      <c r="I56" s="8"/>
      <c r="J56" s="8"/>
      <c r="K56" s="8"/>
      <c r="L56" s="8"/>
    </row>
    <row r="57">
      <c r="B57" s="8"/>
      <c r="C57" s="8"/>
      <c r="D57" s="8"/>
      <c r="F57" s="8"/>
      <c r="G57" s="8"/>
      <c r="H57" s="8"/>
      <c r="I57" s="8"/>
      <c r="J57" s="8"/>
      <c r="K57" s="8"/>
      <c r="L57" s="8"/>
    </row>
    <row r="58">
      <c r="B58" s="8"/>
      <c r="C58" s="8"/>
      <c r="D58" s="8"/>
      <c r="F58" s="8"/>
      <c r="G58" s="8"/>
      <c r="H58" s="8"/>
      <c r="I58" s="8"/>
      <c r="J58" s="8"/>
      <c r="K58" s="8"/>
      <c r="L58" s="8"/>
    </row>
    <row r="59">
      <c r="B59" s="8"/>
      <c r="C59" s="8"/>
      <c r="D59" s="8"/>
      <c r="F59" s="8"/>
      <c r="G59" s="8"/>
      <c r="H59" s="8"/>
      <c r="I59" s="8"/>
      <c r="J59" s="8"/>
      <c r="K59" s="8"/>
      <c r="L59" s="8"/>
    </row>
    <row r="60">
      <c r="B60" s="8"/>
      <c r="C60" s="8"/>
      <c r="D60" s="8"/>
      <c r="F60" s="8"/>
      <c r="G60" s="8"/>
      <c r="H60" s="8"/>
      <c r="I60" s="8"/>
      <c r="J60" s="8"/>
      <c r="K60" s="8"/>
      <c r="L60" s="8"/>
    </row>
    <row r="61">
      <c r="B61" s="8"/>
      <c r="C61" s="8"/>
      <c r="D61" s="8"/>
      <c r="F61" s="8"/>
      <c r="G61" s="8"/>
      <c r="H61" s="8"/>
      <c r="I61" s="8"/>
      <c r="J61" s="8"/>
      <c r="K61" s="8"/>
      <c r="L61" s="8"/>
    </row>
    <row r="62">
      <c r="B62" s="8"/>
      <c r="C62" s="8"/>
      <c r="D62" s="8"/>
      <c r="F62" s="8"/>
      <c r="G62" s="8"/>
      <c r="H62" s="8"/>
      <c r="I62" s="8"/>
      <c r="J62" s="8"/>
      <c r="K62" s="8"/>
      <c r="L62" s="8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D9EAD3"/>
  </sheetPr>
  <sheetViews>
    <sheetView workbookViewId="0"/>
  </sheetViews>
  <sheetFormatPr customHeight="1" defaultColWidth="14.43" defaultRowHeight="15.75"/>
  <sheetData>
    <row r="1">
      <c r="A1" s="11">
        <v>35055.0</v>
      </c>
      <c r="B1" s="11" t="s">
        <v>21</v>
      </c>
      <c r="C1" s="11" t="s">
        <v>21</v>
      </c>
      <c r="D1" s="11"/>
      <c r="E1" s="12"/>
      <c r="F1" s="11" t="s">
        <v>646</v>
      </c>
      <c r="G1" s="11" t="str">
        <f t="shared" ref="G1:G2" si="1">IFERROR(__xludf.DUMMYFUNCTION("SPLIT(F1, ""."",TRUE)"),"7")</f>
        <v>7</v>
      </c>
      <c r="H1" s="11">
        <v>27.0</v>
      </c>
      <c r="I1" s="11">
        <v>1912.0</v>
      </c>
      <c r="J1" s="11" t="s">
        <v>647</v>
      </c>
      <c r="K1" s="11">
        <v>44.99122</v>
      </c>
      <c r="L1" s="11">
        <v>-79.93775</v>
      </c>
      <c r="M1" s="11" t="s">
        <v>249</v>
      </c>
      <c r="N1" s="11" t="s">
        <v>79</v>
      </c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</row>
    <row r="2">
      <c r="A2" s="22">
        <v>35037.0</v>
      </c>
      <c r="B2" s="22" t="s">
        <v>21</v>
      </c>
      <c r="C2" s="22" t="s">
        <v>21</v>
      </c>
      <c r="D2" s="22"/>
      <c r="E2" s="23"/>
      <c r="F2" s="22" t="s">
        <v>648</v>
      </c>
      <c r="G2" s="22" t="str">
        <f t="shared" si="1"/>
        <v>9</v>
      </c>
      <c r="H2" s="22">
        <v>3.0</v>
      </c>
      <c r="I2" s="22">
        <v>1929.0</v>
      </c>
      <c r="J2" s="22" t="s">
        <v>649</v>
      </c>
      <c r="K2" s="22">
        <v>44.255516</v>
      </c>
      <c r="L2" s="22">
        <v>-79.527875</v>
      </c>
      <c r="M2" s="22" t="s">
        <v>249</v>
      </c>
      <c r="N2" s="22" t="s">
        <v>79</v>
      </c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</row>
    <row r="3">
      <c r="A3" s="22">
        <v>98316.0</v>
      </c>
      <c r="B3" s="22" t="s">
        <v>21</v>
      </c>
      <c r="C3" s="22" t="s">
        <v>21</v>
      </c>
      <c r="D3" s="22"/>
      <c r="E3" s="23"/>
      <c r="F3" s="22" t="s">
        <v>650</v>
      </c>
      <c r="G3" s="22">
        <v>8.0</v>
      </c>
      <c r="H3" s="22">
        <v>14.0</v>
      </c>
      <c r="I3" s="22">
        <v>1936.0</v>
      </c>
      <c r="J3" s="22" t="s">
        <v>649</v>
      </c>
      <c r="K3" s="22">
        <v>44.255516</v>
      </c>
      <c r="L3" s="22">
        <v>-79.527875</v>
      </c>
      <c r="M3" s="22" t="s">
        <v>249</v>
      </c>
      <c r="N3" s="22" t="s">
        <v>79</v>
      </c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</row>
    <row r="4">
      <c r="A4" s="25">
        <v>95274.0</v>
      </c>
      <c r="B4" s="25" t="s">
        <v>21</v>
      </c>
      <c r="C4" s="25" t="s">
        <v>21</v>
      </c>
      <c r="D4" s="25"/>
      <c r="E4" s="26"/>
      <c r="F4" s="25" t="s">
        <v>651</v>
      </c>
      <c r="G4" s="25" t="str">
        <f t="shared" ref="G4:G35" si="2">IFERROR(__xludf.DUMMYFUNCTION("SPLIT(F4, ""."",TRUE)"),"8")</f>
        <v>8</v>
      </c>
      <c r="H4" s="25">
        <v>4.0</v>
      </c>
      <c r="I4" s="25">
        <v>1946.0</v>
      </c>
      <c r="J4" s="25" t="s">
        <v>652</v>
      </c>
      <c r="K4" s="25">
        <v>42.504244</v>
      </c>
      <c r="L4" s="25">
        <v>-75.540995</v>
      </c>
      <c r="M4" s="25" t="s">
        <v>249</v>
      </c>
      <c r="N4" s="25" t="s">
        <v>79</v>
      </c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</row>
    <row r="5">
      <c r="A5" s="25">
        <v>98463.0</v>
      </c>
      <c r="B5" s="25" t="s">
        <v>21</v>
      </c>
      <c r="C5" s="25" t="s">
        <v>21</v>
      </c>
      <c r="D5" s="25"/>
      <c r="E5" s="26"/>
      <c r="F5" s="25" t="s">
        <v>653</v>
      </c>
      <c r="G5" s="25" t="str">
        <f t="shared" si="2"/>
        <v>9</v>
      </c>
      <c r="H5" s="25">
        <v>28.0</v>
      </c>
      <c r="I5" s="25">
        <v>1946.0</v>
      </c>
      <c r="J5" s="25" t="s">
        <v>652</v>
      </c>
      <c r="K5" s="25">
        <v>42.504244</v>
      </c>
      <c r="L5" s="25">
        <v>-75.540995</v>
      </c>
      <c r="M5" s="25" t="s">
        <v>249</v>
      </c>
      <c r="N5" s="25" t="s">
        <v>79</v>
      </c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</row>
    <row r="6">
      <c r="A6" s="25">
        <v>35277.0</v>
      </c>
      <c r="B6" s="25" t="s">
        <v>21</v>
      </c>
      <c r="C6" s="25" t="s">
        <v>21</v>
      </c>
      <c r="D6" s="25"/>
      <c r="E6" s="26"/>
      <c r="F6" s="25" t="s">
        <v>651</v>
      </c>
      <c r="G6" s="25" t="str">
        <f t="shared" si="2"/>
        <v>8</v>
      </c>
      <c r="H6" s="25">
        <v>4.0</v>
      </c>
      <c r="I6" s="25">
        <v>1946.0</v>
      </c>
      <c r="J6" s="25" t="s">
        <v>652</v>
      </c>
      <c r="K6" s="25">
        <v>42.504244</v>
      </c>
      <c r="L6" s="25">
        <v>-75.540995</v>
      </c>
      <c r="M6" s="25" t="s">
        <v>249</v>
      </c>
      <c r="N6" s="25" t="s">
        <v>79</v>
      </c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</row>
    <row r="7">
      <c r="A7" s="25">
        <v>35703.0</v>
      </c>
      <c r="B7" s="25" t="s">
        <v>21</v>
      </c>
      <c r="C7" s="25" t="s">
        <v>21</v>
      </c>
      <c r="D7" s="25"/>
      <c r="E7" s="26"/>
      <c r="F7" s="25" t="s">
        <v>654</v>
      </c>
      <c r="G7" s="25" t="str">
        <f t="shared" si="2"/>
        <v>8</v>
      </c>
      <c r="H7" s="25">
        <v>3.0</v>
      </c>
      <c r="I7" s="25">
        <v>1946.0</v>
      </c>
      <c r="J7" s="25" t="s">
        <v>652</v>
      </c>
      <c r="K7" s="25">
        <v>42.504244</v>
      </c>
      <c r="L7" s="25">
        <v>-75.540995</v>
      </c>
      <c r="M7" s="25" t="s">
        <v>249</v>
      </c>
      <c r="N7" s="25" t="s">
        <v>79</v>
      </c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</row>
    <row r="8">
      <c r="A8" s="25">
        <v>36560.0</v>
      </c>
      <c r="B8" s="25" t="s">
        <v>21</v>
      </c>
      <c r="C8" s="25" t="s">
        <v>21</v>
      </c>
      <c r="D8" s="25"/>
      <c r="E8" s="26"/>
      <c r="F8" s="25" t="s">
        <v>654</v>
      </c>
      <c r="G8" s="25" t="str">
        <f t="shared" si="2"/>
        <v>8</v>
      </c>
      <c r="H8" s="25">
        <v>3.0</v>
      </c>
      <c r="I8" s="25">
        <v>1946.0</v>
      </c>
      <c r="J8" s="25" t="s">
        <v>652</v>
      </c>
      <c r="K8" s="25">
        <v>42.504244</v>
      </c>
      <c r="L8" s="25">
        <v>-75.540995</v>
      </c>
      <c r="M8" s="25" t="s">
        <v>249</v>
      </c>
      <c r="N8" s="25" t="s">
        <v>79</v>
      </c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</row>
    <row r="9">
      <c r="A9" s="22">
        <v>98383.0</v>
      </c>
      <c r="B9" s="22" t="s">
        <v>21</v>
      </c>
      <c r="C9" s="22" t="s">
        <v>21</v>
      </c>
      <c r="D9" s="22"/>
      <c r="E9" s="23"/>
      <c r="F9" s="22" t="s">
        <v>655</v>
      </c>
      <c r="G9" s="22" t="str">
        <f t="shared" si="2"/>
        <v>8</v>
      </c>
      <c r="H9" s="22">
        <v>18.0</v>
      </c>
      <c r="I9" s="22">
        <v>1946.0</v>
      </c>
      <c r="J9" s="22" t="s">
        <v>649</v>
      </c>
      <c r="K9" s="22">
        <v>44.255516</v>
      </c>
      <c r="L9" s="22">
        <v>-79.527875</v>
      </c>
      <c r="M9" s="22" t="s">
        <v>249</v>
      </c>
      <c r="N9" s="22" t="s">
        <v>79</v>
      </c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</row>
    <row r="10">
      <c r="A10" s="22">
        <v>36629.0</v>
      </c>
      <c r="B10" s="22" t="s">
        <v>21</v>
      </c>
      <c r="C10" s="22" t="s">
        <v>21</v>
      </c>
      <c r="D10" s="22"/>
      <c r="E10" s="23"/>
      <c r="F10" s="22" t="s">
        <v>656</v>
      </c>
      <c r="G10" s="22" t="str">
        <f t="shared" si="2"/>
        <v>8</v>
      </c>
      <c r="H10" s="22">
        <v>22.0</v>
      </c>
      <c r="I10" s="22">
        <v>1951.0</v>
      </c>
      <c r="J10" s="22" t="s">
        <v>649</v>
      </c>
      <c r="K10" s="22">
        <v>44.255516</v>
      </c>
      <c r="L10" s="22">
        <v>-79.527875</v>
      </c>
      <c r="M10" s="22" t="s">
        <v>249</v>
      </c>
      <c r="N10" s="22" t="s">
        <v>79</v>
      </c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</row>
    <row r="11">
      <c r="A11" s="36">
        <v>95348.0</v>
      </c>
      <c r="B11" s="36" t="s">
        <v>21</v>
      </c>
      <c r="C11" s="36" t="s">
        <v>21</v>
      </c>
      <c r="D11" s="36"/>
      <c r="E11" s="37"/>
      <c r="F11" s="36" t="s">
        <v>657</v>
      </c>
      <c r="G11" s="36" t="str">
        <f t="shared" si="2"/>
        <v>8</v>
      </c>
      <c r="H11" s="36">
        <v>27.0</v>
      </c>
      <c r="I11" s="36">
        <v>1960.0</v>
      </c>
      <c r="J11" s="36" t="s">
        <v>658</v>
      </c>
      <c r="K11" s="36">
        <v>45.814133</v>
      </c>
      <c r="L11" s="36">
        <v>-78.447848</v>
      </c>
      <c r="M11" s="36" t="s">
        <v>249</v>
      </c>
      <c r="N11" s="36" t="s">
        <v>79</v>
      </c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</row>
    <row r="12">
      <c r="A12" s="36">
        <v>95258.0</v>
      </c>
      <c r="B12" s="36" t="s">
        <v>21</v>
      </c>
      <c r="C12" s="36" t="s">
        <v>21</v>
      </c>
      <c r="D12" s="36"/>
      <c r="E12" s="37"/>
      <c r="F12" s="36" t="s">
        <v>657</v>
      </c>
      <c r="G12" s="36" t="str">
        <f t="shared" si="2"/>
        <v>8</v>
      </c>
      <c r="H12" s="36">
        <v>27.0</v>
      </c>
      <c r="I12" s="36">
        <v>1960.0</v>
      </c>
      <c r="J12" s="36" t="s">
        <v>658</v>
      </c>
      <c r="K12" s="36">
        <v>45.814133</v>
      </c>
      <c r="L12" s="36">
        <v>-78.447848</v>
      </c>
      <c r="M12" s="36" t="s">
        <v>249</v>
      </c>
      <c r="N12" s="36" t="s">
        <v>79</v>
      </c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</row>
    <row r="13">
      <c r="A13" s="36">
        <v>92200.0</v>
      </c>
      <c r="B13" s="36" t="s">
        <v>21</v>
      </c>
      <c r="C13" s="36" t="s">
        <v>21</v>
      </c>
      <c r="D13" s="36"/>
      <c r="E13" s="37"/>
      <c r="F13" s="36" t="s">
        <v>657</v>
      </c>
      <c r="G13" s="36" t="str">
        <f t="shared" si="2"/>
        <v>8</v>
      </c>
      <c r="H13" s="36">
        <v>27.0</v>
      </c>
      <c r="I13" s="36">
        <v>1960.0</v>
      </c>
      <c r="J13" s="36" t="s">
        <v>658</v>
      </c>
      <c r="K13" s="36">
        <v>45.814133</v>
      </c>
      <c r="L13" s="36">
        <v>-78.447848</v>
      </c>
      <c r="M13" s="36" t="s">
        <v>249</v>
      </c>
      <c r="N13" s="36" t="s">
        <v>79</v>
      </c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</row>
    <row r="14">
      <c r="A14" s="36">
        <v>82200.0</v>
      </c>
      <c r="B14" s="36" t="s">
        <v>21</v>
      </c>
      <c r="C14" s="36" t="s">
        <v>21</v>
      </c>
      <c r="D14" s="36"/>
      <c r="E14" s="37"/>
      <c r="F14" s="36" t="s">
        <v>657</v>
      </c>
      <c r="G14" s="36" t="str">
        <f t="shared" si="2"/>
        <v>8</v>
      </c>
      <c r="H14" s="36">
        <v>27.0</v>
      </c>
      <c r="I14" s="36">
        <v>1960.0</v>
      </c>
      <c r="J14" s="36" t="s">
        <v>658</v>
      </c>
      <c r="K14" s="36">
        <v>45.814133</v>
      </c>
      <c r="L14" s="36">
        <v>-78.447848</v>
      </c>
      <c r="M14" s="36" t="s">
        <v>249</v>
      </c>
      <c r="N14" s="36" t="s">
        <v>79</v>
      </c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</row>
    <row r="15">
      <c r="A15" s="36">
        <v>98338.0</v>
      </c>
      <c r="B15" s="36" t="s">
        <v>21</v>
      </c>
      <c r="C15" s="36" t="s">
        <v>21</v>
      </c>
      <c r="D15" s="36"/>
      <c r="E15" s="37"/>
      <c r="F15" s="36" t="s">
        <v>657</v>
      </c>
      <c r="G15" s="36" t="str">
        <f t="shared" si="2"/>
        <v>8</v>
      </c>
      <c r="H15" s="36">
        <v>27.0</v>
      </c>
      <c r="I15" s="36">
        <v>1960.0</v>
      </c>
      <c r="J15" s="36" t="s">
        <v>658</v>
      </c>
      <c r="K15" s="36">
        <v>45.814133</v>
      </c>
      <c r="L15" s="36">
        <v>-78.447848</v>
      </c>
      <c r="M15" s="36" t="s">
        <v>249</v>
      </c>
      <c r="N15" s="36" t="s">
        <v>79</v>
      </c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</row>
    <row r="16">
      <c r="A16" s="36">
        <v>82128.0</v>
      </c>
      <c r="B16" s="36" t="s">
        <v>21</v>
      </c>
      <c r="C16" s="36" t="s">
        <v>21</v>
      </c>
      <c r="D16" s="36"/>
      <c r="E16" s="37"/>
      <c r="F16" s="36" t="s">
        <v>657</v>
      </c>
      <c r="G16" s="36" t="str">
        <f t="shared" si="2"/>
        <v>8</v>
      </c>
      <c r="H16" s="36">
        <v>27.0</v>
      </c>
      <c r="I16" s="36">
        <v>1960.0</v>
      </c>
      <c r="J16" s="36" t="s">
        <v>658</v>
      </c>
      <c r="K16" s="36">
        <v>45.814133</v>
      </c>
      <c r="L16" s="36">
        <v>-78.447848</v>
      </c>
      <c r="M16" s="36" t="s">
        <v>249</v>
      </c>
      <c r="N16" s="36" t="s">
        <v>79</v>
      </c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</row>
    <row r="17">
      <c r="A17" s="36">
        <v>84441.0</v>
      </c>
      <c r="B17" s="36" t="s">
        <v>21</v>
      </c>
      <c r="C17" s="36" t="s">
        <v>21</v>
      </c>
      <c r="D17" s="36"/>
      <c r="E17" s="37"/>
      <c r="F17" s="36" t="s">
        <v>657</v>
      </c>
      <c r="G17" s="36" t="str">
        <f t="shared" si="2"/>
        <v>8</v>
      </c>
      <c r="H17" s="36">
        <v>27.0</v>
      </c>
      <c r="I17" s="36">
        <v>1960.0</v>
      </c>
      <c r="J17" s="36" t="s">
        <v>658</v>
      </c>
      <c r="K17" s="36">
        <v>45.814133</v>
      </c>
      <c r="L17" s="36">
        <v>-78.447848</v>
      </c>
      <c r="M17" s="36" t="s">
        <v>249</v>
      </c>
      <c r="N17" s="36" t="s">
        <v>79</v>
      </c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</row>
    <row r="18">
      <c r="A18" s="36">
        <v>98611.0</v>
      </c>
      <c r="B18" s="36" t="s">
        <v>21</v>
      </c>
      <c r="C18" s="36" t="s">
        <v>21</v>
      </c>
      <c r="D18" s="36"/>
      <c r="E18" s="37"/>
      <c r="F18" s="36" t="s">
        <v>657</v>
      </c>
      <c r="G18" s="36" t="str">
        <f t="shared" si="2"/>
        <v>8</v>
      </c>
      <c r="H18" s="36">
        <v>27.0</v>
      </c>
      <c r="I18" s="36">
        <v>1960.0</v>
      </c>
      <c r="J18" s="36" t="s">
        <v>658</v>
      </c>
      <c r="K18" s="36">
        <v>45.814133</v>
      </c>
      <c r="L18" s="36">
        <v>-78.447848</v>
      </c>
      <c r="M18" s="36" t="s">
        <v>249</v>
      </c>
      <c r="N18" s="36" t="s">
        <v>79</v>
      </c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</row>
    <row r="19">
      <c r="A19" s="36">
        <v>95517.0</v>
      </c>
      <c r="B19" s="36" t="s">
        <v>21</v>
      </c>
      <c r="C19" s="36" t="s">
        <v>21</v>
      </c>
      <c r="D19" s="36"/>
      <c r="E19" s="37"/>
      <c r="F19" s="36" t="s">
        <v>657</v>
      </c>
      <c r="G19" s="36" t="str">
        <f t="shared" si="2"/>
        <v>8</v>
      </c>
      <c r="H19" s="36">
        <v>27.0</v>
      </c>
      <c r="I19" s="36">
        <v>1960.0</v>
      </c>
      <c r="J19" s="36" t="s">
        <v>658</v>
      </c>
      <c r="K19" s="36">
        <v>45.814133</v>
      </c>
      <c r="L19" s="36">
        <v>-78.447848</v>
      </c>
      <c r="M19" s="36" t="s">
        <v>249</v>
      </c>
      <c r="N19" s="36" t="s">
        <v>79</v>
      </c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</row>
    <row r="20">
      <c r="A20" s="36">
        <v>83039.0</v>
      </c>
      <c r="B20" s="36" t="s">
        <v>21</v>
      </c>
      <c r="C20" s="36" t="s">
        <v>21</v>
      </c>
      <c r="D20" s="36"/>
      <c r="E20" s="37"/>
      <c r="F20" s="36" t="s">
        <v>657</v>
      </c>
      <c r="G20" s="36" t="str">
        <f t="shared" si="2"/>
        <v>8</v>
      </c>
      <c r="H20" s="36">
        <v>27.0</v>
      </c>
      <c r="I20" s="36">
        <v>1960.0</v>
      </c>
      <c r="J20" s="36" t="s">
        <v>658</v>
      </c>
      <c r="K20" s="36">
        <v>45.814133</v>
      </c>
      <c r="L20" s="36">
        <v>-78.447848</v>
      </c>
      <c r="M20" s="36" t="s">
        <v>249</v>
      </c>
      <c r="N20" s="36" t="s">
        <v>79</v>
      </c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</row>
    <row r="21">
      <c r="A21" s="36">
        <v>92413.0</v>
      </c>
      <c r="B21" s="36" t="s">
        <v>21</v>
      </c>
      <c r="C21" s="36" t="s">
        <v>21</v>
      </c>
      <c r="D21" s="36"/>
      <c r="E21" s="37"/>
      <c r="F21" s="36" t="s">
        <v>657</v>
      </c>
      <c r="G21" s="36" t="str">
        <f t="shared" si="2"/>
        <v>8</v>
      </c>
      <c r="H21" s="36">
        <v>27.0</v>
      </c>
      <c r="I21" s="36">
        <v>1960.0</v>
      </c>
      <c r="J21" s="36" t="s">
        <v>658</v>
      </c>
      <c r="K21" s="36">
        <v>45.814133</v>
      </c>
      <c r="L21" s="36">
        <v>-78.447848</v>
      </c>
      <c r="M21" s="36" t="s">
        <v>249</v>
      </c>
      <c r="N21" s="36" t="s">
        <v>79</v>
      </c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</row>
    <row r="22">
      <c r="A22" s="36">
        <v>84711.0</v>
      </c>
      <c r="B22" s="36" t="s">
        <v>21</v>
      </c>
      <c r="C22" s="36" t="s">
        <v>21</v>
      </c>
      <c r="D22" s="36"/>
      <c r="E22" s="37"/>
      <c r="F22" s="36" t="s">
        <v>657</v>
      </c>
      <c r="G22" s="36" t="str">
        <f t="shared" si="2"/>
        <v>8</v>
      </c>
      <c r="H22" s="36">
        <v>27.0</v>
      </c>
      <c r="I22" s="36">
        <v>1960.0</v>
      </c>
      <c r="J22" s="36" t="s">
        <v>658</v>
      </c>
      <c r="K22" s="36">
        <v>45.814133</v>
      </c>
      <c r="L22" s="36">
        <v>-78.447848</v>
      </c>
      <c r="M22" s="36" t="s">
        <v>249</v>
      </c>
      <c r="N22" s="36" t="s">
        <v>79</v>
      </c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</row>
    <row r="23">
      <c r="A23" s="36">
        <v>98662.0</v>
      </c>
      <c r="B23" s="36" t="s">
        <v>21</v>
      </c>
      <c r="C23" s="36" t="s">
        <v>21</v>
      </c>
      <c r="D23" s="36"/>
      <c r="E23" s="37"/>
      <c r="F23" s="36" t="s">
        <v>657</v>
      </c>
      <c r="G23" s="36" t="str">
        <f t="shared" si="2"/>
        <v>8</v>
      </c>
      <c r="H23" s="36">
        <v>27.0</v>
      </c>
      <c r="I23" s="36">
        <v>1960.0</v>
      </c>
      <c r="J23" s="36" t="s">
        <v>658</v>
      </c>
      <c r="K23" s="36">
        <v>45.814133</v>
      </c>
      <c r="L23" s="36">
        <v>-78.447848</v>
      </c>
      <c r="M23" s="36" t="s">
        <v>249</v>
      </c>
      <c r="N23" s="36" t="s">
        <v>79</v>
      </c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</row>
    <row r="24">
      <c r="A24" s="36">
        <v>92471.0</v>
      </c>
      <c r="B24" s="36" t="s">
        <v>21</v>
      </c>
      <c r="C24" s="36" t="s">
        <v>21</v>
      </c>
      <c r="D24" s="36"/>
      <c r="E24" s="37"/>
      <c r="F24" s="36" t="s">
        <v>657</v>
      </c>
      <c r="G24" s="36" t="str">
        <f t="shared" si="2"/>
        <v>8</v>
      </c>
      <c r="H24" s="36">
        <v>27.0</v>
      </c>
      <c r="I24" s="36">
        <v>1960.0</v>
      </c>
      <c r="J24" s="36" t="s">
        <v>658</v>
      </c>
      <c r="K24" s="36">
        <v>45.814133</v>
      </c>
      <c r="L24" s="36">
        <v>-78.447848</v>
      </c>
      <c r="M24" s="36" t="s">
        <v>249</v>
      </c>
      <c r="N24" s="36" t="s">
        <v>79</v>
      </c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</row>
    <row r="25">
      <c r="A25" s="39">
        <v>98352.0</v>
      </c>
      <c r="B25" s="39" t="s">
        <v>21</v>
      </c>
      <c r="C25" s="39" t="s">
        <v>21</v>
      </c>
      <c r="D25" s="39"/>
      <c r="E25" s="40"/>
      <c r="F25" s="39" t="s">
        <v>657</v>
      </c>
      <c r="G25" s="39" t="str">
        <f t="shared" si="2"/>
        <v>8</v>
      </c>
      <c r="H25" s="39">
        <v>27.0</v>
      </c>
      <c r="I25" s="39">
        <v>1960.0</v>
      </c>
      <c r="J25" s="39" t="s">
        <v>659</v>
      </c>
      <c r="K25" s="39">
        <v>45.821514</v>
      </c>
      <c r="L25" s="39">
        <v>-78.438272</v>
      </c>
      <c r="M25" s="39" t="s">
        <v>249</v>
      </c>
      <c r="N25" s="39" t="s">
        <v>79</v>
      </c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</row>
    <row r="26">
      <c r="A26" s="39">
        <v>36484.0</v>
      </c>
      <c r="B26" s="39" t="s">
        <v>21</v>
      </c>
      <c r="C26" s="39" t="s">
        <v>21</v>
      </c>
      <c r="D26" s="39"/>
      <c r="E26" s="40"/>
      <c r="F26" s="39" t="s">
        <v>657</v>
      </c>
      <c r="G26" s="39" t="str">
        <f t="shared" si="2"/>
        <v>8</v>
      </c>
      <c r="H26" s="39">
        <v>27.0</v>
      </c>
      <c r="I26" s="39">
        <v>1960.0</v>
      </c>
      <c r="J26" s="39" t="s">
        <v>659</v>
      </c>
      <c r="K26" s="39">
        <v>45.821514</v>
      </c>
      <c r="L26" s="39">
        <v>-78.438272</v>
      </c>
      <c r="M26" s="39" t="s">
        <v>249</v>
      </c>
      <c r="N26" s="39" t="s">
        <v>79</v>
      </c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</row>
    <row r="27">
      <c r="A27" s="17">
        <v>61633.0</v>
      </c>
      <c r="B27" s="17" t="s">
        <v>21</v>
      </c>
      <c r="C27" s="17" t="s">
        <v>21</v>
      </c>
      <c r="D27" s="17"/>
      <c r="E27" s="18"/>
      <c r="F27" s="17" t="s">
        <v>660</v>
      </c>
      <c r="G27" s="17" t="str">
        <f t="shared" si="2"/>
        <v>9</v>
      </c>
      <c r="H27" s="17">
        <v>1.0</v>
      </c>
      <c r="I27" s="17">
        <v>1961.0</v>
      </c>
      <c r="J27" s="17" t="s">
        <v>661</v>
      </c>
      <c r="K27" s="17">
        <v>34.783991</v>
      </c>
      <c r="L27" s="17">
        <v>-94.693839</v>
      </c>
      <c r="M27" s="17" t="s">
        <v>249</v>
      </c>
      <c r="N27" s="17" t="s">
        <v>79</v>
      </c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</row>
    <row r="28">
      <c r="A28" s="14">
        <v>37049.0</v>
      </c>
      <c r="B28" s="14" t="s">
        <v>21</v>
      </c>
      <c r="C28" s="14" t="s">
        <v>21</v>
      </c>
      <c r="D28" s="14"/>
      <c r="E28" s="15"/>
      <c r="F28" s="14" t="s">
        <v>662</v>
      </c>
      <c r="G28" s="14" t="str">
        <f t="shared" si="2"/>
        <v>9</v>
      </c>
      <c r="H28" s="14">
        <v>7.0</v>
      </c>
      <c r="I28" s="14">
        <v>1961.0</v>
      </c>
      <c r="J28" s="14" t="s">
        <v>663</v>
      </c>
      <c r="K28" s="14">
        <v>41.074254</v>
      </c>
      <c r="L28" s="14">
        <v>-78.643127</v>
      </c>
      <c r="M28" s="14" t="s">
        <v>249</v>
      </c>
      <c r="N28" s="14" t="s">
        <v>79</v>
      </c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</row>
    <row r="29">
      <c r="A29" s="14">
        <v>37071.0</v>
      </c>
      <c r="B29" s="14" t="s">
        <v>21</v>
      </c>
      <c r="C29" s="14" t="s">
        <v>21</v>
      </c>
      <c r="D29" s="14"/>
      <c r="E29" s="15"/>
      <c r="F29" s="14" t="s">
        <v>662</v>
      </c>
      <c r="G29" s="14" t="str">
        <f t="shared" si="2"/>
        <v>9</v>
      </c>
      <c r="H29" s="14">
        <v>7.0</v>
      </c>
      <c r="I29" s="14">
        <v>1961.0</v>
      </c>
      <c r="J29" s="14" t="s">
        <v>663</v>
      </c>
      <c r="K29" s="14">
        <v>41.074254</v>
      </c>
      <c r="L29" s="14">
        <v>-78.643127</v>
      </c>
      <c r="M29" s="14" t="s">
        <v>249</v>
      </c>
      <c r="N29" s="14" t="s">
        <v>79</v>
      </c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</row>
    <row r="30">
      <c r="A30" s="14">
        <v>36984.0</v>
      </c>
      <c r="B30" s="14" t="s">
        <v>21</v>
      </c>
      <c r="C30" s="14" t="s">
        <v>21</v>
      </c>
      <c r="D30" s="14"/>
      <c r="E30" s="15"/>
      <c r="F30" s="14" t="s">
        <v>662</v>
      </c>
      <c r="G30" s="14" t="str">
        <f t="shared" si="2"/>
        <v>9</v>
      </c>
      <c r="H30" s="14">
        <v>7.0</v>
      </c>
      <c r="I30" s="14">
        <v>1961.0</v>
      </c>
      <c r="J30" s="14" t="s">
        <v>663</v>
      </c>
      <c r="K30" s="14">
        <v>41.074254</v>
      </c>
      <c r="L30" s="14">
        <v>-78.643127</v>
      </c>
      <c r="M30" s="14" t="s">
        <v>249</v>
      </c>
      <c r="N30" s="14" t="s">
        <v>79</v>
      </c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</row>
    <row r="31">
      <c r="A31" s="14">
        <v>36662.0</v>
      </c>
      <c r="B31" s="14" t="s">
        <v>21</v>
      </c>
      <c r="C31" s="14" t="s">
        <v>21</v>
      </c>
      <c r="D31" s="14"/>
      <c r="E31" s="15"/>
      <c r="F31" s="14" t="s">
        <v>662</v>
      </c>
      <c r="G31" s="14" t="str">
        <f t="shared" si="2"/>
        <v>9</v>
      </c>
      <c r="H31" s="14">
        <v>7.0</v>
      </c>
      <c r="I31" s="14">
        <v>1961.0</v>
      </c>
      <c r="J31" s="14" t="s">
        <v>663</v>
      </c>
      <c r="K31" s="14">
        <v>41.074254</v>
      </c>
      <c r="L31" s="14">
        <v>-78.643127</v>
      </c>
      <c r="M31" s="14" t="s">
        <v>249</v>
      </c>
      <c r="N31" s="14" t="s">
        <v>79</v>
      </c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</row>
    <row r="32">
      <c r="A32" s="14">
        <v>36444.0</v>
      </c>
      <c r="B32" s="14" t="s">
        <v>21</v>
      </c>
      <c r="C32" s="14" t="s">
        <v>21</v>
      </c>
      <c r="D32" s="14"/>
      <c r="E32" s="15"/>
      <c r="F32" s="14" t="s">
        <v>662</v>
      </c>
      <c r="G32" s="14" t="str">
        <f t="shared" si="2"/>
        <v>9</v>
      </c>
      <c r="H32" s="14">
        <v>7.0</v>
      </c>
      <c r="I32" s="14">
        <v>1961.0</v>
      </c>
      <c r="J32" s="14" t="s">
        <v>663</v>
      </c>
      <c r="K32" s="14">
        <v>41.074254</v>
      </c>
      <c r="L32" s="14">
        <v>-78.643127</v>
      </c>
      <c r="M32" s="14" t="s">
        <v>249</v>
      </c>
      <c r="N32" s="14" t="s">
        <v>79</v>
      </c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</row>
    <row r="33">
      <c r="A33" s="29">
        <v>62457.0</v>
      </c>
      <c r="B33" s="29" t="s">
        <v>21</v>
      </c>
      <c r="C33" s="29" t="s">
        <v>21</v>
      </c>
      <c r="D33" s="29"/>
      <c r="E33" s="30"/>
      <c r="F33" s="29" t="s">
        <v>664</v>
      </c>
      <c r="G33" s="29" t="str">
        <f t="shared" si="2"/>
        <v>9</v>
      </c>
      <c r="H33" s="29">
        <v>24.0</v>
      </c>
      <c r="I33" s="29">
        <v>1961.0</v>
      </c>
      <c r="J33" s="29" t="s">
        <v>665</v>
      </c>
      <c r="K33" s="29">
        <v>41.239676</v>
      </c>
      <c r="L33" s="29">
        <v>-77.334212</v>
      </c>
      <c r="M33" s="29" t="s">
        <v>249</v>
      </c>
      <c r="N33" s="29" t="s">
        <v>79</v>
      </c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</row>
    <row r="34">
      <c r="A34" s="34">
        <v>62497.0</v>
      </c>
      <c r="B34" s="34" t="s">
        <v>21</v>
      </c>
      <c r="C34" s="34" t="s">
        <v>21</v>
      </c>
      <c r="D34" s="34"/>
      <c r="E34" s="35"/>
      <c r="F34" s="34" t="s">
        <v>666</v>
      </c>
      <c r="G34" s="34" t="str">
        <f t="shared" si="2"/>
        <v>9</v>
      </c>
      <c r="H34" s="34">
        <v>2.0</v>
      </c>
      <c r="I34" s="34">
        <v>1961.0</v>
      </c>
      <c r="J34" s="34" t="s">
        <v>667</v>
      </c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</row>
    <row r="35">
      <c r="A35" s="19">
        <v>62426.0</v>
      </c>
      <c r="B35" s="19" t="s">
        <v>21</v>
      </c>
      <c r="C35" s="19" t="s">
        <v>21</v>
      </c>
      <c r="D35" s="19"/>
      <c r="E35" s="20"/>
      <c r="F35" s="19" t="s">
        <v>668</v>
      </c>
      <c r="G35" s="19" t="str">
        <f t="shared" si="2"/>
        <v>8</v>
      </c>
      <c r="H35" s="19">
        <v>3.0</v>
      </c>
      <c r="I35" s="19">
        <v>1961.0</v>
      </c>
      <c r="J35" s="19" t="s">
        <v>669</v>
      </c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</row>
    <row r="36">
      <c r="A36" s="9" t="s">
        <v>69</v>
      </c>
      <c r="B36" s="9" t="s">
        <v>53</v>
      </c>
      <c r="C36" s="9" t="s">
        <v>54</v>
      </c>
      <c r="D36" s="9" t="s">
        <v>55</v>
      </c>
      <c r="E36" s="9" t="s">
        <v>240</v>
      </c>
      <c r="F36" s="9" t="s">
        <v>59</v>
      </c>
      <c r="G36" s="9" t="s">
        <v>60</v>
      </c>
      <c r="H36" s="9" t="s">
        <v>61</v>
      </c>
      <c r="I36" s="9" t="s">
        <v>62</v>
      </c>
      <c r="J36" s="9" t="s">
        <v>242</v>
      </c>
      <c r="K36" s="9" t="s">
        <v>243</v>
      </c>
      <c r="L36" s="9" t="s">
        <v>244</v>
      </c>
      <c r="M36" s="9" t="s">
        <v>66</v>
      </c>
      <c r="N36" s="9" t="s">
        <v>68</v>
      </c>
    </row>
    <row r="37">
      <c r="B37" s="8"/>
      <c r="C37" s="8"/>
      <c r="D37" s="8"/>
      <c r="F37" s="8"/>
      <c r="G37" s="8"/>
      <c r="H37" s="8"/>
      <c r="I37" s="8"/>
      <c r="J37" s="8"/>
      <c r="K37" s="8"/>
      <c r="L37" s="8"/>
    </row>
    <row r="38">
      <c r="B38" s="8"/>
      <c r="C38" s="8"/>
      <c r="D38" s="8"/>
      <c r="F38" s="8"/>
      <c r="G38" s="8"/>
      <c r="H38" s="8"/>
      <c r="I38" s="8"/>
      <c r="J38" s="8"/>
      <c r="K38" s="8"/>
      <c r="L38" s="8"/>
    </row>
    <row r="39">
      <c r="B39" s="8"/>
      <c r="C39" s="8"/>
      <c r="D39" s="8"/>
      <c r="F39" s="8"/>
      <c r="G39" s="8"/>
      <c r="H39" s="8"/>
      <c r="I39" s="8"/>
      <c r="J39" s="8"/>
      <c r="K39" s="8"/>
      <c r="L39" s="8"/>
    </row>
    <row r="40">
      <c r="B40" s="8"/>
      <c r="C40" s="8"/>
      <c r="D40" s="8"/>
      <c r="F40" s="8"/>
      <c r="G40" s="8"/>
      <c r="H40" s="8"/>
      <c r="I40" s="8"/>
      <c r="J40" s="8"/>
      <c r="K40" s="8"/>
      <c r="L40" s="8"/>
    </row>
    <row r="41">
      <c r="B41" s="8"/>
      <c r="C41" s="8"/>
      <c r="D41" s="8"/>
      <c r="F41" s="8"/>
      <c r="G41" s="8"/>
      <c r="H41" s="8"/>
      <c r="I41" s="8"/>
      <c r="J41" s="8"/>
      <c r="K41" s="8"/>
      <c r="L41" s="8"/>
    </row>
    <row r="42">
      <c r="B42" s="8"/>
      <c r="C42" s="8"/>
      <c r="D42" s="8"/>
      <c r="F42" s="8"/>
      <c r="G42" s="8"/>
      <c r="H42" s="8"/>
      <c r="I42" s="8"/>
      <c r="J42" s="8"/>
      <c r="K42" s="8"/>
      <c r="L42" s="8"/>
    </row>
    <row r="43">
      <c r="B43" s="8"/>
      <c r="C43" s="8"/>
      <c r="D43" s="8"/>
      <c r="F43" s="8"/>
      <c r="G43" s="8"/>
      <c r="H43" s="8"/>
      <c r="I43" s="8"/>
      <c r="J43" s="8"/>
      <c r="K43" s="8"/>
      <c r="L43" s="8"/>
    </row>
    <row r="44">
      <c r="B44" s="8"/>
      <c r="C44" s="8"/>
      <c r="D44" s="8"/>
      <c r="F44" s="8"/>
      <c r="G44" s="8"/>
      <c r="H44" s="8"/>
      <c r="I44" s="8"/>
      <c r="J44" s="8"/>
      <c r="K44" s="8"/>
      <c r="L44" s="8"/>
    </row>
    <row r="45">
      <c r="B45" s="8"/>
      <c r="C45" s="8"/>
      <c r="D45" s="8"/>
      <c r="F45" s="8"/>
      <c r="G45" s="8"/>
      <c r="H45" s="8"/>
      <c r="I45" s="8"/>
      <c r="J45" s="8"/>
      <c r="K45" s="8"/>
      <c r="L45" s="8"/>
    </row>
    <row r="46">
      <c r="B46" s="8"/>
      <c r="C46" s="8"/>
      <c r="D46" s="8"/>
      <c r="F46" s="8"/>
      <c r="G46" s="8"/>
      <c r="H46" s="8"/>
      <c r="I46" s="8"/>
      <c r="J46" s="8"/>
      <c r="K46" s="8"/>
      <c r="L46" s="8"/>
    </row>
    <row r="47">
      <c r="B47" s="8"/>
      <c r="C47" s="8"/>
      <c r="D47" s="8"/>
      <c r="F47" s="8"/>
      <c r="G47" s="8"/>
      <c r="H47" s="8"/>
      <c r="I47" s="8"/>
      <c r="J47" s="8"/>
      <c r="K47" s="8"/>
      <c r="L47" s="8"/>
    </row>
    <row r="48">
      <c r="B48" s="8"/>
      <c r="C48" s="8"/>
      <c r="D48" s="8"/>
      <c r="F48" s="8"/>
      <c r="G48" s="8"/>
      <c r="H48" s="8"/>
      <c r="I48" s="8"/>
      <c r="J48" s="8"/>
      <c r="K48" s="8"/>
      <c r="L48" s="8"/>
    </row>
    <row r="49">
      <c r="B49" s="8"/>
      <c r="C49" s="8"/>
      <c r="D49" s="8"/>
      <c r="F49" s="8"/>
      <c r="G49" s="8"/>
      <c r="H49" s="8"/>
      <c r="I49" s="8"/>
      <c r="J49" s="8"/>
      <c r="K49" s="8"/>
      <c r="L49" s="8"/>
    </row>
    <row r="50">
      <c r="B50" s="8"/>
      <c r="C50" s="8"/>
      <c r="D50" s="8"/>
      <c r="F50" s="8"/>
      <c r="G50" s="8"/>
      <c r="H50" s="8"/>
      <c r="I50" s="8"/>
      <c r="J50" s="8"/>
      <c r="K50" s="8"/>
      <c r="L50" s="8"/>
    </row>
    <row r="51">
      <c r="B51" s="8"/>
      <c r="C51" s="8"/>
      <c r="D51" s="8"/>
      <c r="F51" s="8"/>
      <c r="G51" s="8"/>
      <c r="H51" s="8"/>
      <c r="I51" s="8"/>
      <c r="J51" s="8"/>
      <c r="K51" s="8"/>
      <c r="L51" s="8"/>
    </row>
    <row r="52">
      <c r="B52" s="8"/>
      <c r="C52" s="8"/>
      <c r="D52" s="8"/>
      <c r="F52" s="8"/>
      <c r="G52" s="8"/>
      <c r="H52" s="8"/>
      <c r="I52" s="8"/>
      <c r="J52" s="8"/>
      <c r="K52" s="8"/>
      <c r="L52" s="8"/>
    </row>
    <row r="53">
      <c r="B53" s="8"/>
      <c r="C53" s="8"/>
      <c r="D53" s="8"/>
      <c r="F53" s="8"/>
      <c r="G53" s="8"/>
      <c r="H53" s="8"/>
      <c r="I53" s="8"/>
      <c r="J53" s="8"/>
      <c r="K53" s="8"/>
      <c r="L53" s="8"/>
    </row>
    <row r="54">
      <c r="B54" s="8"/>
      <c r="C54" s="8"/>
      <c r="D54" s="8"/>
      <c r="F54" s="8"/>
      <c r="G54" s="8"/>
      <c r="H54" s="8"/>
      <c r="I54" s="8"/>
      <c r="J54" s="8"/>
      <c r="K54" s="8"/>
      <c r="L54" s="8"/>
    </row>
    <row r="55">
      <c r="B55" s="8"/>
      <c r="C55" s="8"/>
      <c r="D55" s="8"/>
      <c r="F55" s="8"/>
      <c r="G55" s="8"/>
      <c r="H55" s="8"/>
      <c r="I55" s="8"/>
      <c r="J55" s="8"/>
      <c r="K55" s="8"/>
      <c r="L55" s="8"/>
    </row>
    <row r="56">
      <c r="B56" s="8"/>
      <c r="C56" s="8"/>
      <c r="D56" s="8"/>
      <c r="F56" s="8"/>
      <c r="G56" s="8"/>
      <c r="H56" s="8"/>
      <c r="I56" s="8"/>
      <c r="J56" s="8"/>
      <c r="K56" s="8"/>
      <c r="L56" s="8"/>
    </row>
    <row r="57">
      <c r="B57" s="8"/>
      <c r="C57" s="8"/>
      <c r="D57" s="8"/>
      <c r="F57" s="8"/>
      <c r="G57" s="8"/>
      <c r="H57" s="8"/>
      <c r="I57" s="8"/>
      <c r="J57" s="8"/>
      <c r="K57" s="8"/>
      <c r="L57" s="8"/>
    </row>
    <row r="58">
      <c r="B58" s="8"/>
      <c r="C58" s="8"/>
      <c r="D58" s="8"/>
      <c r="F58" s="8"/>
      <c r="G58" s="8"/>
      <c r="H58" s="8"/>
      <c r="I58" s="8"/>
      <c r="J58" s="8"/>
      <c r="K58" s="8"/>
      <c r="L58" s="8"/>
    </row>
    <row r="59">
      <c r="B59" s="8"/>
      <c r="C59" s="8"/>
      <c r="D59" s="8"/>
      <c r="F59" s="8"/>
      <c r="G59" s="8"/>
      <c r="H59" s="8"/>
      <c r="I59" s="8"/>
      <c r="J59" s="8"/>
      <c r="K59" s="8"/>
      <c r="L59" s="8"/>
    </row>
    <row r="60">
      <c r="B60" s="8"/>
      <c r="C60" s="8"/>
      <c r="D60" s="8"/>
      <c r="F60" s="8"/>
      <c r="G60" s="8"/>
      <c r="H60" s="8"/>
      <c r="I60" s="8"/>
      <c r="J60" s="8"/>
      <c r="K60" s="8"/>
      <c r="L60" s="8"/>
    </row>
    <row r="61">
      <c r="B61" s="8"/>
      <c r="C61" s="8"/>
      <c r="D61" s="8"/>
      <c r="F61" s="8"/>
      <c r="G61" s="8"/>
      <c r="H61" s="8"/>
      <c r="I61" s="8"/>
      <c r="J61" s="8"/>
      <c r="K61" s="8"/>
      <c r="L61" s="8"/>
    </row>
    <row r="62">
      <c r="B62" s="8"/>
      <c r="C62" s="8"/>
      <c r="D62" s="8"/>
      <c r="F62" s="8"/>
      <c r="G62" s="8"/>
      <c r="H62" s="8"/>
      <c r="I62" s="8"/>
      <c r="J62" s="8"/>
      <c r="K62" s="8"/>
      <c r="L62" s="8"/>
    </row>
    <row r="63">
      <c r="B63" s="8"/>
      <c r="C63" s="8"/>
      <c r="D63" s="8"/>
      <c r="F63" s="8"/>
      <c r="G63" s="8"/>
      <c r="H63" s="8"/>
      <c r="I63" s="8"/>
      <c r="J63" s="8"/>
      <c r="K63" s="8"/>
      <c r="L63" s="8"/>
    </row>
    <row r="64">
      <c r="B64" s="8"/>
      <c r="C64" s="8"/>
      <c r="D64" s="8"/>
      <c r="F64" s="8"/>
      <c r="G64" s="8"/>
      <c r="H64" s="8"/>
      <c r="I64" s="8"/>
      <c r="J64" s="8"/>
      <c r="K64" s="8"/>
      <c r="L64" s="8"/>
    </row>
    <row r="65">
      <c r="B65" s="8"/>
      <c r="C65" s="8"/>
      <c r="D65" s="8"/>
      <c r="F65" s="8"/>
      <c r="G65" s="8"/>
      <c r="H65" s="8"/>
      <c r="I65" s="8"/>
      <c r="J65" s="8"/>
      <c r="K65" s="8"/>
      <c r="L65" s="8"/>
    </row>
    <row r="66">
      <c r="B66" s="8"/>
      <c r="C66" s="8"/>
      <c r="D66" s="8"/>
      <c r="F66" s="8"/>
      <c r="G66" s="8"/>
      <c r="H66" s="8"/>
      <c r="I66" s="8"/>
      <c r="J66" s="8"/>
      <c r="K66" s="8"/>
      <c r="L66" s="8"/>
    </row>
    <row r="67">
      <c r="B67" s="8"/>
      <c r="C67" s="8"/>
      <c r="D67" s="8"/>
      <c r="F67" s="8"/>
      <c r="G67" s="8"/>
      <c r="H67" s="8"/>
      <c r="I67" s="8"/>
      <c r="J67" s="8"/>
      <c r="K67" s="8"/>
      <c r="L67" s="8"/>
    </row>
    <row r="68">
      <c r="B68" s="8"/>
      <c r="C68" s="8"/>
      <c r="D68" s="8"/>
      <c r="F68" s="8"/>
      <c r="G68" s="8"/>
      <c r="H68" s="8"/>
      <c r="I68" s="8"/>
      <c r="J68" s="8"/>
      <c r="K68" s="8"/>
      <c r="L68" s="8"/>
    </row>
    <row r="69">
      <c r="B69" s="8"/>
      <c r="C69" s="8"/>
      <c r="D69" s="8"/>
      <c r="F69" s="8"/>
      <c r="G69" s="8"/>
      <c r="H69" s="8"/>
      <c r="I69" s="8"/>
      <c r="J69" s="8"/>
      <c r="K69" s="8"/>
      <c r="L69" s="8"/>
    </row>
    <row r="70">
      <c r="B70" s="8"/>
      <c r="C70" s="8"/>
      <c r="D70" s="8"/>
      <c r="F70" s="8"/>
      <c r="G70" s="8"/>
      <c r="H70" s="8"/>
      <c r="I70" s="8"/>
      <c r="J70" s="8"/>
      <c r="K70" s="8"/>
      <c r="L70" s="8"/>
    </row>
    <row r="71">
      <c r="B71" s="8"/>
      <c r="C71" s="8"/>
      <c r="D71" s="8"/>
      <c r="F71" s="8"/>
      <c r="G71" s="8"/>
      <c r="H71" s="8"/>
      <c r="I71" s="8"/>
      <c r="J71" s="8"/>
      <c r="K71" s="8"/>
      <c r="L71" s="8"/>
    </row>
    <row r="72">
      <c r="B72" s="8"/>
      <c r="C72" s="8"/>
      <c r="D72" s="8"/>
      <c r="F72" s="8"/>
      <c r="G72" s="8"/>
      <c r="H72" s="8"/>
      <c r="I72" s="8"/>
      <c r="J72" s="8"/>
      <c r="K72" s="8"/>
      <c r="L72" s="8"/>
    </row>
    <row r="73">
      <c r="B73" s="8"/>
      <c r="C73" s="8"/>
      <c r="D73" s="8"/>
      <c r="F73" s="8"/>
      <c r="G73" s="8"/>
      <c r="H73" s="8"/>
      <c r="I73" s="8"/>
      <c r="J73" s="8"/>
      <c r="K73" s="8"/>
      <c r="L73" s="8"/>
    </row>
    <row r="74">
      <c r="B74" s="8"/>
      <c r="C74" s="8"/>
      <c r="D74" s="8"/>
      <c r="F74" s="8"/>
      <c r="G74" s="8"/>
      <c r="H74" s="8"/>
      <c r="I74" s="8"/>
      <c r="J74" s="8"/>
      <c r="K74" s="8"/>
      <c r="L74" s="8"/>
    </row>
    <row r="75">
      <c r="B75" s="8"/>
      <c r="C75" s="8"/>
      <c r="D75" s="8"/>
      <c r="F75" s="8"/>
      <c r="G75" s="8"/>
      <c r="H75" s="8"/>
      <c r="I75" s="8"/>
      <c r="J75" s="8"/>
      <c r="K75" s="8"/>
      <c r="L75" s="8"/>
    </row>
    <row r="76">
      <c r="B76" s="8"/>
      <c r="C76" s="8"/>
      <c r="D76" s="8"/>
      <c r="F76" s="8"/>
      <c r="G76" s="8"/>
      <c r="H76" s="8"/>
      <c r="I76" s="8"/>
      <c r="J76" s="8"/>
      <c r="K76" s="8"/>
      <c r="L76" s="8"/>
    </row>
    <row r="77">
      <c r="B77" s="8"/>
      <c r="C77" s="8"/>
      <c r="D77" s="8"/>
      <c r="F77" s="8"/>
      <c r="G77" s="8"/>
      <c r="H77" s="8"/>
      <c r="I77" s="8"/>
      <c r="J77" s="8"/>
      <c r="K77" s="8"/>
      <c r="L77" s="8"/>
    </row>
    <row r="78">
      <c r="B78" s="8"/>
      <c r="C78" s="8"/>
      <c r="D78" s="8"/>
      <c r="F78" s="8"/>
      <c r="G78" s="8"/>
      <c r="H78" s="8"/>
      <c r="I78" s="8"/>
      <c r="J78" s="8"/>
      <c r="K78" s="8"/>
      <c r="L78" s="8"/>
    </row>
    <row r="79">
      <c r="B79" s="8"/>
      <c r="C79" s="8"/>
      <c r="D79" s="8"/>
      <c r="F79" s="8"/>
      <c r="G79" s="8"/>
      <c r="H79" s="8"/>
      <c r="I79" s="8"/>
      <c r="J79" s="8"/>
      <c r="K79" s="8"/>
      <c r="L79" s="8"/>
    </row>
    <row r="80">
      <c r="B80" s="8"/>
      <c r="C80" s="8"/>
      <c r="D80" s="8"/>
      <c r="F80" s="8"/>
      <c r="G80" s="8"/>
      <c r="H80" s="8"/>
      <c r="I80" s="8"/>
      <c r="J80" s="8"/>
      <c r="K80" s="8"/>
      <c r="L80" s="8"/>
    </row>
    <row r="81">
      <c r="B81" s="8"/>
      <c r="C81" s="8"/>
      <c r="D81" s="8"/>
      <c r="F81" s="8"/>
      <c r="G81" s="8"/>
      <c r="H81" s="8"/>
      <c r="I81" s="8"/>
      <c r="J81" s="8"/>
      <c r="K81" s="8"/>
      <c r="L81" s="8"/>
    </row>
    <row r="82">
      <c r="B82" s="8"/>
      <c r="C82" s="8"/>
      <c r="D82" s="8"/>
      <c r="F82" s="8"/>
      <c r="G82" s="8"/>
      <c r="H82" s="8"/>
      <c r="I82" s="8"/>
      <c r="J82" s="8"/>
      <c r="K82" s="8"/>
      <c r="L82" s="8"/>
    </row>
    <row r="83">
      <c r="B83" s="8"/>
      <c r="C83" s="8"/>
      <c r="D83" s="8"/>
      <c r="F83" s="8"/>
      <c r="G83" s="8"/>
      <c r="H83" s="8"/>
      <c r="I83" s="8"/>
      <c r="J83" s="8"/>
      <c r="K83" s="8"/>
      <c r="L83" s="8"/>
    </row>
    <row r="84">
      <c r="B84" s="8"/>
      <c r="C84" s="8"/>
      <c r="D84" s="8"/>
      <c r="F84" s="8"/>
      <c r="G84" s="8"/>
      <c r="H84" s="8"/>
      <c r="I84" s="8"/>
      <c r="J84" s="8"/>
      <c r="K84" s="8"/>
      <c r="L84" s="8"/>
    </row>
    <row r="85">
      <c r="B85" s="8"/>
      <c r="C85" s="8"/>
      <c r="D85" s="8"/>
      <c r="F85" s="8"/>
      <c r="G85" s="8"/>
      <c r="H85" s="8"/>
      <c r="I85" s="8"/>
      <c r="J85" s="8"/>
      <c r="K85" s="8"/>
      <c r="L85" s="8"/>
    </row>
    <row r="86">
      <c r="B86" s="8"/>
      <c r="C86" s="8"/>
      <c r="D86" s="8"/>
      <c r="F86" s="8"/>
      <c r="G86" s="8"/>
      <c r="H86" s="8"/>
      <c r="I86" s="8"/>
      <c r="J86" s="8"/>
      <c r="K86" s="8"/>
      <c r="L86" s="8"/>
    </row>
    <row r="87">
      <c r="B87" s="8"/>
      <c r="C87" s="8"/>
      <c r="D87" s="8"/>
      <c r="F87" s="8"/>
      <c r="G87" s="8"/>
      <c r="H87" s="8"/>
      <c r="I87" s="8"/>
      <c r="J87" s="8"/>
      <c r="K87" s="8"/>
      <c r="L87" s="8"/>
    </row>
    <row r="88">
      <c r="B88" s="8"/>
      <c r="C88" s="8"/>
      <c r="D88" s="8"/>
      <c r="F88" s="8"/>
      <c r="G88" s="8"/>
      <c r="H88" s="8"/>
      <c r="I88" s="8"/>
      <c r="J88" s="8"/>
      <c r="K88" s="8"/>
      <c r="L88" s="8"/>
    </row>
    <row r="89">
      <c r="B89" s="8"/>
      <c r="C89" s="8"/>
      <c r="D89" s="8"/>
      <c r="F89" s="8"/>
      <c r="G89" s="8"/>
      <c r="H89" s="8"/>
      <c r="I89" s="8"/>
      <c r="J89" s="8"/>
      <c r="K89" s="8"/>
      <c r="L89" s="8"/>
    </row>
    <row r="90">
      <c r="B90" s="8"/>
      <c r="C90" s="8"/>
      <c r="D90" s="8"/>
      <c r="F90" s="8"/>
      <c r="G90" s="8"/>
      <c r="H90" s="8"/>
      <c r="I90" s="8"/>
      <c r="J90" s="8"/>
      <c r="K90" s="8"/>
      <c r="L90" s="8"/>
    </row>
    <row r="91">
      <c r="B91" s="8"/>
      <c r="C91" s="8"/>
      <c r="D91" s="8"/>
      <c r="F91" s="8"/>
      <c r="G91" s="8"/>
      <c r="H91" s="8"/>
      <c r="I91" s="8"/>
      <c r="J91" s="8"/>
      <c r="K91" s="8"/>
      <c r="L91" s="8"/>
    </row>
    <row r="92">
      <c r="B92" s="8"/>
      <c r="C92" s="8"/>
      <c r="D92" s="8"/>
      <c r="F92" s="8"/>
      <c r="G92" s="8"/>
      <c r="H92" s="8"/>
      <c r="I92" s="8"/>
      <c r="J92" s="8"/>
      <c r="K92" s="8"/>
      <c r="L92" s="8"/>
    </row>
    <row r="93">
      <c r="B93" s="8"/>
      <c r="C93" s="8"/>
      <c r="D93" s="8"/>
      <c r="F93" s="8"/>
      <c r="G93" s="8"/>
      <c r="H93" s="8"/>
      <c r="I93" s="8"/>
      <c r="J93" s="8"/>
      <c r="K93" s="8"/>
      <c r="L93" s="8"/>
    </row>
    <row r="94">
      <c r="B94" s="8"/>
      <c r="C94" s="8"/>
      <c r="D94" s="8"/>
      <c r="F94" s="8"/>
      <c r="G94" s="8"/>
      <c r="H94" s="8"/>
      <c r="I94" s="8"/>
      <c r="J94" s="8"/>
      <c r="K94" s="8"/>
      <c r="L94" s="8"/>
    </row>
    <row r="95">
      <c r="B95" s="8"/>
      <c r="C95" s="8"/>
      <c r="D95" s="8"/>
      <c r="F95" s="8"/>
      <c r="G95" s="8"/>
      <c r="H95" s="8"/>
      <c r="I95" s="8"/>
      <c r="J95" s="8"/>
      <c r="K95" s="8"/>
      <c r="L95" s="8"/>
    </row>
    <row r="96">
      <c r="B96" s="8"/>
      <c r="C96" s="8"/>
      <c r="D96" s="8"/>
      <c r="F96" s="8"/>
      <c r="G96" s="8"/>
      <c r="H96" s="8"/>
      <c r="I96" s="8"/>
      <c r="J96" s="8"/>
      <c r="K96" s="8"/>
      <c r="L96" s="8"/>
    </row>
    <row r="97">
      <c r="B97" s="8"/>
      <c r="C97" s="8"/>
      <c r="D97" s="8"/>
      <c r="F97" s="8"/>
      <c r="G97" s="8"/>
      <c r="H97" s="8"/>
      <c r="I97" s="8"/>
      <c r="J97" s="8"/>
      <c r="K97" s="8"/>
      <c r="L97" s="8"/>
    </row>
    <row r="98">
      <c r="B98" s="8"/>
      <c r="C98" s="8"/>
      <c r="D98" s="8"/>
      <c r="F98" s="8"/>
      <c r="G98" s="8"/>
      <c r="H98" s="8"/>
      <c r="I98" s="8"/>
      <c r="J98" s="8"/>
      <c r="K98" s="8"/>
      <c r="L98" s="8"/>
    </row>
    <row r="99">
      <c r="B99" s="8"/>
      <c r="C99" s="8"/>
      <c r="D99" s="8"/>
      <c r="F99" s="8"/>
      <c r="G99" s="8"/>
      <c r="H99" s="8"/>
      <c r="I99" s="8"/>
      <c r="J99" s="8"/>
      <c r="K99" s="8"/>
      <c r="L99" s="8"/>
    </row>
    <row r="100">
      <c r="B100" s="8"/>
      <c r="C100" s="8"/>
      <c r="D100" s="8"/>
      <c r="F100" s="8"/>
      <c r="G100" s="8"/>
      <c r="H100" s="8"/>
      <c r="I100" s="8"/>
      <c r="J100" s="8"/>
      <c r="K100" s="8"/>
      <c r="L100" s="8"/>
    </row>
    <row r="101">
      <c r="B101" s="8"/>
      <c r="C101" s="8"/>
      <c r="D101" s="8"/>
      <c r="F101" s="8"/>
      <c r="G101" s="8"/>
      <c r="H101" s="8"/>
      <c r="I101" s="8"/>
      <c r="J101" s="8"/>
      <c r="K101" s="8"/>
      <c r="L101" s="8"/>
    </row>
    <row r="102">
      <c r="B102" s="8"/>
      <c r="C102" s="8"/>
      <c r="D102" s="8"/>
      <c r="F102" s="8"/>
      <c r="G102" s="8"/>
      <c r="H102" s="8"/>
      <c r="I102" s="8"/>
      <c r="J102" s="8"/>
      <c r="K102" s="8"/>
      <c r="L102" s="8"/>
    </row>
    <row r="103">
      <c r="B103" s="8"/>
      <c r="C103" s="8"/>
      <c r="D103" s="8"/>
      <c r="F103" s="8"/>
      <c r="G103" s="8"/>
      <c r="H103" s="8"/>
      <c r="I103" s="8"/>
      <c r="J103" s="8"/>
      <c r="K103" s="8"/>
      <c r="L103" s="8"/>
    </row>
    <row r="104">
      <c r="B104" s="8"/>
      <c r="C104" s="8"/>
      <c r="D104" s="8"/>
      <c r="F104" s="8"/>
      <c r="G104" s="8"/>
      <c r="H104" s="8"/>
      <c r="I104" s="8"/>
      <c r="J104" s="8"/>
      <c r="K104" s="8"/>
      <c r="L104" s="8"/>
    </row>
    <row r="105">
      <c r="B105" s="8"/>
      <c r="C105" s="8"/>
      <c r="D105" s="8"/>
      <c r="F105" s="8"/>
      <c r="G105" s="8"/>
      <c r="H105" s="8"/>
      <c r="I105" s="8"/>
      <c r="J105" s="8"/>
      <c r="K105" s="8"/>
      <c r="L105" s="8"/>
    </row>
    <row r="106">
      <c r="B106" s="8"/>
      <c r="C106" s="8"/>
      <c r="D106" s="8"/>
      <c r="F106" s="8"/>
      <c r="G106" s="8"/>
      <c r="H106" s="8"/>
      <c r="I106" s="8"/>
      <c r="J106" s="8"/>
      <c r="K106" s="8"/>
      <c r="L106" s="8"/>
    </row>
    <row r="107">
      <c r="B107" s="8"/>
      <c r="C107" s="8"/>
      <c r="D107" s="8"/>
      <c r="F107" s="8"/>
      <c r="G107" s="8"/>
      <c r="H107" s="8"/>
      <c r="I107" s="8"/>
      <c r="J107" s="8"/>
      <c r="K107" s="8"/>
      <c r="L107" s="8"/>
    </row>
    <row r="108">
      <c r="B108" s="8"/>
      <c r="C108" s="8"/>
      <c r="D108" s="8"/>
      <c r="F108" s="8"/>
      <c r="G108" s="8"/>
      <c r="H108" s="8"/>
      <c r="I108" s="8"/>
      <c r="J108" s="8"/>
      <c r="K108" s="8"/>
      <c r="L108" s="8"/>
    </row>
    <row r="109">
      <c r="B109" s="8"/>
      <c r="C109" s="8"/>
      <c r="D109" s="8"/>
      <c r="F109" s="8"/>
      <c r="G109" s="8"/>
      <c r="H109" s="8"/>
      <c r="I109" s="8"/>
      <c r="J109" s="8"/>
      <c r="K109" s="8"/>
      <c r="L109" s="8"/>
    </row>
    <row r="110">
      <c r="B110" s="8"/>
      <c r="C110" s="8"/>
      <c r="D110" s="8"/>
      <c r="F110" s="8"/>
      <c r="G110" s="8"/>
      <c r="H110" s="8"/>
      <c r="I110" s="8"/>
      <c r="J110" s="8"/>
      <c r="K110" s="8"/>
      <c r="L110" s="8"/>
    </row>
    <row r="111">
      <c r="B111" s="8"/>
      <c r="C111" s="8"/>
      <c r="D111" s="8"/>
      <c r="F111" s="8"/>
      <c r="G111" s="8"/>
      <c r="H111" s="8"/>
      <c r="I111" s="8"/>
      <c r="J111" s="8"/>
      <c r="K111" s="8"/>
      <c r="L111" s="8"/>
    </row>
    <row r="112">
      <c r="B112" s="8"/>
      <c r="C112" s="8"/>
      <c r="D112" s="8"/>
      <c r="F112" s="8"/>
      <c r="G112" s="8"/>
      <c r="H112" s="8"/>
      <c r="I112" s="8"/>
      <c r="J112" s="8"/>
      <c r="K112" s="8"/>
      <c r="L112" s="8"/>
    </row>
    <row r="113">
      <c r="B113" s="8"/>
      <c r="C113" s="8"/>
      <c r="D113" s="8"/>
      <c r="F113" s="8"/>
      <c r="G113" s="8"/>
      <c r="H113" s="8"/>
      <c r="I113" s="8"/>
      <c r="J113" s="8"/>
      <c r="K113" s="8"/>
      <c r="L113" s="8"/>
    </row>
    <row r="114">
      <c r="B114" s="8"/>
      <c r="C114" s="8"/>
      <c r="D114" s="8"/>
      <c r="F114" s="8"/>
      <c r="G114" s="8"/>
      <c r="H114" s="8"/>
      <c r="I114" s="8"/>
      <c r="J114" s="8"/>
      <c r="K114" s="8"/>
      <c r="L114" s="8"/>
    </row>
    <row r="115">
      <c r="B115" s="8"/>
      <c r="C115" s="8"/>
      <c r="D115" s="8"/>
      <c r="F115" s="8"/>
      <c r="G115" s="8"/>
      <c r="H115" s="8"/>
      <c r="I115" s="8"/>
      <c r="J115" s="8"/>
      <c r="K115" s="8"/>
      <c r="L115" s="8"/>
    </row>
    <row r="116">
      <c r="B116" s="8"/>
      <c r="C116" s="8"/>
      <c r="D116" s="8"/>
      <c r="F116" s="8"/>
      <c r="G116" s="8"/>
      <c r="H116" s="8"/>
      <c r="I116" s="8"/>
      <c r="J116" s="8"/>
      <c r="K116" s="8"/>
      <c r="L116" s="8"/>
    </row>
    <row r="117">
      <c r="B117" s="8"/>
      <c r="C117" s="8"/>
      <c r="D117" s="8"/>
      <c r="F117" s="8"/>
      <c r="G117" s="8"/>
      <c r="H117" s="8"/>
      <c r="I117" s="8"/>
      <c r="J117" s="8"/>
      <c r="K117" s="8"/>
      <c r="L117" s="8"/>
    </row>
    <row r="118">
      <c r="B118" s="8"/>
      <c r="C118" s="8"/>
      <c r="D118" s="8"/>
      <c r="F118" s="8"/>
      <c r="G118" s="8"/>
      <c r="H118" s="8"/>
      <c r="I118" s="8"/>
      <c r="J118" s="8"/>
      <c r="K118" s="8"/>
      <c r="L118" s="8"/>
    </row>
    <row r="119">
      <c r="B119" s="8"/>
      <c r="C119" s="8"/>
      <c r="D119" s="8"/>
      <c r="F119" s="8"/>
      <c r="G119" s="8"/>
      <c r="H119" s="8"/>
      <c r="I119" s="8"/>
      <c r="J119" s="8"/>
      <c r="K119" s="8"/>
      <c r="L119" s="8"/>
    </row>
    <row r="120">
      <c r="B120" s="8"/>
      <c r="C120" s="8"/>
      <c r="D120" s="8"/>
      <c r="F120" s="8"/>
      <c r="G120" s="8"/>
      <c r="H120" s="8"/>
      <c r="I120" s="8"/>
      <c r="J120" s="8"/>
      <c r="K120" s="8"/>
      <c r="L120" s="8"/>
    </row>
    <row r="121">
      <c r="B121" s="8"/>
      <c r="C121" s="8"/>
      <c r="D121" s="8"/>
      <c r="F121" s="8"/>
      <c r="G121" s="8"/>
      <c r="H121" s="8"/>
      <c r="I121" s="8"/>
      <c r="J121" s="8"/>
      <c r="K121" s="8"/>
      <c r="L121" s="8"/>
    </row>
    <row r="122">
      <c r="B122" s="8"/>
      <c r="C122" s="8"/>
      <c r="D122" s="8"/>
      <c r="F122" s="8"/>
      <c r="G122" s="8"/>
      <c r="H122" s="8"/>
      <c r="I122" s="8"/>
      <c r="J122" s="8"/>
      <c r="K122" s="8"/>
      <c r="L122" s="8"/>
    </row>
    <row r="123">
      <c r="B123" s="8"/>
      <c r="C123" s="8"/>
      <c r="D123" s="8"/>
      <c r="F123" s="8"/>
      <c r="G123" s="8"/>
      <c r="H123" s="8"/>
      <c r="I123" s="8"/>
      <c r="J123" s="8"/>
      <c r="K123" s="8"/>
      <c r="L123" s="8"/>
    </row>
    <row r="124">
      <c r="B124" s="8"/>
      <c r="C124" s="8"/>
      <c r="D124" s="8"/>
      <c r="F124" s="8"/>
      <c r="G124" s="8"/>
      <c r="H124" s="8"/>
      <c r="I124" s="8"/>
      <c r="J124" s="8"/>
      <c r="K124" s="8"/>
      <c r="L124" s="8"/>
    </row>
    <row r="125">
      <c r="B125" s="8"/>
      <c r="C125" s="8"/>
      <c r="D125" s="8"/>
      <c r="F125" s="8"/>
      <c r="G125" s="8"/>
      <c r="H125" s="8"/>
      <c r="I125" s="8"/>
      <c r="J125" s="8"/>
      <c r="K125" s="8"/>
      <c r="L125" s="8"/>
    </row>
    <row r="126">
      <c r="B126" s="8"/>
      <c r="C126" s="8"/>
      <c r="D126" s="8"/>
      <c r="F126" s="8"/>
      <c r="G126" s="8"/>
      <c r="H126" s="8"/>
      <c r="I126" s="8"/>
      <c r="J126" s="8"/>
      <c r="K126" s="8"/>
      <c r="L126" s="8"/>
    </row>
    <row r="127">
      <c r="B127" s="8"/>
      <c r="C127" s="8"/>
      <c r="D127" s="8"/>
      <c r="F127" s="8"/>
      <c r="G127" s="8"/>
      <c r="H127" s="8"/>
      <c r="I127" s="8"/>
      <c r="J127" s="8"/>
      <c r="K127" s="8"/>
      <c r="L127" s="8"/>
    </row>
    <row r="128">
      <c r="B128" s="8"/>
      <c r="C128" s="8"/>
      <c r="D128" s="8"/>
      <c r="F128" s="8"/>
      <c r="G128" s="8"/>
      <c r="H128" s="8"/>
      <c r="I128" s="8"/>
      <c r="J128" s="8"/>
      <c r="K128" s="8"/>
      <c r="L128" s="8"/>
    </row>
    <row r="129">
      <c r="B129" s="8"/>
      <c r="C129" s="8"/>
      <c r="D129" s="8"/>
      <c r="F129" s="8"/>
      <c r="G129" s="8"/>
      <c r="H129" s="8"/>
      <c r="I129" s="8"/>
      <c r="J129" s="8"/>
      <c r="K129" s="8"/>
      <c r="L129" s="8"/>
    </row>
    <row r="130">
      <c r="B130" s="8"/>
      <c r="C130" s="8"/>
      <c r="D130" s="8"/>
      <c r="F130" s="8"/>
      <c r="G130" s="8"/>
      <c r="H130" s="8"/>
      <c r="I130" s="8"/>
      <c r="J130" s="8"/>
      <c r="K130" s="8"/>
      <c r="L130" s="8"/>
    </row>
    <row r="131">
      <c r="B131" s="8"/>
      <c r="C131" s="8"/>
      <c r="D131" s="8"/>
      <c r="F131" s="8"/>
      <c r="G131" s="8"/>
      <c r="H131" s="8"/>
      <c r="I131" s="8"/>
      <c r="J131" s="8"/>
      <c r="K131" s="8"/>
      <c r="L131" s="8"/>
    </row>
    <row r="132">
      <c r="B132" s="8"/>
      <c r="C132" s="8"/>
      <c r="D132" s="8"/>
      <c r="F132" s="8"/>
      <c r="G132" s="8"/>
      <c r="H132" s="8"/>
      <c r="I132" s="8"/>
      <c r="J132" s="8"/>
      <c r="K132" s="8"/>
      <c r="L132" s="8"/>
    </row>
    <row r="133">
      <c r="B133" s="8"/>
      <c r="C133" s="8"/>
      <c r="D133" s="8"/>
      <c r="F133" s="8"/>
      <c r="G133" s="8"/>
      <c r="H133" s="8"/>
      <c r="I133" s="8"/>
      <c r="J133" s="8"/>
      <c r="K133" s="8"/>
      <c r="L133" s="8"/>
    </row>
    <row r="134">
      <c r="B134" s="8"/>
      <c r="C134" s="8"/>
      <c r="D134" s="8"/>
      <c r="F134" s="8"/>
      <c r="G134" s="8"/>
      <c r="H134" s="8"/>
      <c r="I134" s="8"/>
      <c r="J134" s="8"/>
      <c r="K134" s="8"/>
      <c r="L134" s="8"/>
    </row>
    <row r="135">
      <c r="B135" s="8"/>
      <c r="C135" s="8"/>
      <c r="D135" s="8"/>
      <c r="F135" s="8"/>
      <c r="G135" s="8"/>
      <c r="H135" s="8"/>
      <c r="I135" s="8"/>
      <c r="J135" s="8"/>
      <c r="K135" s="8"/>
      <c r="L135" s="8"/>
    </row>
    <row r="136">
      <c r="B136" s="8"/>
      <c r="C136" s="8"/>
      <c r="D136" s="8"/>
      <c r="F136" s="8"/>
      <c r="G136" s="8"/>
      <c r="H136" s="8"/>
      <c r="I136" s="8"/>
      <c r="J136" s="8"/>
      <c r="K136" s="8"/>
      <c r="L136" s="8"/>
    </row>
    <row r="137">
      <c r="B137" s="8"/>
      <c r="C137" s="8"/>
      <c r="D137" s="8"/>
      <c r="F137" s="8"/>
      <c r="G137" s="8"/>
      <c r="H137" s="8"/>
      <c r="I137" s="8"/>
      <c r="J137" s="8"/>
      <c r="K137" s="8"/>
      <c r="L137" s="8"/>
    </row>
    <row r="138">
      <c r="B138" s="8"/>
      <c r="C138" s="8"/>
      <c r="D138" s="8"/>
      <c r="F138" s="8"/>
      <c r="G138" s="8"/>
      <c r="H138" s="8"/>
      <c r="I138" s="8"/>
      <c r="J138" s="8"/>
      <c r="K138" s="8"/>
      <c r="L138" s="8"/>
    </row>
    <row r="139">
      <c r="B139" s="8"/>
      <c r="C139" s="8"/>
      <c r="D139" s="8"/>
      <c r="F139" s="8"/>
      <c r="G139" s="8"/>
      <c r="H139" s="8"/>
      <c r="I139" s="8"/>
      <c r="J139" s="8"/>
      <c r="K139" s="8"/>
      <c r="L139" s="8"/>
    </row>
    <row r="140">
      <c r="B140" s="8"/>
      <c r="C140" s="8"/>
      <c r="D140" s="8"/>
      <c r="F140" s="8"/>
      <c r="G140" s="8"/>
      <c r="H140" s="8"/>
      <c r="I140" s="8"/>
      <c r="J140" s="8"/>
      <c r="K140" s="8"/>
      <c r="L140" s="8"/>
    </row>
    <row r="141">
      <c r="B141" s="8"/>
      <c r="C141" s="8"/>
      <c r="D141" s="8"/>
      <c r="F141" s="8"/>
      <c r="G141" s="8"/>
      <c r="H141" s="8"/>
      <c r="I141" s="8"/>
      <c r="J141" s="8"/>
      <c r="K141" s="8"/>
      <c r="L141" s="8"/>
    </row>
    <row r="142">
      <c r="B142" s="8"/>
      <c r="C142" s="8"/>
      <c r="D142" s="8"/>
      <c r="F142" s="8"/>
      <c r="G142" s="8"/>
      <c r="H142" s="8"/>
      <c r="I142" s="8"/>
      <c r="J142" s="8"/>
      <c r="K142" s="8"/>
      <c r="L142" s="8"/>
    </row>
    <row r="143">
      <c r="B143" s="8"/>
      <c r="C143" s="8"/>
      <c r="D143" s="8"/>
      <c r="F143" s="8"/>
      <c r="G143" s="8"/>
      <c r="H143" s="8"/>
      <c r="I143" s="8"/>
      <c r="J143" s="8"/>
      <c r="K143" s="8"/>
      <c r="L143" s="8"/>
    </row>
    <row r="144">
      <c r="B144" s="8"/>
      <c r="C144" s="8"/>
      <c r="D144" s="8"/>
      <c r="F144" s="8"/>
      <c r="G144" s="8"/>
      <c r="H144" s="8"/>
      <c r="I144" s="8"/>
      <c r="J144" s="8"/>
      <c r="K144" s="8"/>
      <c r="L144" s="8"/>
    </row>
    <row r="145">
      <c r="B145" s="8"/>
      <c r="C145" s="8"/>
      <c r="D145" s="8"/>
      <c r="F145" s="8"/>
      <c r="G145" s="8"/>
      <c r="H145" s="8"/>
      <c r="I145" s="8"/>
      <c r="J145" s="8"/>
      <c r="K145" s="8"/>
      <c r="L145" s="8"/>
    </row>
    <row r="146">
      <c r="B146" s="8"/>
      <c r="C146" s="8"/>
      <c r="D146" s="8"/>
      <c r="F146" s="8"/>
      <c r="G146" s="8"/>
      <c r="H146" s="8"/>
      <c r="I146" s="8"/>
      <c r="J146" s="8"/>
      <c r="K146" s="8"/>
      <c r="L146" s="8"/>
    </row>
    <row r="147">
      <c r="B147" s="8"/>
      <c r="C147" s="8"/>
      <c r="D147" s="8"/>
      <c r="F147" s="8"/>
      <c r="G147" s="8"/>
      <c r="H147" s="8"/>
      <c r="I147" s="8"/>
      <c r="J147" s="8"/>
      <c r="K147" s="8"/>
      <c r="L147" s="8"/>
    </row>
    <row r="148">
      <c r="B148" s="8"/>
      <c r="C148" s="8"/>
      <c r="D148" s="8"/>
      <c r="F148" s="8"/>
      <c r="G148" s="8"/>
      <c r="H148" s="8"/>
      <c r="I148" s="8"/>
      <c r="J148" s="8"/>
      <c r="K148" s="8"/>
      <c r="L148" s="8"/>
    </row>
    <row r="149">
      <c r="B149" s="8"/>
      <c r="C149" s="8"/>
      <c r="D149" s="8"/>
      <c r="F149" s="8"/>
      <c r="G149" s="8"/>
      <c r="H149" s="8"/>
      <c r="I149" s="8"/>
      <c r="J149" s="8"/>
      <c r="K149" s="8"/>
      <c r="L149" s="8"/>
    </row>
    <row r="150">
      <c r="B150" s="8"/>
      <c r="C150" s="8"/>
      <c r="D150" s="8"/>
      <c r="F150" s="8"/>
      <c r="G150" s="8"/>
      <c r="H150" s="8"/>
      <c r="I150" s="8"/>
      <c r="J150" s="8"/>
      <c r="K150" s="8"/>
      <c r="L150" s="8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F2CC"/>
  </sheetPr>
  <sheetViews>
    <sheetView workbookViewId="0"/>
  </sheetViews>
  <sheetFormatPr customHeight="1" defaultColWidth="14.43" defaultRowHeight="15.75"/>
  <cols>
    <col customWidth="1" min="2" max="3" width="21.43"/>
    <col customWidth="1" min="9" max="9" width="39.71"/>
  </cols>
  <sheetData>
    <row r="1">
      <c r="A1" s="9" t="s">
        <v>69</v>
      </c>
      <c r="B1" s="9" t="s">
        <v>53</v>
      </c>
      <c r="C1" s="9" t="s">
        <v>54</v>
      </c>
      <c r="D1" s="9" t="s">
        <v>240</v>
      </c>
      <c r="E1" s="9" t="s">
        <v>59</v>
      </c>
      <c r="F1" s="9" t="s">
        <v>60</v>
      </c>
      <c r="G1" s="9" t="s">
        <v>241</v>
      </c>
      <c r="H1" s="9" t="s">
        <v>62</v>
      </c>
      <c r="I1" s="9" t="s">
        <v>242</v>
      </c>
      <c r="J1" s="9" t="s">
        <v>243</v>
      </c>
      <c r="K1" s="9" t="s">
        <v>244</v>
      </c>
      <c r="L1" s="9" t="s">
        <v>66</v>
      </c>
      <c r="M1" s="9" t="s">
        <v>68</v>
      </c>
    </row>
    <row r="2">
      <c r="A2" s="17">
        <v>40508.0</v>
      </c>
      <c r="B2" s="17" t="s">
        <v>45</v>
      </c>
      <c r="C2" s="17" t="s">
        <v>45</v>
      </c>
      <c r="D2" s="18"/>
      <c r="E2" s="17" t="s">
        <v>670</v>
      </c>
      <c r="F2" s="17" t="str">
        <f t="shared" ref="F2:F257" si="1">IFERROR(__xludf.DUMMYFUNCTION("SPLIT(E2,""."",TRUE)"),"7")</f>
        <v>7</v>
      </c>
      <c r="G2" s="17">
        <v>15.0</v>
      </c>
      <c r="H2" s="17">
        <v>1956.0</v>
      </c>
      <c r="I2" s="17" t="s">
        <v>671</v>
      </c>
      <c r="J2" s="17">
        <v>16.725605</v>
      </c>
      <c r="K2" s="17">
        <v>-93.114852</v>
      </c>
      <c r="L2" s="49" t="s">
        <v>249</v>
      </c>
      <c r="M2" s="17" t="s">
        <v>79</v>
      </c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</row>
    <row r="3">
      <c r="A3" s="14">
        <v>43735.0</v>
      </c>
      <c r="B3" s="14" t="s">
        <v>45</v>
      </c>
      <c r="C3" s="14" t="s">
        <v>45</v>
      </c>
      <c r="D3" s="14" t="s">
        <v>296</v>
      </c>
      <c r="E3" s="14" t="s">
        <v>672</v>
      </c>
      <c r="F3" s="14" t="str">
        <f t="shared" si="1"/>
        <v>3</v>
      </c>
      <c r="G3" s="14">
        <v>10.0</v>
      </c>
      <c r="H3" s="14">
        <v>1961.0</v>
      </c>
      <c r="I3" s="14" t="s">
        <v>673</v>
      </c>
      <c r="J3" s="14">
        <v>25.858536</v>
      </c>
      <c r="K3" s="14">
        <v>-81.381019</v>
      </c>
      <c r="L3" s="50" t="s">
        <v>249</v>
      </c>
      <c r="M3" s="14" t="s">
        <v>79</v>
      </c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</row>
    <row r="4">
      <c r="A4" s="29">
        <v>42854.0</v>
      </c>
      <c r="B4" s="29" t="s">
        <v>45</v>
      </c>
      <c r="C4" s="29" t="s">
        <v>45</v>
      </c>
      <c r="D4" s="30"/>
      <c r="E4" s="29" t="s">
        <v>333</v>
      </c>
      <c r="F4" s="29" t="str">
        <f t="shared" si="1"/>
        <v>9</v>
      </c>
      <c r="G4" s="29">
        <v>4.0</v>
      </c>
      <c r="H4" s="29">
        <v>1958.0</v>
      </c>
      <c r="I4" s="59" t="s">
        <v>674</v>
      </c>
      <c r="J4" s="29">
        <v>26.190631</v>
      </c>
      <c r="K4" s="29">
        <v>-97.696103</v>
      </c>
      <c r="L4" s="45" t="s">
        <v>249</v>
      </c>
      <c r="M4" s="29" t="s">
        <v>79</v>
      </c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</row>
    <row r="5">
      <c r="A5" s="25">
        <v>60893.0</v>
      </c>
      <c r="B5" s="25" t="s">
        <v>45</v>
      </c>
      <c r="C5" s="25" t="s">
        <v>45</v>
      </c>
      <c r="D5" s="26"/>
      <c r="E5" s="25" t="s">
        <v>675</v>
      </c>
      <c r="F5" s="25" t="str">
        <f t="shared" si="1"/>
        <v>9</v>
      </c>
      <c r="G5" s="25">
        <v>8.0</v>
      </c>
      <c r="H5" s="25">
        <v>1954.0</v>
      </c>
      <c r="I5" s="25" t="s">
        <v>676</v>
      </c>
      <c r="J5" s="25">
        <v>26.230627</v>
      </c>
      <c r="K5" s="25">
        <v>-98.460934</v>
      </c>
      <c r="L5" s="33" t="s">
        <v>249</v>
      </c>
      <c r="M5" s="25" t="s">
        <v>79</v>
      </c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</row>
    <row r="6">
      <c r="A6" s="25">
        <v>61433.0</v>
      </c>
      <c r="B6" s="25" t="s">
        <v>45</v>
      </c>
      <c r="C6" s="25" t="s">
        <v>45</v>
      </c>
      <c r="D6" s="26"/>
      <c r="E6" s="25" t="s">
        <v>675</v>
      </c>
      <c r="F6" s="25" t="str">
        <f t="shared" si="1"/>
        <v>9</v>
      </c>
      <c r="G6" s="25">
        <v>8.0</v>
      </c>
      <c r="H6" s="25">
        <v>1954.0</v>
      </c>
      <c r="I6" s="25" t="s">
        <v>676</v>
      </c>
      <c r="J6" s="25">
        <v>26.230627</v>
      </c>
      <c r="K6" s="25">
        <v>-98.460934</v>
      </c>
      <c r="L6" s="33" t="s">
        <v>249</v>
      </c>
      <c r="M6" s="25" t="s">
        <v>79</v>
      </c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</row>
    <row r="7">
      <c r="A7" s="25">
        <v>81993.0</v>
      </c>
      <c r="B7" s="25" t="s">
        <v>45</v>
      </c>
      <c r="C7" s="25" t="s">
        <v>45</v>
      </c>
      <c r="D7" s="26"/>
      <c r="E7" s="25" t="s">
        <v>675</v>
      </c>
      <c r="F7" s="25" t="str">
        <f t="shared" si="1"/>
        <v>9</v>
      </c>
      <c r="G7" s="25">
        <v>8.0</v>
      </c>
      <c r="H7" s="25">
        <v>1954.0</v>
      </c>
      <c r="I7" s="25" t="s">
        <v>677</v>
      </c>
      <c r="J7" s="25">
        <v>26.230627</v>
      </c>
      <c r="K7" s="25">
        <v>-98.460934</v>
      </c>
      <c r="L7" s="33" t="s">
        <v>249</v>
      </c>
      <c r="M7" s="25" t="s">
        <v>79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</row>
    <row r="8">
      <c r="A8" s="22">
        <v>43315.0</v>
      </c>
      <c r="B8" s="22" t="s">
        <v>45</v>
      </c>
      <c r="C8" s="22" t="s">
        <v>45</v>
      </c>
      <c r="D8" s="22" t="s">
        <v>678</v>
      </c>
      <c r="E8" s="22" t="s">
        <v>632</v>
      </c>
      <c r="F8" s="22" t="str">
        <f t="shared" si="1"/>
        <v>3</v>
      </c>
      <c r="G8" s="22">
        <v>24.0</v>
      </c>
      <c r="H8" s="22">
        <v>1961.0</v>
      </c>
      <c r="I8" s="22" t="s">
        <v>679</v>
      </c>
      <c r="J8" s="22">
        <v>26.945336</v>
      </c>
      <c r="K8" s="22">
        <v>-81.316184</v>
      </c>
      <c r="L8" s="48" t="s">
        <v>249</v>
      </c>
      <c r="M8" s="22" t="s">
        <v>79</v>
      </c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</row>
    <row r="9">
      <c r="A9" s="22">
        <v>43742.0</v>
      </c>
      <c r="B9" s="22" t="s">
        <v>45</v>
      </c>
      <c r="C9" s="22" t="s">
        <v>45</v>
      </c>
      <c r="D9" s="22" t="s">
        <v>678</v>
      </c>
      <c r="E9" s="22" t="s">
        <v>632</v>
      </c>
      <c r="F9" s="22" t="str">
        <f t="shared" si="1"/>
        <v>3</v>
      </c>
      <c r="G9" s="22">
        <v>24.0</v>
      </c>
      <c r="H9" s="22">
        <v>1961.0</v>
      </c>
      <c r="I9" s="22" t="s">
        <v>679</v>
      </c>
      <c r="J9" s="22">
        <v>26.945336</v>
      </c>
      <c r="K9" s="22">
        <v>-81.316184</v>
      </c>
      <c r="L9" s="48" t="s">
        <v>249</v>
      </c>
      <c r="M9" s="22" t="s">
        <v>79</v>
      </c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</row>
    <row r="10">
      <c r="A10" s="22">
        <v>43089.0</v>
      </c>
      <c r="B10" s="22" t="s">
        <v>45</v>
      </c>
      <c r="C10" s="22" t="s">
        <v>45</v>
      </c>
      <c r="D10" s="23"/>
      <c r="E10" s="22" t="s">
        <v>680</v>
      </c>
      <c r="F10" s="22" t="str">
        <f t="shared" si="1"/>
        <v>3</v>
      </c>
      <c r="G10" s="22">
        <v>29.0</v>
      </c>
      <c r="H10" s="22">
        <v>1961.0</v>
      </c>
      <c r="I10" s="22" t="s">
        <v>679</v>
      </c>
      <c r="J10" s="22">
        <v>26.945336</v>
      </c>
      <c r="K10" s="22">
        <v>-81.316184</v>
      </c>
      <c r="L10" s="48" t="s">
        <v>249</v>
      </c>
      <c r="M10" s="22" t="s">
        <v>79</v>
      </c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</row>
    <row r="11">
      <c r="A11" s="11">
        <v>43747.0</v>
      </c>
      <c r="B11" s="11" t="s">
        <v>45</v>
      </c>
      <c r="C11" s="11" t="s">
        <v>45</v>
      </c>
      <c r="D11" s="12"/>
      <c r="E11" s="11" t="s">
        <v>681</v>
      </c>
      <c r="F11" s="11" t="str">
        <f t="shared" si="1"/>
        <v>2</v>
      </c>
      <c r="G11" s="11">
        <v>28.0</v>
      </c>
      <c r="H11" s="11">
        <v>1961.0</v>
      </c>
      <c r="I11" s="11" t="s">
        <v>682</v>
      </c>
      <c r="J11" s="11">
        <v>26.97089</v>
      </c>
      <c r="K11" s="11">
        <v>-81.100623</v>
      </c>
      <c r="L11" s="24" t="s">
        <v>249</v>
      </c>
      <c r="M11" s="11" t="s">
        <v>79</v>
      </c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</row>
    <row r="12">
      <c r="A12" s="36">
        <v>43828.0</v>
      </c>
      <c r="B12" s="36" t="s">
        <v>45</v>
      </c>
      <c r="C12" s="36" t="s">
        <v>45</v>
      </c>
      <c r="D12" s="36" t="s">
        <v>296</v>
      </c>
      <c r="E12" s="36" t="s">
        <v>683</v>
      </c>
      <c r="F12" s="36" t="str">
        <f t="shared" si="1"/>
        <v>3</v>
      </c>
      <c r="G12" s="36">
        <v>8.0</v>
      </c>
      <c r="H12" s="36">
        <v>1961.0</v>
      </c>
      <c r="I12" s="36" t="s">
        <v>684</v>
      </c>
      <c r="J12" s="36">
        <v>27.067276</v>
      </c>
      <c r="K12" s="36">
        <v>-81.35674</v>
      </c>
      <c r="L12" s="47" t="s">
        <v>249</v>
      </c>
      <c r="M12" s="36" t="s">
        <v>79</v>
      </c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</row>
    <row r="13">
      <c r="A13" s="36">
        <v>39937.0</v>
      </c>
      <c r="B13" s="36" t="s">
        <v>45</v>
      </c>
      <c r="C13" s="36" t="s">
        <v>45</v>
      </c>
      <c r="D13" s="36" t="s">
        <v>296</v>
      </c>
      <c r="E13" s="36" t="s">
        <v>683</v>
      </c>
      <c r="F13" s="36" t="str">
        <f t="shared" si="1"/>
        <v>3</v>
      </c>
      <c r="G13" s="36">
        <v>8.0</v>
      </c>
      <c r="H13" s="36">
        <v>1961.0</v>
      </c>
      <c r="I13" s="36" t="s">
        <v>684</v>
      </c>
      <c r="J13" s="36">
        <v>27.067276</v>
      </c>
      <c r="K13" s="36">
        <v>-81.35674</v>
      </c>
      <c r="L13" s="47" t="s">
        <v>249</v>
      </c>
      <c r="M13" s="36" t="s">
        <v>79</v>
      </c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</row>
    <row r="14">
      <c r="A14" s="36">
        <v>43096.0</v>
      </c>
      <c r="B14" s="36" t="s">
        <v>45</v>
      </c>
      <c r="C14" s="36" t="s">
        <v>45</v>
      </c>
      <c r="D14" s="36" t="s">
        <v>296</v>
      </c>
      <c r="E14" s="36" t="s">
        <v>683</v>
      </c>
      <c r="F14" s="36" t="str">
        <f t="shared" si="1"/>
        <v>3</v>
      </c>
      <c r="G14" s="36">
        <v>8.0</v>
      </c>
      <c r="H14" s="36">
        <v>1961.0</v>
      </c>
      <c r="I14" s="36" t="s">
        <v>684</v>
      </c>
      <c r="J14" s="36">
        <v>27.067276</v>
      </c>
      <c r="K14" s="36">
        <v>-81.35674</v>
      </c>
      <c r="L14" s="47" t="s">
        <v>249</v>
      </c>
      <c r="M14" s="36" t="s">
        <v>79</v>
      </c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</row>
    <row r="15">
      <c r="A15" s="36">
        <v>44168.0</v>
      </c>
      <c r="B15" s="36" t="s">
        <v>45</v>
      </c>
      <c r="C15" s="36" t="s">
        <v>45</v>
      </c>
      <c r="D15" s="36" t="s">
        <v>296</v>
      </c>
      <c r="E15" s="36" t="s">
        <v>683</v>
      </c>
      <c r="F15" s="36" t="str">
        <f t="shared" si="1"/>
        <v>3</v>
      </c>
      <c r="G15" s="36">
        <v>8.0</v>
      </c>
      <c r="H15" s="36">
        <v>1961.0</v>
      </c>
      <c r="I15" s="36" t="s">
        <v>684</v>
      </c>
      <c r="J15" s="36">
        <v>27.067276</v>
      </c>
      <c r="K15" s="36">
        <v>-81.35674</v>
      </c>
      <c r="L15" s="47" t="s">
        <v>249</v>
      </c>
      <c r="M15" s="36" t="s">
        <v>79</v>
      </c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</row>
    <row r="16">
      <c r="A16" s="39">
        <v>61283.0</v>
      </c>
      <c r="B16" s="39" t="s">
        <v>45</v>
      </c>
      <c r="C16" s="39" t="s">
        <v>45</v>
      </c>
      <c r="D16" s="40"/>
      <c r="E16" s="39" t="s">
        <v>685</v>
      </c>
      <c r="F16" s="39" t="str">
        <f t="shared" si="1"/>
        <v>4</v>
      </c>
      <c r="G16" s="39">
        <v>22.0</v>
      </c>
      <c r="H16" s="39">
        <v>1969.0</v>
      </c>
      <c r="I16" s="39" t="s">
        <v>686</v>
      </c>
      <c r="J16" s="39">
        <v>27.167221</v>
      </c>
      <c r="K16" s="39">
        <v>-81.358549</v>
      </c>
      <c r="L16" s="41" t="s">
        <v>249</v>
      </c>
      <c r="M16" s="39" t="s">
        <v>79</v>
      </c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</row>
    <row r="17">
      <c r="A17" s="39">
        <v>94709.0</v>
      </c>
      <c r="B17" s="39" t="s">
        <v>45</v>
      </c>
      <c r="C17" s="39" t="s">
        <v>45</v>
      </c>
      <c r="D17" s="40"/>
      <c r="E17" s="39" t="s">
        <v>687</v>
      </c>
      <c r="F17" s="39" t="str">
        <f t="shared" si="1"/>
        <v>4</v>
      </c>
      <c r="G17" s="39">
        <v>10.0</v>
      </c>
      <c r="H17" s="39">
        <v>1969.0</v>
      </c>
      <c r="I17" s="39" t="s">
        <v>688</v>
      </c>
      <c r="J17" s="39">
        <v>27.167221</v>
      </c>
      <c r="K17" s="39">
        <v>-81.358549</v>
      </c>
      <c r="L17" s="41" t="s">
        <v>249</v>
      </c>
      <c r="M17" s="39" t="s">
        <v>79</v>
      </c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</row>
    <row r="18">
      <c r="A18" s="39">
        <v>44231.0</v>
      </c>
      <c r="B18" s="39" t="s">
        <v>45</v>
      </c>
      <c r="C18" s="39" t="s">
        <v>45</v>
      </c>
      <c r="D18" s="40"/>
      <c r="E18" s="39" t="s">
        <v>687</v>
      </c>
      <c r="F18" s="39" t="str">
        <f t="shared" si="1"/>
        <v>4</v>
      </c>
      <c r="G18" s="39">
        <v>10.0</v>
      </c>
      <c r="H18" s="39">
        <v>1969.0</v>
      </c>
      <c r="I18" s="39" t="s">
        <v>688</v>
      </c>
      <c r="J18" s="39">
        <v>27.167221</v>
      </c>
      <c r="K18" s="39">
        <v>-81.358549</v>
      </c>
      <c r="L18" s="41" t="s">
        <v>249</v>
      </c>
      <c r="M18" s="39" t="s">
        <v>79</v>
      </c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</row>
    <row r="19">
      <c r="A19" s="39">
        <v>60243.0</v>
      </c>
      <c r="B19" s="39" t="s">
        <v>45</v>
      </c>
      <c r="C19" s="39" t="s">
        <v>45</v>
      </c>
      <c r="D19" s="40"/>
      <c r="E19" s="39" t="s">
        <v>687</v>
      </c>
      <c r="F19" s="39" t="str">
        <f t="shared" si="1"/>
        <v>4</v>
      </c>
      <c r="G19" s="39">
        <v>10.0</v>
      </c>
      <c r="H19" s="39">
        <v>1969.0</v>
      </c>
      <c r="I19" s="39" t="s">
        <v>688</v>
      </c>
      <c r="J19" s="39">
        <v>27.167221</v>
      </c>
      <c r="K19" s="39">
        <v>-81.358549</v>
      </c>
      <c r="L19" s="41" t="s">
        <v>249</v>
      </c>
      <c r="M19" s="39" t="s">
        <v>79</v>
      </c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</row>
    <row r="20">
      <c r="A20" s="39">
        <v>61455.0</v>
      </c>
      <c r="B20" s="39" t="s">
        <v>45</v>
      </c>
      <c r="C20" s="39" t="s">
        <v>45</v>
      </c>
      <c r="D20" s="40"/>
      <c r="E20" s="39" t="s">
        <v>687</v>
      </c>
      <c r="F20" s="39" t="str">
        <f t="shared" si="1"/>
        <v>4</v>
      </c>
      <c r="G20" s="39">
        <v>10.0</v>
      </c>
      <c r="H20" s="39">
        <v>1969.0</v>
      </c>
      <c r="I20" s="39" t="s">
        <v>688</v>
      </c>
      <c r="J20" s="39">
        <v>27.167221</v>
      </c>
      <c r="K20" s="39">
        <v>-81.358549</v>
      </c>
      <c r="L20" s="41" t="s">
        <v>249</v>
      </c>
      <c r="M20" s="39" t="s">
        <v>79</v>
      </c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</row>
    <row r="21">
      <c r="A21" s="34">
        <v>61341.0</v>
      </c>
      <c r="B21" s="34" t="s">
        <v>45</v>
      </c>
      <c r="C21" s="34" t="s">
        <v>45</v>
      </c>
      <c r="D21" s="35"/>
      <c r="E21" s="34" t="s">
        <v>638</v>
      </c>
      <c r="F21" s="34" t="str">
        <f t="shared" si="1"/>
        <v>3</v>
      </c>
      <c r="G21" s="34">
        <v>31.0</v>
      </c>
      <c r="H21" s="34">
        <v>1961.0</v>
      </c>
      <c r="I21" s="34" t="s">
        <v>689</v>
      </c>
      <c r="J21" s="34">
        <v>27.181438</v>
      </c>
      <c r="K21" s="34">
        <v>-81.352017</v>
      </c>
      <c r="L21" s="38" t="s">
        <v>249</v>
      </c>
      <c r="M21" s="34" t="s">
        <v>79</v>
      </c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</row>
    <row r="22">
      <c r="A22" s="34">
        <v>61297.0</v>
      </c>
      <c r="B22" s="34" t="s">
        <v>45</v>
      </c>
      <c r="C22" s="34" t="s">
        <v>45</v>
      </c>
      <c r="D22" s="35"/>
      <c r="E22" s="34" t="s">
        <v>690</v>
      </c>
      <c r="F22" s="34" t="str">
        <f t="shared" si="1"/>
        <v>4</v>
      </c>
      <c r="G22" s="34">
        <v>5.0</v>
      </c>
      <c r="H22" s="34">
        <v>1970.0</v>
      </c>
      <c r="I22" s="34" t="s">
        <v>689</v>
      </c>
      <c r="J22" s="34">
        <v>27.181438</v>
      </c>
      <c r="K22" s="34">
        <v>-81.352017</v>
      </c>
      <c r="L22" s="38" t="s">
        <v>249</v>
      </c>
      <c r="M22" s="34" t="s">
        <v>79</v>
      </c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</row>
    <row r="23">
      <c r="A23" s="34">
        <v>61808.0</v>
      </c>
      <c r="B23" s="34" t="s">
        <v>45</v>
      </c>
      <c r="C23" s="34" t="s">
        <v>45</v>
      </c>
      <c r="D23" s="35"/>
      <c r="E23" s="34" t="s">
        <v>690</v>
      </c>
      <c r="F23" s="34" t="str">
        <f t="shared" si="1"/>
        <v>4</v>
      </c>
      <c r="G23" s="34">
        <v>5.0</v>
      </c>
      <c r="H23" s="34">
        <v>1970.0</v>
      </c>
      <c r="I23" s="34" t="s">
        <v>689</v>
      </c>
      <c r="J23" s="34">
        <v>27.181438</v>
      </c>
      <c r="K23" s="34">
        <v>-81.352017</v>
      </c>
      <c r="L23" s="38" t="s">
        <v>249</v>
      </c>
      <c r="M23" s="34" t="s">
        <v>79</v>
      </c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</row>
    <row r="24">
      <c r="A24" s="34">
        <v>61293.0</v>
      </c>
      <c r="B24" s="34" t="s">
        <v>45</v>
      </c>
      <c r="C24" s="34" t="s">
        <v>45</v>
      </c>
      <c r="D24" s="35"/>
      <c r="E24" s="34" t="s">
        <v>691</v>
      </c>
      <c r="F24" s="34" t="str">
        <f t="shared" si="1"/>
        <v>4</v>
      </c>
      <c r="G24" s="34">
        <v>2.0</v>
      </c>
      <c r="H24" s="34">
        <v>1970.0</v>
      </c>
      <c r="I24" s="34" t="s">
        <v>689</v>
      </c>
      <c r="J24" s="34">
        <v>27.181438</v>
      </c>
      <c r="K24" s="34">
        <v>-81.352017</v>
      </c>
      <c r="L24" s="38" t="s">
        <v>249</v>
      </c>
      <c r="M24" s="34" t="s">
        <v>79</v>
      </c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</row>
    <row r="25">
      <c r="A25" s="34">
        <v>61375.0</v>
      </c>
      <c r="B25" s="34" t="s">
        <v>45</v>
      </c>
      <c r="C25" s="34" t="s">
        <v>45</v>
      </c>
      <c r="D25" s="35"/>
      <c r="E25" s="34" t="s">
        <v>692</v>
      </c>
      <c r="F25" s="34" t="str">
        <f t="shared" si="1"/>
        <v>4</v>
      </c>
      <c r="G25" s="34">
        <v>13.0</v>
      </c>
      <c r="H25" s="34">
        <v>1970.0</v>
      </c>
      <c r="I25" s="34" t="s">
        <v>689</v>
      </c>
      <c r="J25" s="34">
        <v>27.181438</v>
      </c>
      <c r="K25" s="34">
        <v>-81.352017</v>
      </c>
      <c r="L25" s="38" t="s">
        <v>249</v>
      </c>
      <c r="M25" s="34" t="s">
        <v>79</v>
      </c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</row>
    <row r="26">
      <c r="A26" s="34">
        <v>61782.0</v>
      </c>
      <c r="B26" s="34" t="s">
        <v>45</v>
      </c>
      <c r="C26" s="34" t="s">
        <v>45</v>
      </c>
      <c r="D26" s="35"/>
      <c r="E26" s="34" t="s">
        <v>693</v>
      </c>
      <c r="F26" s="34" t="str">
        <f t="shared" si="1"/>
        <v>3</v>
      </c>
      <c r="G26" s="34">
        <v>28.0</v>
      </c>
      <c r="H26" s="34">
        <v>1965.0</v>
      </c>
      <c r="I26" s="34" t="s">
        <v>689</v>
      </c>
      <c r="J26" s="34">
        <v>27.181438</v>
      </c>
      <c r="K26" s="34">
        <v>-81.352017</v>
      </c>
      <c r="L26" s="38" t="s">
        <v>249</v>
      </c>
      <c r="M26" s="34" t="s">
        <v>79</v>
      </c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</row>
    <row r="27">
      <c r="A27" s="34">
        <v>61362.0</v>
      </c>
      <c r="B27" s="34" t="s">
        <v>45</v>
      </c>
      <c r="C27" s="34" t="s">
        <v>45</v>
      </c>
      <c r="D27" s="35"/>
      <c r="E27" s="34" t="s">
        <v>694</v>
      </c>
      <c r="F27" s="34" t="str">
        <f t="shared" si="1"/>
        <v>4</v>
      </c>
      <c r="G27" s="34">
        <v>6.0</v>
      </c>
      <c r="H27" s="34">
        <v>1970.0</v>
      </c>
      <c r="I27" s="34" t="s">
        <v>689</v>
      </c>
      <c r="J27" s="34">
        <v>27.181438</v>
      </c>
      <c r="K27" s="34">
        <v>-81.352017</v>
      </c>
      <c r="L27" s="38" t="s">
        <v>249</v>
      </c>
      <c r="M27" s="34" t="s">
        <v>79</v>
      </c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</row>
    <row r="28">
      <c r="A28" s="34">
        <v>61365.0</v>
      </c>
      <c r="B28" s="34" t="s">
        <v>45</v>
      </c>
      <c r="C28" s="34" t="s">
        <v>45</v>
      </c>
      <c r="D28" s="35"/>
      <c r="E28" s="34" t="s">
        <v>695</v>
      </c>
      <c r="F28" s="34" t="str">
        <f t="shared" si="1"/>
        <v>4</v>
      </c>
      <c r="G28" s="34">
        <v>29.0</v>
      </c>
      <c r="H28" s="34">
        <v>1970.0</v>
      </c>
      <c r="I28" s="34" t="s">
        <v>689</v>
      </c>
      <c r="J28" s="34">
        <v>27.181438</v>
      </c>
      <c r="K28" s="34">
        <v>-81.352017</v>
      </c>
      <c r="L28" s="38" t="s">
        <v>249</v>
      </c>
      <c r="M28" s="34" t="s">
        <v>79</v>
      </c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</row>
    <row r="29">
      <c r="A29" s="34">
        <v>61865.0</v>
      </c>
      <c r="B29" s="34" t="s">
        <v>45</v>
      </c>
      <c r="C29" s="34" t="s">
        <v>45</v>
      </c>
      <c r="D29" s="35"/>
      <c r="E29" s="34" t="s">
        <v>692</v>
      </c>
      <c r="F29" s="34" t="str">
        <f t="shared" si="1"/>
        <v>4</v>
      </c>
      <c r="G29" s="34">
        <v>13.0</v>
      </c>
      <c r="H29" s="34">
        <v>1970.0</v>
      </c>
      <c r="I29" s="34" t="s">
        <v>689</v>
      </c>
      <c r="J29" s="34">
        <v>27.181438</v>
      </c>
      <c r="K29" s="34">
        <v>-81.352017</v>
      </c>
      <c r="L29" s="38" t="s">
        <v>249</v>
      </c>
      <c r="M29" s="34" t="s">
        <v>79</v>
      </c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</row>
    <row r="30">
      <c r="A30" s="34">
        <v>61316.0</v>
      </c>
      <c r="B30" s="34" t="s">
        <v>45</v>
      </c>
      <c r="C30" s="34" t="s">
        <v>45</v>
      </c>
      <c r="D30" s="35"/>
      <c r="E30" s="34" t="s">
        <v>691</v>
      </c>
      <c r="F30" s="34" t="str">
        <f t="shared" si="1"/>
        <v>4</v>
      </c>
      <c r="G30" s="34">
        <v>2.0</v>
      </c>
      <c r="H30" s="34">
        <v>1970.0</v>
      </c>
      <c r="I30" s="34" t="s">
        <v>689</v>
      </c>
      <c r="J30" s="34">
        <v>27.181438</v>
      </c>
      <c r="K30" s="34">
        <v>-81.352017</v>
      </c>
      <c r="L30" s="38" t="s">
        <v>249</v>
      </c>
      <c r="M30" s="34" t="s">
        <v>79</v>
      </c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</row>
    <row r="31">
      <c r="A31" s="34">
        <v>61306.0</v>
      </c>
      <c r="B31" s="34" t="s">
        <v>45</v>
      </c>
      <c r="C31" s="34" t="s">
        <v>45</v>
      </c>
      <c r="D31" s="35"/>
      <c r="E31" s="34" t="s">
        <v>696</v>
      </c>
      <c r="F31" s="34" t="str">
        <f t="shared" si="1"/>
        <v>4</v>
      </c>
      <c r="G31" s="34">
        <v>24.0</v>
      </c>
      <c r="H31" s="34">
        <v>1970.0</v>
      </c>
      <c r="I31" s="34" t="s">
        <v>689</v>
      </c>
      <c r="J31" s="34">
        <v>27.181438</v>
      </c>
      <c r="K31" s="34">
        <v>-81.352017</v>
      </c>
      <c r="L31" s="38" t="s">
        <v>249</v>
      </c>
      <c r="M31" s="34" t="s">
        <v>79</v>
      </c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</row>
    <row r="32">
      <c r="A32" s="34">
        <v>61304.0</v>
      </c>
      <c r="B32" s="34" t="s">
        <v>45</v>
      </c>
      <c r="C32" s="34" t="s">
        <v>45</v>
      </c>
      <c r="D32" s="35"/>
      <c r="E32" s="34" t="s">
        <v>697</v>
      </c>
      <c r="F32" s="34" t="str">
        <f t="shared" si="1"/>
        <v>4</v>
      </c>
      <c r="G32" s="34">
        <v>21.0</v>
      </c>
      <c r="H32" s="34">
        <v>1970.0</v>
      </c>
      <c r="I32" s="34" t="s">
        <v>689</v>
      </c>
      <c r="J32" s="34">
        <v>27.181438</v>
      </c>
      <c r="K32" s="34">
        <v>-81.352017</v>
      </c>
      <c r="L32" s="38" t="s">
        <v>249</v>
      </c>
      <c r="M32" s="34" t="s">
        <v>79</v>
      </c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</row>
    <row r="33">
      <c r="A33" s="34">
        <v>61285.0</v>
      </c>
      <c r="B33" s="34" t="s">
        <v>45</v>
      </c>
      <c r="C33" s="34" t="s">
        <v>45</v>
      </c>
      <c r="D33" s="35"/>
      <c r="E33" s="34" t="s">
        <v>695</v>
      </c>
      <c r="F33" s="34" t="str">
        <f t="shared" si="1"/>
        <v>4</v>
      </c>
      <c r="G33" s="34">
        <v>29.0</v>
      </c>
      <c r="H33" s="34">
        <v>1970.0</v>
      </c>
      <c r="I33" s="34" t="s">
        <v>689</v>
      </c>
      <c r="J33" s="34">
        <v>27.181438</v>
      </c>
      <c r="K33" s="34">
        <v>-81.352017</v>
      </c>
      <c r="L33" s="38" t="s">
        <v>249</v>
      </c>
      <c r="M33" s="34" t="s">
        <v>79</v>
      </c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</row>
    <row r="34">
      <c r="A34" s="34">
        <v>61326.0</v>
      </c>
      <c r="B34" s="34" t="s">
        <v>45</v>
      </c>
      <c r="C34" s="34" t="s">
        <v>45</v>
      </c>
      <c r="D34" s="35"/>
      <c r="E34" s="34" t="s">
        <v>694</v>
      </c>
      <c r="F34" s="34" t="str">
        <f t="shared" si="1"/>
        <v>4</v>
      </c>
      <c r="G34" s="34">
        <v>6.0</v>
      </c>
      <c r="H34" s="34">
        <v>1970.0</v>
      </c>
      <c r="I34" s="34" t="s">
        <v>689</v>
      </c>
      <c r="J34" s="34">
        <v>27.181438</v>
      </c>
      <c r="K34" s="34">
        <v>-81.352017</v>
      </c>
      <c r="L34" s="38" t="s">
        <v>249</v>
      </c>
      <c r="M34" s="34" t="s">
        <v>79</v>
      </c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</row>
    <row r="35">
      <c r="A35" s="34">
        <v>61326.0</v>
      </c>
      <c r="B35" s="34" t="s">
        <v>45</v>
      </c>
      <c r="C35" s="34" t="s">
        <v>45</v>
      </c>
      <c r="D35" s="35"/>
      <c r="E35" s="34" t="s">
        <v>694</v>
      </c>
      <c r="F35" s="34" t="str">
        <f t="shared" si="1"/>
        <v>4</v>
      </c>
      <c r="G35" s="34">
        <v>6.0</v>
      </c>
      <c r="H35" s="34">
        <v>1970.0</v>
      </c>
      <c r="I35" s="34" t="s">
        <v>689</v>
      </c>
      <c r="J35" s="34">
        <v>27.181438</v>
      </c>
      <c r="K35" s="34">
        <v>-81.352017</v>
      </c>
      <c r="L35" s="38" t="s">
        <v>249</v>
      </c>
      <c r="M35" s="34" t="s">
        <v>79</v>
      </c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</row>
    <row r="36">
      <c r="A36" s="34">
        <v>61292.0</v>
      </c>
      <c r="B36" s="34" t="s">
        <v>45</v>
      </c>
      <c r="C36" s="34" t="s">
        <v>45</v>
      </c>
      <c r="D36" s="35"/>
      <c r="E36" s="34" t="s">
        <v>694</v>
      </c>
      <c r="F36" s="34" t="str">
        <f t="shared" si="1"/>
        <v>4</v>
      </c>
      <c r="G36" s="34">
        <v>6.0</v>
      </c>
      <c r="H36" s="34">
        <v>1970.0</v>
      </c>
      <c r="I36" s="34" t="s">
        <v>689</v>
      </c>
      <c r="J36" s="34">
        <v>27.181438</v>
      </c>
      <c r="K36" s="34">
        <v>-81.352017</v>
      </c>
      <c r="L36" s="38" t="s">
        <v>249</v>
      </c>
      <c r="M36" s="34" t="s">
        <v>79</v>
      </c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</row>
    <row r="37">
      <c r="A37" s="34">
        <v>61325.0</v>
      </c>
      <c r="B37" s="34" t="s">
        <v>45</v>
      </c>
      <c r="C37" s="34" t="s">
        <v>45</v>
      </c>
      <c r="D37" s="35"/>
      <c r="E37" s="34" t="s">
        <v>698</v>
      </c>
      <c r="F37" s="34" t="str">
        <f t="shared" si="1"/>
        <v>4</v>
      </c>
      <c r="G37" s="34">
        <v>22.0</v>
      </c>
      <c r="H37" s="34">
        <v>1970.0</v>
      </c>
      <c r="I37" s="34" t="s">
        <v>689</v>
      </c>
      <c r="J37" s="34">
        <v>27.181438</v>
      </c>
      <c r="K37" s="34">
        <v>-81.352017</v>
      </c>
      <c r="L37" s="38" t="s">
        <v>249</v>
      </c>
      <c r="M37" s="34" t="s">
        <v>79</v>
      </c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</row>
    <row r="38">
      <c r="A38" s="34">
        <v>61295.0</v>
      </c>
      <c r="B38" s="34" t="s">
        <v>45</v>
      </c>
      <c r="C38" s="34" t="s">
        <v>45</v>
      </c>
      <c r="D38" s="35"/>
      <c r="E38" s="34" t="s">
        <v>694</v>
      </c>
      <c r="F38" s="34" t="str">
        <f t="shared" si="1"/>
        <v>4</v>
      </c>
      <c r="G38" s="34">
        <v>6.0</v>
      </c>
      <c r="H38" s="34">
        <v>1970.0</v>
      </c>
      <c r="I38" s="34" t="s">
        <v>689</v>
      </c>
      <c r="J38" s="34">
        <v>27.181438</v>
      </c>
      <c r="K38" s="34">
        <v>-81.352017</v>
      </c>
      <c r="L38" s="38" t="s">
        <v>249</v>
      </c>
      <c r="M38" s="34" t="s">
        <v>79</v>
      </c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</row>
    <row r="39">
      <c r="A39" s="34">
        <v>61300.0</v>
      </c>
      <c r="B39" s="34" t="s">
        <v>45</v>
      </c>
      <c r="C39" s="34" t="s">
        <v>45</v>
      </c>
      <c r="D39" s="35"/>
      <c r="E39" s="34" t="s">
        <v>690</v>
      </c>
      <c r="F39" s="34" t="str">
        <f t="shared" si="1"/>
        <v>4</v>
      </c>
      <c r="G39" s="34">
        <v>5.0</v>
      </c>
      <c r="H39" s="34">
        <v>1970.0</v>
      </c>
      <c r="I39" s="34" t="s">
        <v>689</v>
      </c>
      <c r="J39" s="34">
        <v>27.181438</v>
      </c>
      <c r="K39" s="34">
        <v>-81.352017</v>
      </c>
      <c r="L39" s="38" t="s">
        <v>249</v>
      </c>
      <c r="M39" s="34" t="s">
        <v>79</v>
      </c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</row>
    <row r="40">
      <c r="A40" s="34">
        <v>61347.0</v>
      </c>
      <c r="B40" s="34" t="s">
        <v>45</v>
      </c>
      <c r="C40" s="34" t="s">
        <v>45</v>
      </c>
      <c r="D40" s="35"/>
      <c r="E40" s="34" t="s">
        <v>699</v>
      </c>
      <c r="F40" s="34" t="str">
        <f t="shared" si="1"/>
        <v>4</v>
      </c>
      <c r="G40" s="34">
        <v>25.0</v>
      </c>
      <c r="H40" s="34">
        <v>1970.0</v>
      </c>
      <c r="I40" s="34" t="s">
        <v>689</v>
      </c>
      <c r="J40" s="34">
        <v>27.181438</v>
      </c>
      <c r="K40" s="34">
        <v>-81.352017</v>
      </c>
      <c r="L40" s="38" t="s">
        <v>249</v>
      </c>
      <c r="M40" s="34" t="s">
        <v>79</v>
      </c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</row>
    <row r="41">
      <c r="A41" s="34">
        <v>61917.0</v>
      </c>
      <c r="B41" s="34" t="s">
        <v>45</v>
      </c>
      <c r="C41" s="34" t="s">
        <v>45</v>
      </c>
      <c r="D41" s="35"/>
      <c r="E41" s="34" t="s">
        <v>699</v>
      </c>
      <c r="F41" s="34" t="str">
        <f t="shared" si="1"/>
        <v>4</v>
      </c>
      <c r="G41" s="34">
        <v>25.0</v>
      </c>
      <c r="H41" s="34">
        <v>1970.0</v>
      </c>
      <c r="I41" s="34" t="s">
        <v>689</v>
      </c>
      <c r="J41" s="34">
        <v>27.181438</v>
      </c>
      <c r="K41" s="34">
        <v>-81.352017</v>
      </c>
      <c r="L41" s="38" t="s">
        <v>249</v>
      </c>
      <c r="M41" s="34" t="s">
        <v>79</v>
      </c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</row>
    <row r="42">
      <c r="A42" s="34">
        <v>61288.0</v>
      </c>
      <c r="B42" s="34" t="s">
        <v>45</v>
      </c>
      <c r="C42" s="34" t="s">
        <v>45</v>
      </c>
      <c r="D42" s="35"/>
      <c r="E42" s="34" t="s">
        <v>699</v>
      </c>
      <c r="F42" s="34" t="str">
        <f t="shared" si="1"/>
        <v>4</v>
      </c>
      <c r="G42" s="34">
        <v>25.0</v>
      </c>
      <c r="H42" s="34">
        <v>1970.0</v>
      </c>
      <c r="I42" s="34" t="s">
        <v>689</v>
      </c>
      <c r="J42" s="34">
        <v>27.181438</v>
      </c>
      <c r="K42" s="34">
        <v>-81.352017</v>
      </c>
      <c r="L42" s="38" t="s">
        <v>249</v>
      </c>
      <c r="M42" s="34" t="s">
        <v>79</v>
      </c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</row>
    <row r="43">
      <c r="A43" s="34">
        <v>61338.0</v>
      </c>
      <c r="B43" s="34" t="s">
        <v>45</v>
      </c>
      <c r="C43" s="34" t="s">
        <v>45</v>
      </c>
      <c r="D43" s="35"/>
      <c r="E43" s="34" t="s">
        <v>699</v>
      </c>
      <c r="F43" s="34" t="str">
        <f t="shared" si="1"/>
        <v>4</v>
      </c>
      <c r="G43" s="34">
        <v>25.0</v>
      </c>
      <c r="H43" s="34">
        <v>1970.0</v>
      </c>
      <c r="I43" s="34" t="s">
        <v>689</v>
      </c>
      <c r="J43" s="34">
        <v>27.181438</v>
      </c>
      <c r="K43" s="34">
        <v>-81.352017</v>
      </c>
      <c r="L43" s="38" t="s">
        <v>249</v>
      </c>
      <c r="M43" s="34" t="s">
        <v>79</v>
      </c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</row>
    <row r="44">
      <c r="A44" s="34">
        <v>61346.0</v>
      </c>
      <c r="B44" s="34" t="s">
        <v>45</v>
      </c>
      <c r="C44" s="34" t="s">
        <v>45</v>
      </c>
      <c r="D44" s="35"/>
      <c r="E44" s="34" t="s">
        <v>698</v>
      </c>
      <c r="F44" s="34" t="str">
        <f t="shared" si="1"/>
        <v>4</v>
      </c>
      <c r="G44" s="34">
        <v>22.0</v>
      </c>
      <c r="H44" s="34">
        <v>1970.0</v>
      </c>
      <c r="I44" s="34" t="s">
        <v>689</v>
      </c>
      <c r="J44" s="34">
        <v>27.181438</v>
      </c>
      <c r="K44" s="34">
        <v>-81.352017</v>
      </c>
      <c r="L44" s="38" t="s">
        <v>249</v>
      </c>
      <c r="M44" s="34" t="s">
        <v>79</v>
      </c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</row>
    <row r="45">
      <c r="A45" s="34">
        <v>61291.0</v>
      </c>
      <c r="B45" s="34" t="s">
        <v>45</v>
      </c>
      <c r="C45" s="34" t="s">
        <v>45</v>
      </c>
      <c r="D45" s="35"/>
      <c r="E45" s="34" t="s">
        <v>698</v>
      </c>
      <c r="F45" s="34" t="str">
        <f t="shared" si="1"/>
        <v>4</v>
      </c>
      <c r="G45" s="34">
        <v>22.0</v>
      </c>
      <c r="H45" s="34">
        <v>1970.0</v>
      </c>
      <c r="I45" s="34" t="s">
        <v>689</v>
      </c>
      <c r="J45" s="34">
        <v>27.181438</v>
      </c>
      <c r="K45" s="34">
        <v>-81.352017</v>
      </c>
      <c r="L45" s="38" t="s">
        <v>249</v>
      </c>
      <c r="M45" s="34" t="s">
        <v>79</v>
      </c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</row>
    <row r="46">
      <c r="A46" s="34">
        <v>61299.0</v>
      </c>
      <c r="B46" s="34" t="s">
        <v>45</v>
      </c>
      <c r="C46" s="34" t="s">
        <v>45</v>
      </c>
      <c r="D46" s="35"/>
      <c r="E46" s="34" t="s">
        <v>698</v>
      </c>
      <c r="F46" s="34" t="str">
        <f t="shared" si="1"/>
        <v>4</v>
      </c>
      <c r="G46" s="34">
        <v>22.0</v>
      </c>
      <c r="H46" s="34">
        <v>1970.0</v>
      </c>
      <c r="I46" s="34" t="s">
        <v>689</v>
      </c>
      <c r="J46" s="34">
        <v>27.181438</v>
      </c>
      <c r="K46" s="34">
        <v>-81.352017</v>
      </c>
      <c r="L46" s="38" t="s">
        <v>249</v>
      </c>
      <c r="M46" s="34" t="s">
        <v>79</v>
      </c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</row>
    <row r="47">
      <c r="A47" s="34">
        <v>61759.0</v>
      </c>
      <c r="B47" s="34" t="s">
        <v>45</v>
      </c>
      <c r="C47" s="34" t="s">
        <v>45</v>
      </c>
      <c r="D47" s="35"/>
      <c r="E47" s="34" t="s">
        <v>700</v>
      </c>
      <c r="F47" s="34" t="str">
        <f t="shared" si="1"/>
        <v>4</v>
      </c>
      <c r="G47" s="34">
        <v>23.0</v>
      </c>
      <c r="H47" s="34">
        <v>1970.0</v>
      </c>
      <c r="I47" s="34" t="s">
        <v>689</v>
      </c>
      <c r="J47" s="34">
        <v>27.181438</v>
      </c>
      <c r="K47" s="34">
        <v>-81.352017</v>
      </c>
      <c r="L47" s="38" t="s">
        <v>249</v>
      </c>
      <c r="M47" s="34" t="s">
        <v>79</v>
      </c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</row>
    <row r="48">
      <c r="A48" s="34">
        <v>61274.0</v>
      </c>
      <c r="B48" s="34" t="s">
        <v>45</v>
      </c>
      <c r="C48" s="34" t="s">
        <v>45</v>
      </c>
      <c r="D48" s="35"/>
      <c r="E48" s="34" t="s">
        <v>701</v>
      </c>
      <c r="F48" s="34" t="str">
        <f t="shared" si="1"/>
        <v>4</v>
      </c>
      <c r="G48" s="34">
        <v>27.0</v>
      </c>
      <c r="H48" s="34">
        <v>1970.0</v>
      </c>
      <c r="I48" s="34" t="s">
        <v>689</v>
      </c>
      <c r="J48" s="34">
        <v>27.181438</v>
      </c>
      <c r="K48" s="34">
        <v>-81.352017</v>
      </c>
      <c r="L48" s="38" t="s">
        <v>249</v>
      </c>
      <c r="M48" s="34" t="s">
        <v>79</v>
      </c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</row>
    <row r="49">
      <c r="A49" s="34">
        <v>61334.0</v>
      </c>
      <c r="B49" s="34" t="s">
        <v>45</v>
      </c>
      <c r="C49" s="34" t="s">
        <v>45</v>
      </c>
      <c r="D49" s="35"/>
      <c r="E49" s="34" t="s">
        <v>699</v>
      </c>
      <c r="F49" s="34" t="str">
        <f t="shared" si="1"/>
        <v>4</v>
      </c>
      <c r="G49" s="34">
        <v>25.0</v>
      </c>
      <c r="H49" s="34">
        <v>1970.0</v>
      </c>
      <c r="I49" s="34" t="s">
        <v>689</v>
      </c>
      <c r="J49" s="34">
        <v>27.181438</v>
      </c>
      <c r="K49" s="34">
        <v>-81.352017</v>
      </c>
      <c r="L49" s="38" t="s">
        <v>249</v>
      </c>
      <c r="M49" s="34" t="s">
        <v>79</v>
      </c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</row>
    <row r="50">
      <c r="A50" s="34">
        <v>61303.0</v>
      </c>
      <c r="B50" s="34" t="s">
        <v>45</v>
      </c>
      <c r="C50" s="34" t="s">
        <v>45</v>
      </c>
      <c r="D50" s="35"/>
      <c r="E50" s="34" t="s">
        <v>701</v>
      </c>
      <c r="F50" s="34" t="str">
        <f t="shared" si="1"/>
        <v>4</v>
      </c>
      <c r="G50" s="34">
        <v>27.0</v>
      </c>
      <c r="H50" s="34">
        <v>1970.0</v>
      </c>
      <c r="I50" s="34" t="s">
        <v>689</v>
      </c>
      <c r="J50" s="34">
        <v>27.181438</v>
      </c>
      <c r="K50" s="34">
        <v>-81.352017</v>
      </c>
      <c r="L50" s="38" t="s">
        <v>249</v>
      </c>
      <c r="M50" s="34" t="s">
        <v>79</v>
      </c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</row>
    <row r="51">
      <c r="A51" s="34">
        <v>61845.0</v>
      </c>
      <c r="B51" s="34" t="s">
        <v>45</v>
      </c>
      <c r="C51" s="34" t="s">
        <v>45</v>
      </c>
      <c r="D51" s="35"/>
      <c r="E51" s="34" t="s">
        <v>701</v>
      </c>
      <c r="F51" s="34" t="str">
        <f t="shared" si="1"/>
        <v>4</v>
      </c>
      <c r="G51" s="34">
        <v>27.0</v>
      </c>
      <c r="H51" s="34">
        <v>1970.0</v>
      </c>
      <c r="I51" s="34" t="s">
        <v>689</v>
      </c>
      <c r="J51" s="34">
        <v>27.181438</v>
      </c>
      <c r="K51" s="34">
        <v>-81.352017</v>
      </c>
      <c r="L51" s="38" t="s">
        <v>249</v>
      </c>
      <c r="M51" s="34" t="s">
        <v>79</v>
      </c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</row>
    <row r="52">
      <c r="A52" s="34">
        <v>61307.0</v>
      </c>
      <c r="B52" s="34" t="s">
        <v>45</v>
      </c>
      <c r="C52" s="34" t="s">
        <v>45</v>
      </c>
      <c r="D52" s="35"/>
      <c r="E52" s="34" t="s">
        <v>701</v>
      </c>
      <c r="F52" s="34" t="str">
        <f t="shared" si="1"/>
        <v>4</v>
      </c>
      <c r="G52" s="34">
        <v>27.0</v>
      </c>
      <c r="H52" s="34">
        <v>1970.0</v>
      </c>
      <c r="I52" s="34" t="s">
        <v>689</v>
      </c>
      <c r="J52" s="34">
        <v>27.181438</v>
      </c>
      <c r="K52" s="34">
        <v>-81.35201700000002</v>
      </c>
      <c r="L52" s="38" t="s">
        <v>249</v>
      </c>
      <c r="M52" s="34" t="s">
        <v>79</v>
      </c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</row>
    <row r="53">
      <c r="A53" s="34">
        <v>61361.0</v>
      </c>
      <c r="B53" s="34" t="s">
        <v>45</v>
      </c>
      <c r="C53" s="34" t="s">
        <v>45</v>
      </c>
      <c r="D53" s="35"/>
      <c r="E53" s="34" t="s">
        <v>695</v>
      </c>
      <c r="F53" s="34" t="str">
        <f t="shared" si="1"/>
        <v>4</v>
      </c>
      <c r="G53" s="34">
        <v>29.0</v>
      </c>
      <c r="H53" s="34">
        <v>1970.0</v>
      </c>
      <c r="I53" s="34" t="s">
        <v>689</v>
      </c>
      <c r="J53" s="34">
        <v>27.18143800000002</v>
      </c>
      <c r="K53" s="34">
        <v>-81.35201700000002</v>
      </c>
      <c r="L53" s="38" t="s">
        <v>249</v>
      </c>
      <c r="M53" s="34" t="s">
        <v>79</v>
      </c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</row>
    <row r="54">
      <c r="A54" s="34">
        <v>61308.0</v>
      </c>
      <c r="B54" s="34" t="s">
        <v>45</v>
      </c>
      <c r="C54" s="34" t="s">
        <v>45</v>
      </c>
      <c r="D54" s="35"/>
      <c r="E54" s="34" t="s">
        <v>695</v>
      </c>
      <c r="F54" s="34" t="str">
        <f t="shared" si="1"/>
        <v>4</v>
      </c>
      <c r="G54" s="34">
        <v>29.0</v>
      </c>
      <c r="H54" s="34">
        <v>1970.0</v>
      </c>
      <c r="I54" s="34" t="s">
        <v>689</v>
      </c>
      <c r="J54" s="34">
        <v>27.181438000000025</v>
      </c>
      <c r="K54" s="34">
        <v>-81.35201700000002</v>
      </c>
      <c r="L54" s="38" t="s">
        <v>249</v>
      </c>
      <c r="M54" s="34" t="s">
        <v>79</v>
      </c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</row>
    <row r="55">
      <c r="A55" s="34">
        <v>61317.0</v>
      </c>
      <c r="B55" s="34" t="s">
        <v>45</v>
      </c>
      <c r="C55" s="34" t="s">
        <v>45</v>
      </c>
      <c r="D55" s="35"/>
      <c r="E55" s="34" t="s">
        <v>702</v>
      </c>
      <c r="F55" s="34" t="str">
        <f t="shared" si="1"/>
        <v>4</v>
      </c>
      <c r="G55" s="34">
        <v>28.0</v>
      </c>
      <c r="H55" s="34">
        <v>1970.0</v>
      </c>
      <c r="I55" s="34" t="s">
        <v>689</v>
      </c>
      <c r="J55" s="34">
        <v>27.181438000000025</v>
      </c>
      <c r="K55" s="34">
        <v>-81.35201700000002</v>
      </c>
      <c r="L55" s="38" t="s">
        <v>249</v>
      </c>
      <c r="M55" s="34" t="s">
        <v>79</v>
      </c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</row>
    <row r="56">
      <c r="A56" s="34">
        <v>61311.0</v>
      </c>
      <c r="B56" s="34" t="s">
        <v>45</v>
      </c>
      <c r="C56" s="34" t="s">
        <v>45</v>
      </c>
      <c r="D56" s="35"/>
      <c r="E56" s="34" t="s">
        <v>703</v>
      </c>
      <c r="F56" s="34" t="str">
        <f t="shared" si="1"/>
        <v>4</v>
      </c>
      <c r="G56" s="34">
        <v>26.0</v>
      </c>
      <c r="H56" s="34">
        <v>1970.0</v>
      </c>
      <c r="I56" s="34" t="s">
        <v>689</v>
      </c>
      <c r="J56" s="34">
        <v>27.18143800000003</v>
      </c>
      <c r="K56" s="34">
        <v>-81.35201700000002</v>
      </c>
      <c r="L56" s="38" t="s">
        <v>249</v>
      </c>
      <c r="M56" s="34" t="s">
        <v>79</v>
      </c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</row>
    <row r="57">
      <c r="A57" s="34">
        <v>61328.0</v>
      </c>
      <c r="B57" s="34" t="s">
        <v>45</v>
      </c>
      <c r="C57" s="34" t="s">
        <v>45</v>
      </c>
      <c r="D57" s="35"/>
      <c r="E57" s="34" t="s">
        <v>701</v>
      </c>
      <c r="F57" s="34" t="str">
        <f t="shared" si="1"/>
        <v>4</v>
      </c>
      <c r="G57" s="34">
        <v>27.0</v>
      </c>
      <c r="H57" s="34">
        <v>1970.0</v>
      </c>
      <c r="I57" s="34" t="s">
        <v>689</v>
      </c>
      <c r="J57" s="34">
        <v>27.18143800000003</v>
      </c>
      <c r="K57" s="34">
        <v>-81.35201700000002</v>
      </c>
      <c r="L57" s="38" t="s">
        <v>249</v>
      </c>
      <c r="M57" s="34" t="s">
        <v>79</v>
      </c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</row>
    <row r="58">
      <c r="A58" s="34">
        <v>61832.0</v>
      </c>
      <c r="B58" s="34" t="s">
        <v>45</v>
      </c>
      <c r="C58" s="34" t="s">
        <v>45</v>
      </c>
      <c r="D58" s="35"/>
      <c r="E58" s="34" t="s">
        <v>702</v>
      </c>
      <c r="F58" s="34" t="str">
        <f t="shared" si="1"/>
        <v>4</v>
      </c>
      <c r="G58" s="34">
        <v>28.0</v>
      </c>
      <c r="H58" s="34">
        <v>1970.0</v>
      </c>
      <c r="I58" s="34" t="s">
        <v>689</v>
      </c>
      <c r="J58" s="34">
        <v>27.181438000000032</v>
      </c>
      <c r="K58" s="34">
        <v>-81.35201700000002</v>
      </c>
      <c r="L58" s="38" t="s">
        <v>249</v>
      </c>
      <c r="M58" s="34" t="s">
        <v>79</v>
      </c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</row>
    <row r="59">
      <c r="A59" s="34">
        <v>61333.0</v>
      </c>
      <c r="B59" s="34" t="s">
        <v>45</v>
      </c>
      <c r="C59" s="34" t="s">
        <v>45</v>
      </c>
      <c r="D59" s="35"/>
      <c r="E59" s="34" t="s">
        <v>701</v>
      </c>
      <c r="F59" s="34" t="str">
        <f t="shared" si="1"/>
        <v>4</v>
      </c>
      <c r="G59" s="34">
        <v>27.0</v>
      </c>
      <c r="H59" s="34">
        <v>1970.0</v>
      </c>
      <c r="I59" s="34" t="s">
        <v>689</v>
      </c>
      <c r="J59" s="34">
        <v>27.181438000000032</v>
      </c>
      <c r="K59" s="34">
        <v>-81.35201700000002</v>
      </c>
      <c r="L59" s="38" t="s">
        <v>249</v>
      </c>
      <c r="M59" s="34" t="s">
        <v>79</v>
      </c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</row>
    <row r="60">
      <c r="A60" s="34">
        <v>61320.0</v>
      </c>
      <c r="B60" s="34" t="s">
        <v>45</v>
      </c>
      <c r="C60" s="34" t="s">
        <v>45</v>
      </c>
      <c r="D60" s="35"/>
      <c r="E60" s="34" t="s">
        <v>701</v>
      </c>
      <c r="F60" s="34" t="str">
        <f t="shared" si="1"/>
        <v>4</v>
      </c>
      <c r="G60" s="34">
        <v>27.0</v>
      </c>
      <c r="H60" s="34">
        <v>1970.0</v>
      </c>
      <c r="I60" s="34" t="s">
        <v>689</v>
      </c>
      <c r="J60" s="34">
        <v>27.181438000000036</v>
      </c>
      <c r="K60" s="34">
        <v>-81.35201700000002</v>
      </c>
      <c r="L60" s="38" t="s">
        <v>249</v>
      </c>
      <c r="M60" s="34" t="s">
        <v>79</v>
      </c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</row>
    <row r="61">
      <c r="A61" s="34">
        <v>61799.0</v>
      </c>
      <c r="B61" s="34" t="s">
        <v>45</v>
      </c>
      <c r="C61" s="34" t="s">
        <v>45</v>
      </c>
      <c r="D61" s="35"/>
      <c r="E61" s="34" t="s">
        <v>701</v>
      </c>
      <c r="F61" s="34" t="str">
        <f t="shared" si="1"/>
        <v>4</v>
      </c>
      <c r="G61" s="34">
        <v>27.0</v>
      </c>
      <c r="H61" s="34">
        <v>1970.0</v>
      </c>
      <c r="I61" s="34" t="s">
        <v>689</v>
      </c>
      <c r="J61" s="34">
        <v>27.18143800000004</v>
      </c>
      <c r="K61" s="34">
        <v>-81.35201700000002</v>
      </c>
      <c r="L61" s="38" t="s">
        <v>249</v>
      </c>
      <c r="M61" s="34" t="s">
        <v>79</v>
      </c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</row>
    <row r="62">
      <c r="A62" s="34">
        <v>61748.0</v>
      </c>
      <c r="B62" s="34" t="s">
        <v>45</v>
      </c>
      <c r="C62" s="34" t="s">
        <v>45</v>
      </c>
      <c r="D62" s="35"/>
      <c r="E62" s="34" t="s">
        <v>699</v>
      </c>
      <c r="F62" s="34" t="str">
        <f t="shared" si="1"/>
        <v>4</v>
      </c>
      <c r="G62" s="34">
        <v>25.0</v>
      </c>
      <c r="H62" s="34">
        <v>1970.0</v>
      </c>
      <c r="I62" s="34" t="s">
        <v>689</v>
      </c>
      <c r="J62" s="34">
        <v>27.18143800000004</v>
      </c>
      <c r="K62" s="34">
        <v>-81.35201699999993</v>
      </c>
      <c r="L62" s="38" t="s">
        <v>249</v>
      </c>
      <c r="M62" s="34" t="s">
        <v>79</v>
      </c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</row>
    <row r="63">
      <c r="A63" s="34">
        <v>61301.0</v>
      </c>
      <c r="B63" s="34" t="s">
        <v>45</v>
      </c>
      <c r="C63" s="34" t="s">
        <v>45</v>
      </c>
      <c r="D63" s="35"/>
      <c r="E63" s="34" t="s">
        <v>695</v>
      </c>
      <c r="F63" s="34" t="str">
        <f t="shared" si="1"/>
        <v>4</v>
      </c>
      <c r="G63" s="34">
        <v>29.0</v>
      </c>
      <c r="H63" s="34">
        <v>1970.0</v>
      </c>
      <c r="I63" s="34" t="s">
        <v>689</v>
      </c>
      <c r="J63" s="34">
        <v>27.181438000000043</v>
      </c>
      <c r="K63" s="34">
        <v>-81.35201699999992</v>
      </c>
      <c r="L63" s="38" t="s">
        <v>249</v>
      </c>
      <c r="M63" s="34" t="s">
        <v>79</v>
      </c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</row>
    <row r="64">
      <c r="A64" s="34">
        <v>61278.0</v>
      </c>
      <c r="B64" s="34" t="s">
        <v>45</v>
      </c>
      <c r="C64" s="34" t="s">
        <v>45</v>
      </c>
      <c r="D64" s="35"/>
      <c r="E64" s="34" t="s">
        <v>695</v>
      </c>
      <c r="F64" s="34" t="str">
        <f t="shared" si="1"/>
        <v>4</v>
      </c>
      <c r="G64" s="34">
        <v>29.0</v>
      </c>
      <c r="H64" s="34">
        <v>1970.0</v>
      </c>
      <c r="I64" s="34" t="s">
        <v>689</v>
      </c>
      <c r="J64" s="34">
        <v>27.181438000000043</v>
      </c>
      <c r="K64" s="34">
        <v>-81.35201699999992</v>
      </c>
      <c r="L64" s="38" t="s">
        <v>249</v>
      </c>
      <c r="M64" s="34" t="s">
        <v>79</v>
      </c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</row>
    <row r="65">
      <c r="A65" s="34">
        <v>61344.0</v>
      </c>
      <c r="B65" s="34" t="s">
        <v>45</v>
      </c>
      <c r="C65" s="34" t="s">
        <v>45</v>
      </c>
      <c r="D65" s="35"/>
      <c r="E65" s="34" t="s">
        <v>695</v>
      </c>
      <c r="F65" s="34" t="str">
        <f t="shared" si="1"/>
        <v>4</v>
      </c>
      <c r="G65" s="34">
        <v>29.0</v>
      </c>
      <c r="H65" s="34">
        <v>1970.0</v>
      </c>
      <c r="I65" s="34" t="s">
        <v>689</v>
      </c>
      <c r="J65" s="34">
        <v>27.181438000000046</v>
      </c>
      <c r="K65" s="34">
        <v>-81.35201699999992</v>
      </c>
      <c r="L65" s="38" t="s">
        <v>249</v>
      </c>
      <c r="M65" s="34" t="s">
        <v>79</v>
      </c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</row>
    <row r="66">
      <c r="A66" s="34">
        <v>61314.0</v>
      </c>
      <c r="B66" s="34" t="s">
        <v>45</v>
      </c>
      <c r="C66" s="34" t="s">
        <v>45</v>
      </c>
      <c r="D66" s="35"/>
      <c r="E66" s="34" t="s">
        <v>703</v>
      </c>
      <c r="F66" s="34" t="str">
        <f t="shared" si="1"/>
        <v>4</v>
      </c>
      <c r="G66" s="34">
        <v>26.0</v>
      </c>
      <c r="H66" s="34">
        <v>1970.0</v>
      </c>
      <c r="I66" s="34" t="s">
        <v>689</v>
      </c>
      <c r="J66" s="34">
        <v>27.181438000000046</v>
      </c>
      <c r="K66" s="34">
        <v>-81.3520169999999</v>
      </c>
      <c r="L66" s="38" t="s">
        <v>249</v>
      </c>
      <c r="M66" s="34" t="s">
        <v>79</v>
      </c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</row>
    <row r="67">
      <c r="A67" s="34">
        <v>61327.0</v>
      </c>
      <c r="B67" s="34" t="s">
        <v>45</v>
      </c>
      <c r="C67" s="34" t="s">
        <v>45</v>
      </c>
      <c r="D67" s="35"/>
      <c r="E67" s="34" t="s">
        <v>703</v>
      </c>
      <c r="F67" s="34" t="str">
        <f t="shared" si="1"/>
        <v>4</v>
      </c>
      <c r="G67" s="34">
        <v>26.0</v>
      </c>
      <c r="H67" s="34">
        <v>1970.0</v>
      </c>
      <c r="I67" s="34" t="s">
        <v>689</v>
      </c>
      <c r="J67" s="34">
        <v>27.18143800000005</v>
      </c>
      <c r="K67" s="34">
        <v>-81.3520169999999</v>
      </c>
      <c r="L67" s="38" t="s">
        <v>249</v>
      </c>
      <c r="M67" s="34" t="s">
        <v>79</v>
      </c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</row>
    <row r="68">
      <c r="A68" s="34">
        <v>61854.0</v>
      </c>
      <c r="B68" s="34" t="s">
        <v>45</v>
      </c>
      <c r="C68" s="34" t="s">
        <v>45</v>
      </c>
      <c r="D68" s="35"/>
      <c r="E68" s="34" t="s">
        <v>703</v>
      </c>
      <c r="F68" s="34" t="str">
        <f t="shared" si="1"/>
        <v>4</v>
      </c>
      <c r="G68" s="34">
        <v>26.0</v>
      </c>
      <c r="H68" s="34">
        <v>1970.0</v>
      </c>
      <c r="I68" s="34" t="s">
        <v>689</v>
      </c>
      <c r="J68" s="34">
        <v>27.18143800000005</v>
      </c>
      <c r="K68" s="34">
        <v>-81.35201699999989</v>
      </c>
      <c r="L68" s="38" t="s">
        <v>249</v>
      </c>
      <c r="M68" s="34" t="s">
        <v>79</v>
      </c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</row>
    <row r="69">
      <c r="A69" s="34">
        <v>61747.0</v>
      </c>
      <c r="B69" s="34" t="s">
        <v>45</v>
      </c>
      <c r="C69" s="34" t="s">
        <v>45</v>
      </c>
      <c r="D69" s="35"/>
      <c r="E69" s="34" t="s">
        <v>695</v>
      </c>
      <c r="F69" s="34" t="str">
        <f t="shared" si="1"/>
        <v>4</v>
      </c>
      <c r="G69" s="34">
        <v>29.0</v>
      </c>
      <c r="H69" s="34">
        <v>1970.0</v>
      </c>
      <c r="I69" s="34" t="s">
        <v>689</v>
      </c>
      <c r="J69" s="34">
        <v>27.18143800000005</v>
      </c>
      <c r="K69" s="34">
        <v>-81.35201699999962</v>
      </c>
      <c r="L69" s="38" t="s">
        <v>249</v>
      </c>
      <c r="M69" s="34" t="s">
        <v>79</v>
      </c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</row>
    <row r="70">
      <c r="A70" s="34">
        <v>61774.0</v>
      </c>
      <c r="B70" s="34" t="s">
        <v>45</v>
      </c>
      <c r="C70" s="34" t="s">
        <v>45</v>
      </c>
      <c r="D70" s="35"/>
      <c r="E70" s="34" t="s">
        <v>695</v>
      </c>
      <c r="F70" s="34" t="str">
        <f t="shared" si="1"/>
        <v>4</v>
      </c>
      <c r="G70" s="34">
        <v>29.0</v>
      </c>
      <c r="H70" s="34">
        <v>1970.0</v>
      </c>
      <c r="I70" s="34" t="s">
        <v>689</v>
      </c>
      <c r="J70" s="34">
        <v>27.18143800000005</v>
      </c>
      <c r="K70" s="34">
        <v>-81.3520169999996</v>
      </c>
      <c r="L70" s="38" t="s">
        <v>249</v>
      </c>
      <c r="M70" s="34" t="s">
        <v>79</v>
      </c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</row>
    <row r="71">
      <c r="A71" s="34">
        <v>61890.0</v>
      </c>
      <c r="B71" s="34" t="s">
        <v>45</v>
      </c>
      <c r="C71" s="34" t="s">
        <v>45</v>
      </c>
      <c r="D71" s="35"/>
      <c r="E71" s="34" t="s">
        <v>695</v>
      </c>
      <c r="F71" s="34" t="str">
        <f t="shared" si="1"/>
        <v>4</v>
      </c>
      <c r="G71" s="34">
        <v>29.0</v>
      </c>
      <c r="H71" s="34">
        <v>1970.0</v>
      </c>
      <c r="I71" s="34" t="s">
        <v>689</v>
      </c>
      <c r="J71" s="34">
        <v>27.18143800000005</v>
      </c>
      <c r="K71" s="34">
        <v>-81.35201699999959</v>
      </c>
      <c r="L71" s="38" t="s">
        <v>249</v>
      </c>
      <c r="M71" s="34" t="s">
        <v>79</v>
      </c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</row>
    <row r="72">
      <c r="A72" s="34">
        <v>61749.0</v>
      </c>
      <c r="B72" s="34" t="s">
        <v>45</v>
      </c>
      <c r="C72" s="34" t="s">
        <v>45</v>
      </c>
      <c r="D72" s="35"/>
      <c r="E72" s="34" t="s">
        <v>695</v>
      </c>
      <c r="F72" s="34" t="str">
        <f t="shared" si="1"/>
        <v>4</v>
      </c>
      <c r="G72" s="34">
        <v>29.0</v>
      </c>
      <c r="H72" s="34">
        <v>1970.0</v>
      </c>
      <c r="I72" s="34" t="s">
        <v>689</v>
      </c>
      <c r="J72" s="34">
        <v>27.18143800000005</v>
      </c>
      <c r="K72" s="34">
        <v>-81.35201699999959</v>
      </c>
      <c r="L72" s="38" t="s">
        <v>249</v>
      </c>
      <c r="M72" s="34" t="s">
        <v>79</v>
      </c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</row>
    <row r="73">
      <c r="A73" s="34">
        <v>60777.0</v>
      </c>
      <c r="B73" s="34" t="s">
        <v>45</v>
      </c>
      <c r="C73" s="34" t="s">
        <v>45</v>
      </c>
      <c r="D73" s="35"/>
      <c r="E73" s="34" t="s">
        <v>695</v>
      </c>
      <c r="F73" s="34" t="str">
        <f t="shared" si="1"/>
        <v>4</v>
      </c>
      <c r="G73" s="34">
        <v>29.0</v>
      </c>
      <c r="H73" s="34">
        <v>1970.0</v>
      </c>
      <c r="I73" s="34" t="s">
        <v>689</v>
      </c>
      <c r="J73" s="34">
        <v>27.18143800000005</v>
      </c>
      <c r="K73" s="34">
        <v>-81.35201699999958</v>
      </c>
      <c r="L73" s="38" t="s">
        <v>249</v>
      </c>
      <c r="M73" s="34" t="s">
        <v>79</v>
      </c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</row>
    <row r="74">
      <c r="A74" s="34">
        <v>61834.0</v>
      </c>
      <c r="B74" s="34" t="s">
        <v>45</v>
      </c>
      <c r="C74" s="34" t="s">
        <v>45</v>
      </c>
      <c r="D74" s="35"/>
      <c r="E74" s="34" t="s">
        <v>695</v>
      </c>
      <c r="F74" s="34" t="str">
        <f t="shared" si="1"/>
        <v>4</v>
      </c>
      <c r="G74" s="34">
        <v>29.0</v>
      </c>
      <c r="H74" s="34">
        <v>1970.0</v>
      </c>
      <c r="I74" s="34" t="s">
        <v>689</v>
      </c>
      <c r="J74" s="34">
        <v>27.18143800000005</v>
      </c>
      <c r="K74" s="34">
        <v>-81.35201699999956</v>
      </c>
      <c r="L74" s="38" t="s">
        <v>249</v>
      </c>
      <c r="M74" s="34" t="s">
        <v>79</v>
      </c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</row>
    <row r="75">
      <c r="A75" s="34">
        <v>61394.0</v>
      </c>
      <c r="B75" s="34" t="s">
        <v>45</v>
      </c>
      <c r="C75" s="34" t="s">
        <v>45</v>
      </c>
      <c r="D75" s="35"/>
      <c r="E75" s="34" t="s">
        <v>695</v>
      </c>
      <c r="F75" s="34" t="str">
        <f t="shared" si="1"/>
        <v>4</v>
      </c>
      <c r="G75" s="34">
        <v>29.0</v>
      </c>
      <c r="H75" s="34">
        <v>1970.0</v>
      </c>
      <c r="I75" s="34" t="s">
        <v>689</v>
      </c>
      <c r="J75" s="34">
        <v>27.18143800000005</v>
      </c>
      <c r="K75" s="34">
        <v>-81.35201699999955</v>
      </c>
      <c r="L75" s="38" t="s">
        <v>249</v>
      </c>
      <c r="M75" s="34" t="s">
        <v>79</v>
      </c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</row>
    <row r="76">
      <c r="A76" s="34">
        <v>60716.0</v>
      </c>
      <c r="B76" s="34" t="s">
        <v>45</v>
      </c>
      <c r="C76" s="34" t="s">
        <v>45</v>
      </c>
      <c r="D76" s="35"/>
      <c r="E76" s="34" t="s">
        <v>695</v>
      </c>
      <c r="F76" s="34" t="str">
        <f t="shared" si="1"/>
        <v>4</v>
      </c>
      <c r="G76" s="34">
        <v>29.0</v>
      </c>
      <c r="H76" s="34">
        <v>1970.0</v>
      </c>
      <c r="I76" s="34" t="s">
        <v>689</v>
      </c>
      <c r="J76" s="34">
        <v>27.18143800000005</v>
      </c>
      <c r="K76" s="34">
        <v>-81.35201699999955</v>
      </c>
      <c r="L76" s="38" t="s">
        <v>249</v>
      </c>
      <c r="M76" s="34" t="s">
        <v>79</v>
      </c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</row>
    <row r="77">
      <c r="A77" s="34">
        <v>61318.0</v>
      </c>
      <c r="B77" s="34" t="s">
        <v>45</v>
      </c>
      <c r="C77" s="34" t="s">
        <v>45</v>
      </c>
      <c r="D77" s="35"/>
      <c r="E77" s="34" t="s">
        <v>695</v>
      </c>
      <c r="F77" s="34" t="str">
        <f t="shared" si="1"/>
        <v>4</v>
      </c>
      <c r="G77" s="34">
        <v>29.0</v>
      </c>
      <c r="H77" s="34">
        <v>1970.0</v>
      </c>
      <c r="I77" s="34" t="s">
        <v>689</v>
      </c>
      <c r="J77" s="34">
        <v>27.181438000000053</v>
      </c>
      <c r="K77" s="34">
        <v>-81.35201699999989</v>
      </c>
      <c r="L77" s="38" t="s">
        <v>249</v>
      </c>
      <c r="M77" s="34" t="s">
        <v>79</v>
      </c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</row>
    <row r="78">
      <c r="A78" s="34">
        <v>60600.0</v>
      </c>
      <c r="B78" s="34" t="s">
        <v>45</v>
      </c>
      <c r="C78" s="34" t="s">
        <v>45</v>
      </c>
      <c r="D78" s="35"/>
      <c r="E78" s="34" t="s">
        <v>695</v>
      </c>
      <c r="F78" s="34" t="str">
        <f t="shared" si="1"/>
        <v>4</v>
      </c>
      <c r="G78" s="34">
        <v>29.0</v>
      </c>
      <c r="H78" s="34">
        <v>1970.0</v>
      </c>
      <c r="I78" s="34" t="s">
        <v>689</v>
      </c>
      <c r="J78" s="34">
        <v>27.181438000000053</v>
      </c>
      <c r="K78" s="34">
        <v>-81.35201699999953</v>
      </c>
      <c r="L78" s="38" t="s">
        <v>249</v>
      </c>
      <c r="M78" s="34" t="s">
        <v>79</v>
      </c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</row>
    <row r="79">
      <c r="A79" s="34">
        <v>61399.0</v>
      </c>
      <c r="B79" s="34" t="s">
        <v>45</v>
      </c>
      <c r="C79" s="34" t="s">
        <v>45</v>
      </c>
      <c r="D79" s="35"/>
      <c r="E79" s="34" t="s">
        <v>704</v>
      </c>
      <c r="F79" s="34" t="str">
        <f t="shared" si="1"/>
        <v>4</v>
      </c>
      <c r="G79" s="34">
        <v>30.0</v>
      </c>
      <c r="H79" s="34">
        <v>1970.0</v>
      </c>
      <c r="I79" s="34" t="s">
        <v>689</v>
      </c>
      <c r="J79" s="34">
        <v>27.181438000000053</v>
      </c>
      <c r="K79" s="34">
        <v>-81.35201699999952</v>
      </c>
      <c r="L79" s="38" t="s">
        <v>249</v>
      </c>
      <c r="M79" s="34" t="s">
        <v>79</v>
      </c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</row>
    <row r="80">
      <c r="A80" s="34">
        <v>61408.0</v>
      </c>
      <c r="B80" s="34" t="s">
        <v>45</v>
      </c>
      <c r="C80" s="34" t="s">
        <v>45</v>
      </c>
      <c r="D80" s="35"/>
      <c r="E80" s="34" t="s">
        <v>704</v>
      </c>
      <c r="F80" s="34" t="str">
        <f t="shared" si="1"/>
        <v>4</v>
      </c>
      <c r="G80" s="34">
        <v>30.0</v>
      </c>
      <c r="H80" s="34">
        <v>1970.0</v>
      </c>
      <c r="I80" s="34" t="s">
        <v>689</v>
      </c>
      <c r="J80" s="34">
        <v>27.181438000000053</v>
      </c>
      <c r="K80" s="34">
        <v>-81.35201699999952</v>
      </c>
      <c r="L80" s="38" t="s">
        <v>249</v>
      </c>
      <c r="M80" s="34" t="s">
        <v>79</v>
      </c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</row>
    <row r="81">
      <c r="A81" s="34">
        <v>61886.0</v>
      </c>
      <c r="B81" s="34" t="s">
        <v>45</v>
      </c>
      <c r="C81" s="34" t="s">
        <v>45</v>
      </c>
      <c r="D81" s="35"/>
      <c r="E81" s="34" t="s">
        <v>704</v>
      </c>
      <c r="F81" s="34" t="str">
        <f t="shared" si="1"/>
        <v>4</v>
      </c>
      <c r="G81" s="34">
        <v>30.0</v>
      </c>
      <c r="H81" s="34">
        <v>1970.0</v>
      </c>
      <c r="I81" s="34" t="s">
        <v>689</v>
      </c>
      <c r="J81" s="34">
        <v>27.181438000000053</v>
      </c>
      <c r="K81" s="34">
        <v>-81.3520169999995</v>
      </c>
      <c r="L81" s="38" t="s">
        <v>249</v>
      </c>
      <c r="M81" s="34" t="s">
        <v>79</v>
      </c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</row>
    <row r="82">
      <c r="A82" s="34">
        <v>61359.0</v>
      </c>
      <c r="B82" s="34" t="s">
        <v>45</v>
      </c>
      <c r="C82" s="34" t="s">
        <v>45</v>
      </c>
      <c r="D82" s="35"/>
      <c r="E82" s="34" t="s">
        <v>704</v>
      </c>
      <c r="F82" s="34" t="str">
        <f t="shared" si="1"/>
        <v>4</v>
      </c>
      <c r="G82" s="34">
        <v>30.0</v>
      </c>
      <c r="H82" s="34">
        <v>1970.0</v>
      </c>
      <c r="I82" s="34" t="s">
        <v>689</v>
      </c>
      <c r="J82" s="34">
        <v>27.181438000000053</v>
      </c>
      <c r="K82" s="34">
        <v>-81.35201699999949</v>
      </c>
      <c r="L82" s="38" t="s">
        <v>249</v>
      </c>
      <c r="M82" s="34" t="s">
        <v>79</v>
      </c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</row>
    <row r="83">
      <c r="A83" s="34">
        <v>60752.0</v>
      </c>
      <c r="B83" s="34" t="s">
        <v>45</v>
      </c>
      <c r="C83" s="34" t="s">
        <v>45</v>
      </c>
      <c r="D83" s="35"/>
      <c r="E83" s="34" t="s">
        <v>704</v>
      </c>
      <c r="F83" s="34" t="str">
        <f t="shared" si="1"/>
        <v>4</v>
      </c>
      <c r="G83" s="34">
        <v>30.0</v>
      </c>
      <c r="H83" s="34">
        <v>1970.0</v>
      </c>
      <c r="I83" s="34" t="s">
        <v>689</v>
      </c>
      <c r="J83" s="34">
        <v>27.181438000000053</v>
      </c>
      <c r="K83" s="34">
        <v>-81.35201699999948</v>
      </c>
      <c r="L83" s="38" t="s">
        <v>249</v>
      </c>
      <c r="M83" s="34" t="s">
        <v>79</v>
      </c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</row>
    <row r="84">
      <c r="A84" s="34">
        <v>61904.0</v>
      </c>
      <c r="B84" s="34" t="s">
        <v>45</v>
      </c>
      <c r="C84" s="34" t="s">
        <v>45</v>
      </c>
      <c r="D84" s="35"/>
      <c r="E84" s="34" t="s">
        <v>704</v>
      </c>
      <c r="F84" s="34" t="str">
        <f t="shared" si="1"/>
        <v>4</v>
      </c>
      <c r="G84" s="34">
        <v>30.0</v>
      </c>
      <c r="H84" s="34">
        <v>1970.0</v>
      </c>
      <c r="I84" s="34" t="s">
        <v>689</v>
      </c>
      <c r="J84" s="34">
        <v>27.181438000000053</v>
      </c>
      <c r="K84" s="34">
        <v>-81.35201699999948</v>
      </c>
      <c r="L84" s="38" t="s">
        <v>249</v>
      </c>
      <c r="M84" s="34" t="s">
        <v>79</v>
      </c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</row>
    <row r="85">
      <c r="A85" s="34">
        <v>61852.0</v>
      </c>
      <c r="B85" s="34" t="s">
        <v>45</v>
      </c>
      <c r="C85" s="34" t="s">
        <v>45</v>
      </c>
      <c r="D85" s="35"/>
      <c r="E85" s="34" t="s">
        <v>705</v>
      </c>
      <c r="F85" s="34" t="str">
        <f t="shared" si="1"/>
        <v>5</v>
      </c>
      <c r="G85" s="34">
        <v>1.0</v>
      </c>
      <c r="H85" s="34">
        <v>1970.0</v>
      </c>
      <c r="I85" s="34" t="s">
        <v>689</v>
      </c>
      <c r="J85" s="34">
        <v>27.181438000000053</v>
      </c>
      <c r="K85" s="34">
        <v>-81.35201699999946</v>
      </c>
      <c r="L85" s="38" t="s">
        <v>249</v>
      </c>
      <c r="M85" s="34" t="s">
        <v>79</v>
      </c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</row>
    <row r="86">
      <c r="A86" s="34">
        <v>61952.0</v>
      </c>
      <c r="B86" s="34" t="s">
        <v>45</v>
      </c>
      <c r="C86" s="34" t="s">
        <v>45</v>
      </c>
      <c r="D86" s="35"/>
      <c r="E86" s="34" t="s">
        <v>705</v>
      </c>
      <c r="F86" s="34" t="str">
        <f t="shared" si="1"/>
        <v>5</v>
      </c>
      <c r="G86" s="34">
        <v>1.0</v>
      </c>
      <c r="H86" s="34">
        <v>1970.0</v>
      </c>
      <c r="I86" s="34" t="s">
        <v>689</v>
      </c>
      <c r="J86" s="34">
        <v>27.181438000000053</v>
      </c>
      <c r="K86" s="34">
        <v>-81.35201699999945</v>
      </c>
      <c r="L86" s="38" t="s">
        <v>249</v>
      </c>
      <c r="M86" s="34" t="s">
        <v>79</v>
      </c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</row>
    <row r="87">
      <c r="A87" s="34">
        <v>61884.0</v>
      </c>
      <c r="B87" s="34" t="s">
        <v>45</v>
      </c>
      <c r="C87" s="34" t="s">
        <v>45</v>
      </c>
      <c r="D87" s="35"/>
      <c r="E87" s="34" t="s">
        <v>705</v>
      </c>
      <c r="F87" s="34" t="str">
        <f t="shared" si="1"/>
        <v>5</v>
      </c>
      <c r="G87" s="34">
        <v>1.0</v>
      </c>
      <c r="H87" s="34">
        <v>1970.0</v>
      </c>
      <c r="I87" s="34" t="s">
        <v>689</v>
      </c>
      <c r="J87" s="34">
        <v>27.181438000000053</v>
      </c>
      <c r="K87" s="34">
        <v>-81.35201699999944</v>
      </c>
      <c r="L87" s="38" t="s">
        <v>249</v>
      </c>
      <c r="M87" s="34" t="s">
        <v>79</v>
      </c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</row>
    <row r="88">
      <c r="A88" s="34">
        <v>61898.0</v>
      </c>
      <c r="B88" s="34" t="s">
        <v>45</v>
      </c>
      <c r="C88" s="34" t="s">
        <v>45</v>
      </c>
      <c r="D88" s="35"/>
      <c r="E88" s="34" t="s">
        <v>705</v>
      </c>
      <c r="F88" s="34" t="str">
        <f t="shared" si="1"/>
        <v>5</v>
      </c>
      <c r="G88" s="34">
        <v>1.0</v>
      </c>
      <c r="H88" s="34">
        <v>1970.0</v>
      </c>
      <c r="I88" s="34" t="s">
        <v>689</v>
      </c>
      <c r="J88" s="34">
        <v>27.181438000000053</v>
      </c>
      <c r="K88" s="34">
        <v>-81.35201699999944</v>
      </c>
      <c r="L88" s="38" t="s">
        <v>249</v>
      </c>
      <c r="M88" s="34" t="s">
        <v>79</v>
      </c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</row>
    <row r="89">
      <c r="A89" s="34">
        <v>61255.0</v>
      </c>
      <c r="B89" s="34" t="s">
        <v>45</v>
      </c>
      <c r="C89" s="34" t="s">
        <v>45</v>
      </c>
      <c r="D89" s="35"/>
      <c r="E89" s="34" t="s">
        <v>695</v>
      </c>
      <c r="F89" s="34" t="str">
        <f t="shared" si="1"/>
        <v>4</v>
      </c>
      <c r="G89" s="34">
        <v>29.0</v>
      </c>
      <c r="H89" s="34">
        <v>1970.0</v>
      </c>
      <c r="I89" s="34" t="s">
        <v>689</v>
      </c>
      <c r="J89" s="34">
        <v>27.181438000000057</v>
      </c>
      <c r="K89" s="34">
        <v>-81.35201699999989</v>
      </c>
      <c r="L89" s="38" t="s">
        <v>249</v>
      </c>
      <c r="M89" s="34" t="s">
        <v>79</v>
      </c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</row>
    <row r="90">
      <c r="A90" s="34">
        <v>61266.0</v>
      </c>
      <c r="B90" s="34" t="s">
        <v>45</v>
      </c>
      <c r="C90" s="34" t="s">
        <v>45</v>
      </c>
      <c r="D90" s="35"/>
      <c r="E90" s="34" t="s">
        <v>695</v>
      </c>
      <c r="F90" s="34" t="str">
        <f t="shared" si="1"/>
        <v>4</v>
      </c>
      <c r="G90" s="34">
        <v>29.0</v>
      </c>
      <c r="H90" s="34">
        <v>1970.0</v>
      </c>
      <c r="I90" s="34" t="s">
        <v>689</v>
      </c>
      <c r="J90" s="34">
        <v>27.181438000000057</v>
      </c>
      <c r="K90" s="34">
        <v>-81.35201699999988</v>
      </c>
      <c r="L90" s="38" t="s">
        <v>249</v>
      </c>
      <c r="M90" s="34" t="s">
        <v>79</v>
      </c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</row>
    <row r="91">
      <c r="A91" s="34">
        <v>61881.0</v>
      </c>
      <c r="B91" s="34" t="s">
        <v>45</v>
      </c>
      <c r="C91" s="34" t="s">
        <v>45</v>
      </c>
      <c r="D91" s="35"/>
      <c r="E91" s="34" t="s">
        <v>705</v>
      </c>
      <c r="F91" s="34" t="str">
        <f t="shared" si="1"/>
        <v>5</v>
      </c>
      <c r="G91" s="34">
        <v>1.0</v>
      </c>
      <c r="H91" s="34">
        <v>1970.0</v>
      </c>
      <c r="I91" s="34" t="s">
        <v>689</v>
      </c>
      <c r="J91" s="34">
        <v>27.181438000000057</v>
      </c>
      <c r="K91" s="34">
        <v>-81.35201699999942</v>
      </c>
      <c r="L91" s="38" t="s">
        <v>249</v>
      </c>
      <c r="M91" s="34" t="s">
        <v>79</v>
      </c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</row>
    <row r="92">
      <c r="A92" s="34">
        <v>61817.0</v>
      </c>
      <c r="B92" s="34" t="s">
        <v>45</v>
      </c>
      <c r="C92" s="34" t="s">
        <v>45</v>
      </c>
      <c r="D92" s="35"/>
      <c r="E92" s="34" t="s">
        <v>705</v>
      </c>
      <c r="F92" s="34" t="str">
        <f t="shared" si="1"/>
        <v>5</v>
      </c>
      <c r="G92" s="34">
        <v>1.0</v>
      </c>
      <c r="H92" s="34">
        <v>1970.0</v>
      </c>
      <c r="I92" s="34" t="s">
        <v>689</v>
      </c>
      <c r="J92" s="34">
        <v>27.181438000000057</v>
      </c>
      <c r="K92" s="34">
        <v>-81.3520169999994</v>
      </c>
      <c r="L92" s="38" t="s">
        <v>249</v>
      </c>
      <c r="M92" s="34" t="s">
        <v>79</v>
      </c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</row>
    <row r="93">
      <c r="A93" s="34">
        <v>61767.0</v>
      </c>
      <c r="B93" s="34" t="s">
        <v>45</v>
      </c>
      <c r="C93" s="34" t="s">
        <v>45</v>
      </c>
      <c r="D93" s="35"/>
      <c r="E93" s="34" t="s">
        <v>705</v>
      </c>
      <c r="F93" s="34" t="str">
        <f t="shared" si="1"/>
        <v>5</v>
      </c>
      <c r="G93" s="34">
        <v>1.0</v>
      </c>
      <c r="H93" s="34">
        <v>1970.0</v>
      </c>
      <c r="I93" s="34" t="s">
        <v>689</v>
      </c>
      <c r="J93" s="34">
        <v>27.181438000000057</v>
      </c>
      <c r="K93" s="34">
        <v>-81.3520169999994</v>
      </c>
      <c r="L93" s="38" t="s">
        <v>249</v>
      </c>
      <c r="M93" s="34" t="s">
        <v>79</v>
      </c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</row>
    <row r="94">
      <c r="A94" s="34">
        <v>61494.0</v>
      </c>
      <c r="B94" s="34" t="s">
        <v>45</v>
      </c>
      <c r="C94" s="34" t="s">
        <v>45</v>
      </c>
      <c r="D94" s="35"/>
      <c r="E94" s="34" t="s">
        <v>705</v>
      </c>
      <c r="F94" s="34" t="str">
        <f t="shared" si="1"/>
        <v>5</v>
      </c>
      <c r="G94" s="34">
        <v>1.0</v>
      </c>
      <c r="H94" s="34">
        <v>1970.0</v>
      </c>
      <c r="I94" s="34" t="s">
        <v>689</v>
      </c>
      <c r="J94" s="34">
        <v>27.181438000000057</v>
      </c>
      <c r="K94" s="34">
        <v>-81.35201699999939</v>
      </c>
      <c r="L94" s="38" t="s">
        <v>249</v>
      </c>
      <c r="M94" s="34" t="s">
        <v>79</v>
      </c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</row>
    <row r="95">
      <c r="A95" s="34">
        <v>61872.0</v>
      </c>
      <c r="B95" s="34" t="s">
        <v>45</v>
      </c>
      <c r="C95" s="34" t="s">
        <v>45</v>
      </c>
      <c r="D95" s="35"/>
      <c r="E95" s="34" t="s">
        <v>706</v>
      </c>
      <c r="F95" s="34" t="str">
        <f t="shared" si="1"/>
        <v>5</v>
      </c>
      <c r="G95" s="34">
        <v>2.0</v>
      </c>
      <c r="H95" s="34">
        <v>1970.0</v>
      </c>
      <c r="I95" s="34" t="s">
        <v>689</v>
      </c>
      <c r="J95" s="34">
        <v>27.181438000000057</v>
      </c>
      <c r="K95" s="34">
        <v>-81.35201699999938</v>
      </c>
      <c r="L95" s="38" t="s">
        <v>249</v>
      </c>
      <c r="M95" s="34" t="s">
        <v>79</v>
      </c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</row>
    <row r="96">
      <c r="A96" s="34">
        <v>60885.0</v>
      </c>
      <c r="B96" s="34" t="s">
        <v>45</v>
      </c>
      <c r="C96" s="34" t="s">
        <v>45</v>
      </c>
      <c r="D96" s="35"/>
      <c r="E96" s="34" t="s">
        <v>706</v>
      </c>
      <c r="F96" s="34" t="str">
        <f t="shared" si="1"/>
        <v>5</v>
      </c>
      <c r="G96" s="34">
        <v>2.0</v>
      </c>
      <c r="H96" s="34">
        <v>1970.0</v>
      </c>
      <c r="I96" s="34" t="s">
        <v>689</v>
      </c>
      <c r="J96" s="34">
        <v>27.181438000000057</v>
      </c>
      <c r="K96" s="34">
        <v>-81.35201699999936</v>
      </c>
      <c r="L96" s="38" t="s">
        <v>249</v>
      </c>
      <c r="M96" s="34" t="s">
        <v>79</v>
      </c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</row>
    <row r="97">
      <c r="A97" s="34">
        <v>94489.0</v>
      </c>
      <c r="B97" s="34" t="s">
        <v>45</v>
      </c>
      <c r="C97" s="34" t="s">
        <v>45</v>
      </c>
      <c r="D97" s="35"/>
      <c r="E97" s="34" t="s">
        <v>707</v>
      </c>
      <c r="F97" s="34" t="str">
        <f t="shared" si="1"/>
        <v>5</v>
      </c>
      <c r="G97" s="34">
        <v>3.0</v>
      </c>
      <c r="H97" s="34">
        <v>1970.0</v>
      </c>
      <c r="I97" s="34" t="s">
        <v>689</v>
      </c>
      <c r="J97" s="34">
        <v>27.181438000000057</v>
      </c>
      <c r="K97" s="34">
        <v>-81.35201699999952</v>
      </c>
      <c r="L97" s="38" t="s">
        <v>249</v>
      </c>
      <c r="M97" s="34" t="s">
        <v>79</v>
      </c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</row>
    <row r="98">
      <c r="A98" s="34">
        <v>94252.0</v>
      </c>
      <c r="B98" s="34" t="s">
        <v>45</v>
      </c>
      <c r="C98" s="34" t="s">
        <v>45</v>
      </c>
      <c r="D98" s="35"/>
      <c r="E98" s="34" t="s">
        <v>707</v>
      </c>
      <c r="F98" s="34" t="str">
        <f t="shared" si="1"/>
        <v>5</v>
      </c>
      <c r="G98" s="34">
        <v>3.0</v>
      </c>
      <c r="H98" s="34">
        <v>1970.0</v>
      </c>
      <c r="I98" s="34" t="s">
        <v>689</v>
      </c>
      <c r="J98" s="34">
        <v>27.181438000000057</v>
      </c>
      <c r="K98" s="34">
        <v>-81.35201699999952</v>
      </c>
      <c r="L98" s="38" t="s">
        <v>249</v>
      </c>
      <c r="M98" s="34" t="s">
        <v>79</v>
      </c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</row>
    <row r="99">
      <c r="A99" s="34">
        <v>61491.0</v>
      </c>
      <c r="B99" s="34" t="s">
        <v>45</v>
      </c>
      <c r="C99" s="34" t="s">
        <v>45</v>
      </c>
      <c r="D99" s="35"/>
      <c r="E99" s="34" t="s">
        <v>706</v>
      </c>
      <c r="F99" s="34" t="str">
        <f t="shared" si="1"/>
        <v>5</v>
      </c>
      <c r="G99" s="34">
        <v>2.0</v>
      </c>
      <c r="H99" s="34">
        <v>1970.0</v>
      </c>
      <c r="I99" s="34" t="s">
        <v>689</v>
      </c>
      <c r="J99" s="34">
        <v>27.181438000000057</v>
      </c>
      <c r="K99" s="34">
        <v>-81.3520169999995</v>
      </c>
      <c r="L99" s="38" t="s">
        <v>249</v>
      </c>
      <c r="M99" s="34" t="s">
        <v>79</v>
      </c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</row>
    <row r="100">
      <c r="A100" s="34">
        <v>94203.0</v>
      </c>
      <c r="B100" s="34" t="s">
        <v>45</v>
      </c>
      <c r="C100" s="34" t="s">
        <v>45</v>
      </c>
      <c r="D100" s="35"/>
      <c r="E100" s="34" t="s">
        <v>708</v>
      </c>
      <c r="F100" s="34" t="str">
        <f t="shared" si="1"/>
        <v>4</v>
      </c>
      <c r="G100" s="34">
        <v>4.0</v>
      </c>
      <c r="H100" s="34">
        <v>1961.0</v>
      </c>
      <c r="I100" s="34" t="s">
        <v>689</v>
      </c>
      <c r="J100" s="34">
        <v>27.181438000000057</v>
      </c>
      <c r="K100" s="34">
        <v>-81.3520169999995</v>
      </c>
      <c r="L100" s="38" t="s">
        <v>249</v>
      </c>
      <c r="M100" s="34" t="s">
        <v>79</v>
      </c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</row>
    <row r="101">
      <c r="A101" s="34">
        <v>36529.0</v>
      </c>
      <c r="B101" s="34" t="s">
        <v>45</v>
      </c>
      <c r="C101" s="34" t="s">
        <v>45</v>
      </c>
      <c r="D101" s="35"/>
      <c r="E101" s="34" t="s">
        <v>709</v>
      </c>
      <c r="F101" s="34" t="str">
        <f t="shared" si="1"/>
        <v>4</v>
      </c>
      <c r="G101" s="34">
        <v>1.0</v>
      </c>
      <c r="H101" s="34">
        <v>1959.0</v>
      </c>
      <c r="I101" s="34" t="s">
        <v>710</v>
      </c>
      <c r="J101" s="34">
        <v>27.181438000000057</v>
      </c>
      <c r="K101" s="34">
        <v>-81.3520169999995</v>
      </c>
      <c r="L101" s="38" t="s">
        <v>249</v>
      </c>
      <c r="M101" s="34" t="s">
        <v>79</v>
      </c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</row>
    <row r="102">
      <c r="A102" s="34">
        <v>61251.0</v>
      </c>
      <c r="B102" s="34" t="s">
        <v>45</v>
      </c>
      <c r="C102" s="34" t="s">
        <v>45</v>
      </c>
      <c r="D102" s="35"/>
      <c r="E102" s="34" t="s">
        <v>695</v>
      </c>
      <c r="F102" s="34" t="str">
        <f t="shared" si="1"/>
        <v>4</v>
      </c>
      <c r="G102" s="34">
        <v>29.0</v>
      </c>
      <c r="H102" s="34">
        <v>1970.0</v>
      </c>
      <c r="I102" s="34" t="s">
        <v>689</v>
      </c>
      <c r="J102" s="34">
        <v>27.18143800000006</v>
      </c>
      <c r="K102" s="34">
        <v>-81.35201699999988</v>
      </c>
      <c r="L102" s="38" t="s">
        <v>249</v>
      </c>
      <c r="M102" s="34" t="s">
        <v>79</v>
      </c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</row>
    <row r="103">
      <c r="A103" s="34">
        <v>61253.0</v>
      </c>
      <c r="B103" s="34" t="s">
        <v>45</v>
      </c>
      <c r="C103" s="34" t="s">
        <v>45</v>
      </c>
      <c r="D103" s="35"/>
      <c r="E103" s="34" t="s">
        <v>695</v>
      </c>
      <c r="F103" s="34" t="str">
        <f t="shared" si="1"/>
        <v>4</v>
      </c>
      <c r="G103" s="34">
        <v>29.0</v>
      </c>
      <c r="H103" s="34">
        <v>1970.0</v>
      </c>
      <c r="I103" s="34" t="s">
        <v>689</v>
      </c>
      <c r="J103" s="34">
        <v>27.18143800000006</v>
      </c>
      <c r="K103" s="34">
        <v>-81.35201699999986</v>
      </c>
      <c r="L103" s="38" t="s">
        <v>249</v>
      </c>
      <c r="M103" s="34" t="s">
        <v>79</v>
      </c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</row>
    <row r="104">
      <c r="A104" s="34">
        <v>61322.0</v>
      </c>
      <c r="B104" s="34" t="s">
        <v>45</v>
      </c>
      <c r="C104" s="34" t="s">
        <v>45</v>
      </c>
      <c r="D104" s="35"/>
      <c r="E104" s="34" t="s">
        <v>695</v>
      </c>
      <c r="F104" s="34" t="str">
        <f t="shared" si="1"/>
        <v>4</v>
      </c>
      <c r="G104" s="34">
        <v>29.0</v>
      </c>
      <c r="H104" s="34">
        <v>1970.0</v>
      </c>
      <c r="I104" s="34" t="s">
        <v>689</v>
      </c>
      <c r="J104" s="34">
        <v>27.181438000000064</v>
      </c>
      <c r="K104" s="34">
        <v>-81.35201699999986</v>
      </c>
      <c r="L104" s="38" t="s">
        <v>249</v>
      </c>
      <c r="M104" s="34" t="s">
        <v>79</v>
      </c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</row>
    <row r="105">
      <c r="A105" s="34">
        <v>61277.0</v>
      </c>
      <c r="B105" s="34" t="s">
        <v>45</v>
      </c>
      <c r="C105" s="34" t="s">
        <v>45</v>
      </c>
      <c r="D105" s="35"/>
      <c r="E105" s="34" t="s">
        <v>695</v>
      </c>
      <c r="F105" s="34" t="str">
        <f t="shared" si="1"/>
        <v>4</v>
      </c>
      <c r="G105" s="34">
        <v>29.0</v>
      </c>
      <c r="H105" s="34">
        <v>1970.0</v>
      </c>
      <c r="I105" s="34" t="s">
        <v>689</v>
      </c>
      <c r="J105" s="34">
        <v>27.181438000000064</v>
      </c>
      <c r="K105" s="34">
        <v>-81.35201699999985</v>
      </c>
      <c r="L105" s="38" t="s">
        <v>249</v>
      </c>
      <c r="M105" s="34" t="s">
        <v>79</v>
      </c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</row>
    <row r="106">
      <c r="A106" s="34">
        <v>61284.0</v>
      </c>
      <c r="B106" s="34" t="s">
        <v>45</v>
      </c>
      <c r="C106" s="34" t="s">
        <v>45</v>
      </c>
      <c r="D106" s="35"/>
      <c r="E106" s="34" t="s">
        <v>695</v>
      </c>
      <c r="F106" s="34" t="str">
        <f t="shared" si="1"/>
        <v>4</v>
      </c>
      <c r="G106" s="34">
        <v>29.0</v>
      </c>
      <c r="H106" s="34">
        <v>1970.0</v>
      </c>
      <c r="I106" s="34" t="s">
        <v>689</v>
      </c>
      <c r="J106" s="34">
        <v>27.181438000000067</v>
      </c>
      <c r="K106" s="34">
        <v>-81.35201699999985</v>
      </c>
      <c r="L106" s="38" t="s">
        <v>249</v>
      </c>
      <c r="M106" s="34" t="s">
        <v>79</v>
      </c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</row>
    <row r="107">
      <c r="A107" s="34">
        <v>61282.0</v>
      </c>
      <c r="B107" s="34" t="s">
        <v>45</v>
      </c>
      <c r="C107" s="34" t="s">
        <v>45</v>
      </c>
      <c r="D107" s="35"/>
      <c r="E107" s="34" t="s">
        <v>695</v>
      </c>
      <c r="F107" s="34" t="str">
        <f t="shared" si="1"/>
        <v>4</v>
      </c>
      <c r="G107" s="34">
        <v>29.0</v>
      </c>
      <c r="H107" s="34">
        <v>1970.0</v>
      </c>
      <c r="I107" s="34" t="s">
        <v>689</v>
      </c>
      <c r="J107" s="34">
        <v>27.18143800000007</v>
      </c>
      <c r="K107" s="34">
        <v>-81.35201699999985</v>
      </c>
      <c r="L107" s="38" t="s">
        <v>249</v>
      </c>
      <c r="M107" s="34" t="s">
        <v>79</v>
      </c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</row>
    <row r="108">
      <c r="A108" s="34">
        <v>61472.0</v>
      </c>
      <c r="B108" s="34" t="s">
        <v>45</v>
      </c>
      <c r="C108" s="34" t="s">
        <v>45</v>
      </c>
      <c r="D108" s="35"/>
      <c r="E108" s="34" t="s">
        <v>695</v>
      </c>
      <c r="F108" s="34" t="str">
        <f t="shared" si="1"/>
        <v>4</v>
      </c>
      <c r="G108" s="34">
        <v>29.0</v>
      </c>
      <c r="H108" s="34">
        <v>1970.0</v>
      </c>
      <c r="I108" s="34" t="s">
        <v>689</v>
      </c>
      <c r="J108" s="34">
        <v>27.18143800000007</v>
      </c>
      <c r="K108" s="34">
        <v>-81.35201699999983</v>
      </c>
      <c r="L108" s="38" t="s">
        <v>249</v>
      </c>
      <c r="M108" s="34" t="s">
        <v>79</v>
      </c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</row>
    <row r="109">
      <c r="A109" s="34">
        <v>61270.0</v>
      </c>
      <c r="B109" s="34" t="s">
        <v>45</v>
      </c>
      <c r="C109" s="34" t="s">
        <v>45</v>
      </c>
      <c r="D109" s="35"/>
      <c r="E109" s="34" t="s">
        <v>705</v>
      </c>
      <c r="F109" s="34" t="str">
        <f t="shared" si="1"/>
        <v>5</v>
      </c>
      <c r="G109" s="34">
        <v>1.0</v>
      </c>
      <c r="H109" s="34">
        <v>1970.0</v>
      </c>
      <c r="I109" s="34" t="s">
        <v>689</v>
      </c>
      <c r="J109" s="34">
        <v>27.18143800000007</v>
      </c>
      <c r="K109" s="34">
        <v>-81.35201699999973</v>
      </c>
      <c r="L109" s="38" t="s">
        <v>249</v>
      </c>
      <c r="M109" s="34" t="s">
        <v>79</v>
      </c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</row>
    <row r="110">
      <c r="A110" s="34">
        <v>94804.0</v>
      </c>
      <c r="B110" s="34" t="s">
        <v>45</v>
      </c>
      <c r="C110" s="34" t="s">
        <v>45</v>
      </c>
      <c r="D110" s="35"/>
      <c r="E110" s="34" t="s">
        <v>711</v>
      </c>
      <c r="F110" s="34" t="str">
        <f t="shared" si="1"/>
        <v>4</v>
      </c>
      <c r="G110" s="34">
        <v>23.0</v>
      </c>
      <c r="H110" s="34">
        <v>1969.0</v>
      </c>
      <c r="I110" s="34" t="s">
        <v>689</v>
      </c>
      <c r="J110" s="34">
        <v>27.18143800000007</v>
      </c>
      <c r="K110" s="34">
        <v>-81.35201699999973</v>
      </c>
      <c r="L110" s="38" t="s">
        <v>249</v>
      </c>
      <c r="M110" s="34" t="s">
        <v>79</v>
      </c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</row>
    <row r="111">
      <c r="A111" s="34">
        <v>61329.0</v>
      </c>
      <c r="B111" s="34" t="s">
        <v>45</v>
      </c>
      <c r="C111" s="34" t="s">
        <v>45</v>
      </c>
      <c r="D111" s="35"/>
      <c r="E111" s="34" t="s">
        <v>695</v>
      </c>
      <c r="F111" s="34" t="str">
        <f t="shared" si="1"/>
        <v>4</v>
      </c>
      <c r="G111" s="34">
        <v>29.0</v>
      </c>
      <c r="H111" s="34">
        <v>1970.0</v>
      </c>
      <c r="I111" s="34" t="s">
        <v>689</v>
      </c>
      <c r="J111" s="34">
        <v>27.181438000000075</v>
      </c>
      <c r="K111" s="34">
        <v>-81.35201699999979</v>
      </c>
      <c r="L111" s="38" t="s">
        <v>249</v>
      </c>
      <c r="M111" s="34" t="s">
        <v>79</v>
      </c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</row>
    <row r="112">
      <c r="A112" s="34">
        <v>61263.0</v>
      </c>
      <c r="B112" s="34" t="s">
        <v>45</v>
      </c>
      <c r="C112" s="34" t="s">
        <v>45</v>
      </c>
      <c r="D112" s="35"/>
      <c r="E112" s="34" t="s">
        <v>695</v>
      </c>
      <c r="F112" s="34" t="str">
        <f t="shared" si="1"/>
        <v>4</v>
      </c>
      <c r="G112" s="34">
        <v>29.0</v>
      </c>
      <c r="H112" s="34">
        <v>1970.0</v>
      </c>
      <c r="I112" s="34" t="s">
        <v>689</v>
      </c>
      <c r="J112" s="34">
        <v>27.181438000000075</v>
      </c>
      <c r="K112" s="34">
        <v>-81.35201699999978</v>
      </c>
      <c r="L112" s="38" t="s">
        <v>249</v>
      </c>
      <c r="M112" s="34" t="s">
        <v>79</v>
      </c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</row>
    <row r="113">
      <c r="A113" s="34">
        <v>61275.0</v>
      </c>
      <c r="B113" s="34" t="s">
        <v>45</v>
      </c>
      <c r="C113" s="34" t="s">
        <v>45</v>
      </c>
      <c r="D113" s="35"/>
      <c r="E113" s="34" t="s">
        <v>685</v>
      </c>
      <c r="F113" s="34" t="str">
        <f t="shared" si="1"/>
        <v>4</v>
      </c>
      <c r="G113" s="34">
        <v>22.0</v>
      </c>
      <c r="H113" s="34">
        <v>1969.0</v>
      </c>
      <c r="I113" s="34" t="s">
        <v>689</v>
      </c>
      <c r="J113" s="34">
        <v>27.181438000000075</v>
      </c>
      <c r="K113" s="34">
        <v>-81.35201699999972</v>
      </c>
      <c r="L113" s="38" t="s">
        <v>249</v>
      </c>
      <c r="M113" s="34" t="s">
        <v>79</v>
      </c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</row>
    <row r="114">
      <c r="A114" s="34">
        <v>61389.0</v>
      </c>
      <c r="B114" s="34" t="s">
        <v>45</v>
      </c>
      <c r="C114" s="34" t="s">
        <v>45</v>
      </c>
      <c r="D114" s="35"/>
      <c r="E114" s="34" t="s">
        <v>711</v>
      </c>
      <c r="F114" s="34" t="str">
        <f t="shared" si="1"/>
        <v>4</v>
      </c>
      <c r="G114" s="34">
        <v>23.0</v>
      </c>
      <c r="H114" s="34">
        <v>1969.0</v>
      </c>
      <c r="I114" s="34" t="s">
        <v>689</v>
      </c>
      <c r="J114" s="34">
        <v>27.181438000000075</v>
      </c>
      <c r="K114" s="34">
        <v>-81.35201699999972</v>
      </c>
      <c r="L114" s="38" t="s">
        <v>249</v>
      </c>
      <c r="M114" s="34" t="s">
        <v>79</v>
      </c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</row>
    <row r="115">
      <c r="A115" s="34">
        <v>61259.0</v>
      </c>
      <c r="B115" s="34" t="s">
        <v>45</v>
      </c>
      <c r="C115" s="34" t="s">
        <v>45</v>
      </c>
      <c r="D115" s="35"/>
      <c r="E115" s="34" t="s">
        <v>707</v>
      </c>
      <c r="F115" s="34" t="str">
        <f t="shared" si="1"/>
        <v>5</v>
      </c>
      <c r="G115" s="34">
        <v>3.0</v>
      </c>
      <c r="H115" s="34">
        <v>1970.0</v>
      </c>
      <c r="I115" s="34" t="s">
        <v>689</v>
      </c>
      <c r="J115" s="34">
        <v>27.181438000000078</v>
      </c>
      <c r="K115" s="34">
        <v>-81.35201699999978</v>
      </c>
      <c r="L115" s="38" t="s">
        <v>249</v>
      </c>
      <c r="M115" s="34" t="s">
        <v>79</v>
      </c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</row>
    <row r="116">
      <c r="A116" s="34">
        <v>61264.0</v>
      </c>
      <c r="B116" s="34" t="s">
        <v>45</v>
      </c>
      <c r="C116" s="34" t="s">
        <v>45</v>
      </c>
      <c r="D116" s="35"/>
      <c r="E116" s="34" t="s">
        <v>707</v>
      </c>
      <c r="F116" s="34" t="str">
        <f t="shared" si="1"/>
        <v>5</v>
      </c>
      <c r="G116" s="34">
        <v>3.0</v>
      </c>
      <c r="H116" s="34">
        <v>1970.0</v>
      </c>
      <c r="I116" s="34" t="s">
        <v>689</v>
      </c>
      <c r="J116" s="34">
        <v>27.181438000000078</v>
      </c>
      <c r="K116" s="34">
        <v>-81.35201699999976</v>
      </c>
      <c r="L116" s="38" t="s">
        <v>249</v>
      </c>
      <c r="M116" s="34" t="s">
        <v>79</v>
      </c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</row>
    <row r="117">
      <c r="A117" s="34">
        <v>61352.0</v>
      </c>
      <c r="B117" s="34" t="s">
        <v>45</v>
      </c>
      <c r="C117" s="34" t="s">
        <v>45</v>
      </c>
      <c r="D117" s="35"/>
      <c r="E117" s="34" t="s">
        <v>711</v>
      </c>
      <c r="F117" s="34" t="str">
        <f t="shared" si="1"/>
        <v>4</v>
      </c>
      <c r="G117" s="34">
        <v>23.0</v>
      </c>
      <c r="H117" s="34">
        <v>1969.0</v>
      </c>
      <c r="I117" s="34" t="s">
        <v>689</v>
      </c>
      <c r="J117" s="34">
        <v>27.181438000000078</v>
      </c>
      <c r="K117" s="34">
        <v>-81.3520169999997</v>
      </c>
      <c r="L117" s="38" t="s">
        <v>249</v>
      </c>
      <c r="M117" s="34" t="s">
        <v>79</v>
      </c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</row>
    <row r="118">
      <c r="A118" s="34">
        <v>61335.0</v>
      </c>
      <c r="B118" s="34" t="s">
        <v>45</v>
      </c>
      <c r="C118" s="34" t="s">
        <v>45</v>
      </c>
      <c r="D118" s="35"/>
      <c r="E118" s="34" t="s">
        <v>685</v>
      </c>
      <c r="F118" s="34" t="str">
        <f t="shared" si="1"/>
        <v>4</v>
      </c>
      <c r="G118" s="34">
        <v>22.0</v>
      </c>
      <c r="H118" s="34">
        <v>1969.0</v>
      </c>
      <c r="I118" s="34" t="s">
        <v>689</v>
      </c>
      <c r="J118" s="34">
        <v>27.181438000000078</v>
      </c>
      <c r="K118" s="34">
        <v>-81.3520169999997</v>
      </c>
      <c r="L118" s="38" t="s">
        <v>249</v>
      </c>
      <c r="M118" s="34" t="s">
        <v>79</v>
      </c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</row>
    <row r="119">
      <c r="A119" s="34">
        <v>61267.0</v>
      </c>
      <c r="B119" s="34" t="s">
        <v>45</v>
      </c>
      <c r="C119" s="34" t="s">
        <v>45</v>
      </c>
      <c r="D119" s="35"/>
      <c r="E119" s="34" t="s">
        <v>712</v>
      </c>
      <c r="F119" s="34" t="str">
        <f t="shared" si="1"/>
        <v>5</v>
      </c>
      <c r="G119" s="34">
        <v>4.0</v>
      </c>
      <c r="H119" s="34">
        <v>1969.0</v>
      </c>
      <c r="I119" s="34" t="s">
        <v>689</v>
      </c>
      <c r="J119" s="34">
        <v>27.181438000000078</v>
      </c>
      <c r="K119" s="34">
        <v>-81.35201699999969</v>
      </c>
      <c r="L119" s="38" t="s">
        <v>249</v>
      </c>
      <c r="M119" s="34" t="s">
        <v>79</v>
      </c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</row>
    <row r="120">
      <c r="A120" s="34">
        <v>61290.0</v>
      </c>
      <c r="B120" s="34" t="s">
        <v>45</v>
      </c>
      <c r="C120" s="34" t="s">
        <v>45</v>
      </c>
      <c r="D120" s="35"/>
      <c r="E120" s="34" t="s">
        <v>707</v>
      </c>
      <c r="F120" s="34" t="str">
        <f t="shared" si="1"/>
        <v>5</v>
      </c>
      <c r="G120" s="34">
        <v>3.0</v>
      </c>
      <c r="H120" s="34">
        <v>1970.0</v>
      </c>
      <c r="I120" s="34" t="s">
        <v>689</v>
      </c>
      <c r="J120" s="34">
        <v>27.18143800000008</v>
      </c>
      <c r="K120" s="34">
        <v>-81.35201699999976</v>
      </c>
      <c r="L120" s="38" t="s">
        <v>249</v>
      </c>
      <c r="M120" s="34" t="s">
        <v>79</v>
      </c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</row>
    <row r="121">
      <c r="A121" s="34">
        <v>61250.0</v>
      </c>
      <c r="B121" s="34" t="s">
        <v>45</v>
      </c>
      <c r="C121" s="34" t="s">
        <v>45</v>
      </c>
      <c r="D121" s="35"/>
      <c r="E121" s="34" t="s">
        <v>705</v>
      </c>
      <c r="F121" s="34" t="str">
        <f t="shared" si="1"/>
        <v>5</v>
      </c>
      <c r="G121" s="34">
        <v>1.0</v>
      </c>
      <c r="H121" s="34">
        <v>1970.0</v>
      </c>
      <c r="I121" s="34" t="s">
        <v>689</v>
      </c>
      <c r="J121" s="34">
        <v>27.18143800000008</v>
      </c>
      <c r="K121" s="34">
        <v>-81.35201699999975</v>
      </c>
      <c r="L121" s="38" t="s">
        <v>249</v>
      </c>
      <c r="M121" s="34" t="s">
        <v>79</v>
      </c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</row>
    <row r="122">
      <c r="A122" s="34">
        <v>61882.0</v>
      </c>
      <c r="B122" s="34" t="s">
        <v>45</v>
      </c>
      <c r="C122" s="34" t="s">
        <v>45</v>
      </c>
      <c r="D122" s="35"/>
      <c r="E122" s="34" t="s">
        <v>695</v>
      </c>
      <c r="F122" s="34" t="str">
        <f t="shared" si="1"/>
        <v>4</v>
      </c>
      <c r="G122" s="34">
        <v>29.0</v>
      </c>
      <c r="H122" s="34">
        <v>1970.0</v>
      </c>
      <c r="I122" s="34" t="s">
        <v>689</v>
      </c>
      <c r="J122" s="34">
        <v>27.18143800000008</v>
      </c>
      <c r="K122" s="34">
        <v>-81.35201699999969</v>
      </c>
      <c r="L122" s="38" t="s">
        <v>249</v>
      </c>
      <c r="M122" s="34" t="s">
        <v>79</v>
      </c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</row>
    <row r="123">
      <c r="A123" s="34">
        <v>61390.0</v>
      </c>
      <c r="B123" s="34" t="s">
        <v>45</v>
      </c>
      <c r="C123" s="34" t="s">
        <v>45</v>
      </c>
      <c r="D123" s="35"/>
      <c r="E123" s="34" t="s">
        <v>695</v>
      </c>
      <c r="F123" s="34" t="str">
        <f t="shared" si="1"/>
        <v>4</v>
      </c>
      <c r="G123" s="34">
        <v>29.0</v>
      </c>
      <c r="H123" s="34">
        <v>1970.0</v>
      </c>
      <c r="I123" s="34" t="s">
        <v>689</v>
      </c>
      <c r="J123" s="34">
        <v>27.18143800000008</v>
      </c>
      <c r="K123" s="34">
        <v>-81.35201699999968</v>
      </c>
      <c r="L123" s="38" t="s">
        <v>249</v>
      </c>
      <c r="M123" s="34" t="s">
        <v>79</v>
      </c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</row>
    <row r="124">
      <c r="A124" s="34">
        <v>61812.0</v>
      </c>
      <c r="B124" s="34" t="s">
        <v>45</v>
      </c>
      <c r="C124" s="34" t="s">
        <v>45</v>
      </c>
      <c r="D124" s="35"/>
      <c r="E124" s="34" t="s">
        <v>695</v>
      </c>
      <c r="F124" s="34" t="str">
        <f t="shared" si="1"/>
        <v>4</v>
      </c>
      <c r="G124" s="34">
        <v>29.0</v>
      </c>
      <c r="H124" s="34">
        <v>1970.0</v>
      </c>
      <c r="I124" s="34" t="s">
        <v>689</v>
      </c>
      <c r="J124" s="34">
        <v>27.18143800000008</v>
      </c>
      <c r="K124" s="34">
        <v>-81.35201699999962</v>
      </c>
      <c r="L124" s="38" t="s">
        <v>249</v>
      </c>
      <c r="M124" s="34" t="s">
        <v>79</v>
      </c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</row>
    <row r="125">
      <c r="A125" s="19">
        <v>61888.0</v>
      </c>
      <c r="B125" s="19" t="s">
        <v>45</v>
      </c>
      <c r="C125" s="19" t="s">
        <v>45</v>
      </c>
      <c r="D125" s="19">
        <v>6406.0</v>
      </c>
      <c r="E125" s="19" t="s">
        <v>641</v>
      </c>
      <c r="F125" s="19" t="str">
        <f t="shared" si="1"/>
        <v>6</v>
      </c>
      <c r="G125" s="19">
        <v>25.0</v>
      </c>
      <c r="H125" s="19">
        <v>1964.0</v>
      </c>
      <c r="I125" s="19" t="s">
        <v>642</v>
      </c>
      <c r="J125" s="19">
        <v>27.241994</v>
      </c>
      <c r="K125" s="19">
        <v>-82.313981</v>
      </c>
      <c r="L125" s="21" t="s">
        <v>249</v>
      </c>
      <c r="M125" s="19" t="s">
        <v>79</v>
      </c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</row>
    <row r="126">
      <c r="A126" s="17">
        <v>92481.0</v>
      </c>
      <c r="B126" s="17" t="s">
        <v>45</v>
      </c>
      <c r="C126" s="17" t="s">
        <v>45</v>
      </c>
      <c r="D126" s="17" t="s">
        <v>713</v>
      </c>
      <c r="E126" s="17" t="s">
        <v>681</v>
      </c>
      <c r="F126" s="17" t="str">
        <f t="shared" si="1"/>
        <v>2</v>
      </c>
      <c r="G126" s="17">
        <v>28.0</v>
      </c>
      <c r="H126" s="17">
        <v>1961.0</v>
      </c>
      <c r="I126" s="17" t="s">
        <v>714</v>
      </c>
      <c r="J126" s="17">
        <v>27.244768</v>
      </c>
      <c r="K126" s="17">
        <v>-81.298127</v>
      </c>
      <c r="L126" s="49" t="s">
        <v>249</v>
      </c>
      <c r="M126" s="17" t="s">
        <v>79</v>
      </c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</row>
    <row r="127">
      <c r="A127" s="17">
        <v>43744.0</v>
      </c>
      <c r="B127" s="17" t="s">
        <v>45</v>
      </c>
      <c r="C127" s="17" t="s">
        <v>45</v>
      </c>
      <c r="D127" s="17" t="s">
        <v>156</v>
      </c>
      <c r="E127" s="17" t="s">
        <v>681</v>
      </c>
      <c r="F127" s="17" t="str">
        <f t="shared" si="1"/>
        <v>2</v>
      </c>
      <c r="G127" s="17">
        <v>28.0</v>
      </c>
      <c r="H127" s="17">
        <v>1961.0</v>
      </c>
      <c r="I127" s="17" t="s">
        <v>714</v>
      </c>
      <c r="J127" s="17">
        <v>27.244768</v>
      </c>
      <c r="K127" s="17">
        <v>-81.298127</v>
      </c>
      <c r="L127" s="49" t="s">
        <v>249</v>
      </c>
      <c r="M127" s="17" t="s">
        <v>79</v>
      </c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</row>
    <row r="128">
      <c r="A128" s="17">
        <v>43741.0</v>
      </c>
      <c r="B128" s="17" t="s">
        <v>45</v>
      </c>
      <c r="C128" s="17" t="s">
        <v>45</v>
      </c>
      <c r="D128" s="18"/>
      <c r="E128" s="17" t="s">
        <v>715</v>
      </c>
      <c r="F128" s="17" t="str">
        <f t="shared" si="1"/>
        <v>3</v>
      </c>
      <c r="G128" s="17">
        <v>6.0</v>
      </c>
      <c r="H128" s="17">
        <v>1961.0</v>
      </c>
      <c r="I128" s="17" t="s">
        <v>714</v>
      </c>
      <c r="J128" s="17">
        <v>27.244768</v>
      </c>
      <c r="K128" s="17">
        <v>-81.298127</v>
      </c>
      <c r="L128" s="49" t="s">
        <v>249</v>
      </c>
      <c r="M128" s="17" t="s">
        <v>79</v>
      </c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</row>
    <row r="129">
      <c r="A129" s="17">
        <v>43831.0</v>
      </c>
      <c r="B129" s="17" t="s">
        <v>45</v>
      </c>
      <c r="C129" s="17" t="s">
        <v>45</v>
      </c>
      <c r="D129" s="17" t="s">
        <v>296</v>
      </c>
      <c r="E129" s="17" t="s">
        <v>715</v>
      </c>
      <c r="F129" s="17" t="str">
        <f t="shared" si="1"/>
        <v>3</v>
      </c>
      <c r="G129" s="17">
        <v>6.0</v>
      </c>
      <c r="H129" s="17">
        <v>1961.0</v>
      </c>
      <c r="I129" s="17" t="s">
        <v>714</v>
      </c>
      <c r="J129" s="17">
        <v>27.244768</v>
      </c>
      <c r="K129" s="17">
        <v>-81.298127</v>
      </c>
      <c r="L129" s="49" t="s">
        <v>249</v>
      </c>
      <c r="M129" s="17" t="s">
        <v>79</v>
      </c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</row>
    <row r="130">
      <c r="A130" s="17">
        <v>44268.0</v>
      </c>
      <c r="B130" s="17" t="s">
        <v>45</v>
      </c>
      <c r="C130" s="17" t="s">
        <v>45</v>
      </c>
      <c r="D130" s="18"/>
      <c r="E130" s="17" t="s">
        <v>715</v>
      </c>
      <c r="F130" s="17" t="str">
        <f t="shared" si="1"/>
        <v>3</v>
      </c>
      <c r="G130" s="17">
        <v>6.0</v>
      </c>
      <c r="H130" s="17">
        <v>1961.0</v>
      </c>
      <c r="I130" s="17" t="s">
        <v>714</v>
      </c>
      <c r="J130" s="17">
        <v>27.244768</v>
      </c>
      <c r="K130" s="17">
        <v>-81.298127</v>
      </c>
      <c r="L130" s="49" t="s">
        <v>249</v>
      </c>
      <c r="M130" s="17" t="s">
        <v>79</v>
      </c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</row>
    <row r="131">
      <c r="A131" s="17">
        <v>49537.0</v>
      </c>
      <c r="B131" s="17" t="s">
        <v>45</v>
      </c>
      <c r="C131" s="17" t="s">
        <v>45</v>
      </c>
      <c r="D131" s="18"/>
      <c r="E131" s="17" t="s">
        <v>716</v>
      </c>
      <c r="F131" s="17" t="str">
        <f t="shared" si="1"/>
        <v>4</v>
      </c>
      <c r="G131" s="17">
        <v>7.0</v>
      </c>
      <c r="H131" s="17">
        <v>1969.0</v>
      </c>
      <c r="I131" s="17" t="s">
        <v>717</v>
      </c>
      <c r="J131" s="17">
        <v>27.244768</v>
      </c>
      <c r="K131" s="17">
        <v>-81.298127</v>
      </c>
      <c r="L131" s="49" t="s">
        <v>249</v>
      </c>
      <c r="M131" s="17" t="s">
        <v>79</v>
      </c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</row>
    <row r="132">
      <c r="A132" s="17">
        <v>61536.0</v>
      </c>
      <c r="B132" s="17" t="s">
        <v>45</v>
      </c>
      <c r="C132" s="17" t="s">
        <v>45</v>
      </c>
      <c r="D132" s="18"/>
      <c r="E132" s="17" t="s">
        <v>716</v>
      </c>
      <c r="F132" s="17" t="str">
        <f t="shared" si="1"/>
        <v>4</v>
      </c>
      <c r="G132" s="17">
        <v>7.0</v>
      </c>
      <c r="H132" s="17">
        <v>1969.0</v>
      </c>
      <c r="I132" s="17" t="s">
        <v>717</v>
      </c>
      <c r="J132" s="17">
        <v>27.244768</v>
      </c>
      <c r="K132" s="17">
        <v>-81.298127</v>
      </c>
      <c r="L132" s="49" t="s">
        <v>249</v>
      </c>
      <c r="M132" s="17" t="s">
        <v>79</v>
      </c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</row>
    <row r="133">
      <c r="A133" s="60">
        <v>43090.0</v>
      </c>
      <c r="B133" s="60" t="s">
        <v>45</v>
      </c>
      <c r="C133" s="60" t="s">
        <v>45</v>
      </c>
      <c r="D133" s="60" t="s">
        <v>718</v>
      </c>
      <c r="E133" s="60" t="s">
        <v>719</v>
      </c>
      <c r="F133" s="60" t="str">
        <f t="shared" si="1"/>
        <v>3</v>
      </c>
      <c r="G133" s="60">
        <v>21.0</v>
      </c>
      <c r="H133" s="60">
        <v>1961.0</v>
      </c>
      <c r="I133" s="60" t="s">
        <v>720</v>
      </c>
      <c r="J133" s="60">
        <v>27.275505</v>
      </c>
      <c r="K133" s="60">
        <v>-81.360644</v>
      </c>
      <c r="L133" s="50" t="s">
        <v>249</v>
      </c>
      <c r="M133" s="60" t="s">
        <v>79</v>
      </c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</row>
    <row r="134">
      <c r="A134" s="60">
        <v>43728.0</v>
      </c>
      <c r="B134" s="60" t="s">
        <v>45</v>
      </c>
      <c r="C134" s="60" t="s">
        <v>45</v>
      </c>
      <c r="D134" s="60" t="s">
        <v>631</v>
      </c>
      <c r="E134" s="60" t="s">
        <v>719</v>
      </c>
      <c r="F134" s="60" t="str">
        <f t="shared" si="1"/>
        <v>3</v>
      </c>
      <c r="G134" s="60">
        <v>21.0</v>
      </c>
      <c r="H134" s="60">
        <v>1961.0</v>
      </c>
      <c r="I134" s="60" t="s">
        <v>720</v>
      </c>
      <c r="J134" s="60">
        <v>27.275505</v>
      </c>
      <c r="K134" s="60">
        <v>-81.360644</v>
      </c>
      <c r="L134" s="50" t="s">
        <v>249</v>
      </c>
      <c r="M134" s="60" t="s">
        <v>79</v>
      </c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</row>
    <row r="135">
      <c r="A135" s="60">
        <v>43815.0</v>
      </c>
      <c r="B135" s="60" t="s">
        <v>45</v>
      </c>
      <c r="C135" s="60" t="s">
        <v>45</v>
      </c>
      <c r="D135" s="60" t="s">
        <v>631</v>
      </c>
      <c r="E135" s="60" t="s">
        <v>719</v>
      </c>
      <c r="F135" s="60" t="str">
        <f t="shared" si="1"/>
        <v>3</v>
      </c>
      <c r="G135" s="60">
        <v>21.0</v>
      </c>
      <c r="H135" s="60">
        <v>1961.0</v>
      </c>
      <c r="I135" s="60" t="s">
        <v>720</v>
      </c>
      <c r="J135" s="60">
        <v>27.275505</v>
      </c>
      <c r="K135" s="60">
        <v>-81.360644</v>
      </c>
      <c r="L135" s="50" t="s">
        <v>249</v>
      </c>
      <c r="M135" s="60" t="s">
        <v>79</v>
      </c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</row>
    <row r="136">
      <c r="A136" s="60">
        <v>43734.0</v>
      </c>
      <c r="B136" s="60" t="s">
        <v>45</v>
      </c>
      <c r="C136" s="60" t="s">
        <v>45</v>
      </c>
      <c r="D136" s="61"/>
      <c r="E136" s="60" t="s">
        <v>719</v>
      </c>
      <c r="F136" s="60" t="str">
        <f t="shared" si="1"/>
        <v>3</v>
      </c>
      <c r="G136" s="60">
        <v>21.0</v>
      </c>
      <c r="H136" s="60">
        <v>1961.0</v>
      </c>
      <c r="I136" s="60" t="s">
        <v>720</v>
      </c>
      <c r="J136" s="60">
        <v>27.275505</v>
      </c>
      <c r="K136" s="60">
        <v>-81.360644</v>
      </c>
      <c r="L136" s="50" t="s">
        <v>249</v>
      </c>
      <c r="M136" s="60" t="s">
        <v>79</v>
      </c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</row>
    <row r="137">
      <c r="A137" s="29">
        <v>61418.0</v>
      </c>
      <c r="B137" s="29" t="s">
        <v>45</v>
      </c>
      <c r="C137" s="29" t="s">
        <v>45</v>
      </c>
      <c r="D137" s="30"/>
      <c r="E137" s="29" t="s">
        <v>721</v>
      </c>
      <c r="F137" s="29" t="str">
        <f t="shared" si="1"/>
        <v>4</v>
      </c>
      <c r="G137" s="29">
        <v>25.0</v>
      </c>
      <c r="H137" s="29">
        <v>1969.0</v>
      </c>
      <c r="I137" s="29" t="s">
        <v>722</v>
      </c>
      <c r="J137" s="29">
        <v>27.310371</v>
      </c>
      <c r="K137" s="29">
        <v>-81.341892</v>
      </c>
      <c r="L137" s="45" t="s">
        <v>249</v>
      </c>
      <c r="M137" s="29" t="s">
        <v>79</v>
      </c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</row>
    <row r="138">
      <c r="A138" s="25">
        <v>61265.0</v>
      </c>
      <c r="B138" s="25" t="s">
        <v>45</v>
      </c>
      <c r="C138" s="25" t="s">
        <v>45</v>
      </c>
      <c r="D138" s="25">
        <v>6406.0</v>
      </c>
      <c r="E138" s="25" t="s">
        <v>723</v>
      </c>
      <c r="F138" s="25" t="str">
        <f t="shared" si="1"/>
        <v>7</v>
      </c>
      <c r="G138" s="25">
        <v>5.0</v>
      </c>
      <c r="H138" s="25">
        <v>1964.0</v>
      </c>
      <c r="I138" s="25" t="s">
        <v>724</v>
      </c>
      <c r="J138" s="25">
        <v>27.498928</v>
      </c>
      <c r="K138" s="25">
        <v>-82.574819</v>
      </c>
      <c r="L138" s="33" t="s">
        <v>249</v>
      </c>
      <c r="M138" s="25" t="s">
        <v>79</v>
      </c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</row>
    <row r="139">
      <c r="A139" s="25">
        <v>61387.0</v>
      </c>
      <c r="B139" s="25" t="s">
        <v>45</v>
      </c>
      <c r="C139" s="25" t="s">
        <v>45</v>
      </c>
      <c r="D139" s="25">
        <v>6406.0</v>
      </c>
      <c r="E139" s="25" t="s">
        <v>723</v>
      </c>
      <c r="F139" s="25" t="str">
        <f t="shared" si="1"/>
        <v>7</v>
      </c>
      <c r="G139" s="25">
        <v>5.0</v>
      </c>
      <c r="H139" s="25">
        <v>1964.0</v>
      </c>
      <c r="I139" s="25" t="s">
        <v>724</v>
      </c>
      <c r="J139" s="25">
        <v>27.498928</v>
      </c>
      <c r="K139" s="25">
        <v>-82.574819</v>
      </c>
      <c r="L139" s="33" t="s">
        <v>249</v>
      </c>
      <c r="M139" s="25" t="s">
        <v>79</v>
      </c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</row>
    <row r="140">
      <c r="A140" s="25">
        <v>61400.0</v>
      </c>
      <c r="B140" s="25" t="s">
        <v>45</v>
      </c>
      <c r="C140" s="25" t="s">
        <v>45</v>
      </c>
      <c r="D140" s="25">
        <v>6406.0</v>
      </c>
      <c r="E140" s="25" t="s">
        <v>725</v>
      </c>
      <c r="F140" s="25" t="str">
        <f t="shared" si="1"/>
        <v>7</v>
      </c>
      <c r="G140" s="25">
        <v>4.0</v>
      </c>
      <c r="H140" s="25">
        <v>1964.0</v>
      </c>
      <c r="I140" s="25" t="s">
        <v>724</v>
      </c>
      <c r="J140" s="25">
        <v>27.498928</v>
      </c>
      <c r="K140" s="25">
        <v>-82.574819</v>
      </c>
      <c r="L140" s="33" t="s">
        <v>249</v>
      </c>
      <c r="M140" s="25" t="s">
        <v>79</v>
      </c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</row>
    <row r="141">
      <c r="A141" s="25">
        <v>61276.0</v>
      </c>
      <c r="B141" s="25" t="s">
        <v>45</v>
      </c>
      <c r="C141" s="25" t="s">
        <v>45</v>
      </c>
      <c r="D141" s="25">
        <v>6406.0</v>
      </c>
      <c r="E141" s="25" t="s">
        <v>725</v>
      </c>
      <c r="F141" s="25" t="str">
        <f t="shared" si="1"/>
        <v>7</v>
      </c>
      <c r="G141" s="25">
        <v>4.0</v>
      </c>
      <c r="H141" s="25">
        <v>1964.0</v>
      </c>
      <c r="I141" s="25" t="s">
        <v>724</v>
      </c>
      <c r="J141" s="25">
        <v>27.498928</v>
      </c>
      <c r="K141" s="25">
        <v>-82.574819</v>
      </c>
      <c r="L141" s="33" t="s">
        <v>249</v>
      </c>
      <c r="M141" s="25" t="s">
        <v>79</v>
      </c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</row>
    <row r="142">
      <c r="A142" s="25">
        <v>61262.0</v>
      </c>
      <c r="B142" s="25" t="s">
        <v>45</v>
      </c>
      <c r="C142" s="25" t="s">
        <v>45</v>
      </c>
      <c r="D142" s="25">
        <v>6406.0</v>
      </c>
      <c r="E142" s="25" t="s">
        <v>725</v>
      </c>
      <c r="F142" s="25" t="str">
        <f t="shared" si="1"/>
        <v>7</v>
      </c>
      <c r="G142" s="25">
        <v>4.0</v>
      </c>
      <c r="H142" s="25">
        <v>1964.0</v>
      </c>
      <c r="I142" s="25" t="s">
        <v>724</v>
      </c>
      <c r="J142" s="25">
        <v>27.498928</v>
      </c>
      <c r="K142" s="25">
        <v>-82.574819</v>
      </c>
      <c r="L142" s="33" t="s">
        <v>249</v>
      </c>
      <c r="M142" s="25" t="s">
        <v>79</v>
      </c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</row>
    <row r="143">
      <c r="A143" s="25">
        <v>61281.0</v>
      </c>
      <c r="B143" s="25" t="s">
        <v>45</v>
      </c>
      <c r="C143" s="25" t="s">
        <v>45</v>
      </c>
      <c r="D143" s="25">
        <v>6406.0</v>
      </c>
      <c r="E143" s="25" t="s">
        <v>723</v>
      </c>
      <c r="F143" s="25" t="str">
        <f t="shared" si="1"/>
        <v>7</v>
      </c>
      <c r="G143" s="25">
        <v>5.0</v>
      </c>
      <c r="H143" s="25">
        <v>1964.0</v>
      </c>
      <c r="I143" s="25" t="s">
        <v>724</v>
      </c>
      <c r="J143" s="25">
        <v>27.498928</v>
      </c>
      <c r="K143" s="25">
        <v>-82.574819</v>
      </c>
      <c r="L143" s="33" t="s">
        <v>249</v>
      </c>
      <c r="M143" s="25" t="s">
        <v>79</v>
      </c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</row>
    <row r="144">
      <c r="A144" s="25">
        <v>61412.0</v>
      </c>
      <c r="B144" s="25" t="s">
        <v>45</v>
      </c>
      <c r="C144" s="25" t="s">
        <v>45</v>
      </c>
      <c r="D144" s="25">
        <v>6406.0</v>
      </c>
      <c r="E144" s="25" t="s">
        <v>725</v>
      </c>
      <c r="F144" s="25" t="str">
        <f t="shared" si="1"/>
        <v>7</v>
      </c>
      <c r="G144" s="25">
        <v>4.0</v>
      </c>
      <c r="H144" s="25">
        <v>1964.0</v>
      </c>
      <c r="I144" s="25" t="s">
        <v>724</v>
      </c>
      <c r="J144" s="25">
        <v>27.498928</v>
      </c>
      <c r="K144" s="25">
        <v>-82.574819</v>
      </c>
      <c r="L144" s="33" t="s">
        <v>249</v>
      </c>
      <c r="M144" s="25" t="s">
        <v>79</v>
      </c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</row>
    <row r="145">
      <c r="A145" s="25">
        <v>61257.0</v>
      </c>
      <c r="B145" s="25" t="s">
        <v>45</v>
      </c>
      <c r="C145" s="25" t="s">
        <v>45</v>
      </c>
      <c r="D145" s="25">
        <v>6406.0</v>
      </c>
      <c r="E145" s="25" t="s">
        <v>726</v>
      </c>
      <c r="F145" s="25" t="str">
        <f t="shared" si="1"/>
        <v>6</v>
      </c>
      <c r="G145" s="25">
        <v>27.0</v>
      </c>
      <c r="H145" s="25">
        <v>1964.0</v>
      </c>
      <c r="I145" s="25" t="s">
        <v>724</v>
      </c>
      <c r="J145" s="25">
        <v>27.498928</v>
      </c>
      <c r="K145" s="25">
        <v>-82.574819</v>
      </c>
      <c r="L145" s="33" t="s">
        <v>249</v>
      </c>
      <c r="M145" s="25" t="s">
        <v>79</v>
      </c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</row>
    <row r="146">
      <c r="A146" s="25">
        <v>61258.0</v>
      </c>
      <c r="B146" s="25" t="s">
        <v>45</v>
      </c>
      <c r="C146" s="25" t="s">
        <v>45</v>
      </c>
      <c r="D146" s="25">
        <v>6406.0</v>
      </c>
      <c r="E146" s="25" t="s">
        <v>726</v>
      </c>
      <c r="F146" s="25" t="str">
        <f t="shared" si="1"/>
        <v>6</v>
      </c>
      <c r="G146" s="25">
        <v>27.0</v>
      </c>
      <c r="H146" s="25">
        <v>1964.0</v>
      </c>
      <c r="I146" s="25" t="s">
        <v>724</v>
      </c>
      <c r="J146" s="25">
        <v>27.498928</v>
      </c>
      <c r="K146" s="25">
        <v>-82.574819</v>
      </c>
      <c r="L146" s="33" t="s">
        <v>249</v>
      </c>
      <c r="M146" s="25" t="s">
        <v>79</v>
      </c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</row>
    <row r="147">
      <c r="A147" s="25">
        <v>61254.0</v>
      </c>
      <c r="B147" s="25" t="s">
        <v>45</v>
      </c>
      <c r="C147" s="25" t="s">
        <v>45</v>
      </c>
      <c r="D147" s="25">
        <v>6406.0</v>
      </c>
      <c r="E147" s="25" t="s">
        <v>726</v>
      </c>
      <c r="F147" s="25" t="str">
        <f t="shared" si="1"/>
        <v>6</v>
      </c>
      <c r="G147" s="25">
        <v>27.0</v>
      </c>
      <c r="H147" s="25">
        <v>1964.0</v>
      </c>
      <c r="I147" s="25" t="s">
        <v>724</v>
      </c>
      <c r="J147" s="25">
        <v>27.498928</v>
      </c>
      <c r="K147" s="25">
        <v>-82.574819</v>
      </c>
      <c r="L147" s="33" t="s">
        <v>249</v>
      </c>
      <c r="M147" s="25" t="s">
        <v>79</v>
      </c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</row>
    <row r="148">
      <c r="A148" s="25">
        <v>60894.0</v>
      </c>
      <c r="B148" s="25" t="s">
        <v>45</v>
      </c>
      <c r="C148" s="25" t="s">
        <v>45</v>
      </c>
      <c r="D148" s="25">
        <v>6406.0</v>
      </c>
      <c r="E148" s="25" t="s">
        <v>723</v>
      </c>
      <c r="F148" s="25" t="str">
        <f t="shared" si="1"/>
        <v>7</v>
      </c>
      <c r="G148" s="25">
        <v>5.0</v>
      </c>
      <c r="H148" s="25">
        <v>1964.0</v>
      </c>
      <c r="I148" s="25" t="s">
        <v>724</v>
      </c>
      <c r="J148" s="25">
        <v>27.498928</v>
      </c>
      <c r="K148" s="25">
        <v>-82.574819</v>
      </c>
      <c r="L148" s="33" t="s">
        <v>249</v>
      </c>
      <c r="M148" s="25" t="s">
        <v>79</v>
      </c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</row>
    <row r="149">
      <c r="A149" s="25">
        <v>61402.0</v>
      </c>
      <c r="B149" s="25" t="s">
        <v>45</v>
      </c>
      <c r="C149" s="25" t="s">
        <v>45</v>
      </c>
      <c r="D149" s="25">
        <v>6406.0</v>
      </c>
      <c r="E149" s="25" t="s">
        <v>723</v>
      </c>
      <c r="F149" s="25" t="str">
        <f t="shared" si="1"/>
        <v>7</v>
      </c>
      <c r="G149" s="25">
        <v>5.0</v>
      </c>
      <c r="H149" s="25">
        <v>1964.0</v>
      </c>
      <c r="I149" s="25" t="s">
        <v>724</v>
      </c>
      <c r="J149" s="25">
        <v>27.498928</v>
      </c>
      <c r="K149" s="25">
        <v>-82.574819</v>
      </c>
      <c r="L149" s="33" t="s">
        <v>249</v>
      </c>
      <c r="M149" s="25" t="s">
        <v>79</v>
      </c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</row>
    <row r="150">
      <c r="A150" s="22">
        <v>60897.0</v>
      </c>
      <c r="B150" s="22" t="s">
        <v>45</v>
      </c>
      <c r="C150" s="22" t="s">
        <v>45</v>
      </c>
      <c r="D150" s="22">
        <v>1613.0</v>
      </c>
      <c r="E150" s="22" t="s">
        <v>727</v>
      </c>
      <c r="F150" s="22" t="str">
        <f t="shared" si="1"/>
        <v>10</v>
      </c>
      <c r="G150" s="22">
        <v>27.0</v>
      </c>
      <c r="H150" s="22">
        <v>1950.0</v>
      </c>
      <c r="I150" s="22" t="s">
        <v>728</v>
      </c>
      <c r="J150" s="22">
        <v>28.020573</v>
      </c>
      <c r="K150" s="22">
        <v>-97.054434</v>
      </c>
      <c r="L150" s="48" t="s">
        <v>249</v>
      </c>
      <c r="M150" s="22" t="s">
        <v>79</v>
      </c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</row>
    <row r="151">
      <c r="A151" s="22">
        <v>61448.0</v>
      </c>
      <c r="B151" s="22" t="s">
        <v>45</v>
      </c>
      <c r="C151" s="22" t="s">
        <v>45</v>
      </c>
      <c r="D151" s="22">
        <v>1614.0</v>
      </c>
      <c r="E151" s="22" t="s">
        <v>727</v>
      </c>
      <c r="F151" s="22" t="str">
        <f t="shared" si="1"/>
        <v>10</v>
      </c>
      <c r="G151" s="22">
        <v>27.0</v>
      </c>
      <c r="H151" s="22">
        <v>1950.0</v>
      </c>
      <c r="I151" s="22" t="s">
        <v>728</v>
      </c>
      <c r="J151" s="22">
        <v>28.020573</v>
      </c>
      <c r="K151" s="22">
        <v>-97.054434</v>
      </c>
      <c r="L151" s="48" t="s">
        <v>249</v>
      </c>
      <c r="M151" s="22" t="s">
        <v>79</v>
      </c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</row>
    <row r="152">
      <c r="A152" s="22">
        <v>61430.0</v>
      </c>
      <c r="B152" s="22" t="s">
        <v>45</v>
      </c>
      <c r="C152" s="22" t="s">
        <v>45</v>
      </c>
      <c r="D152" s="22">
        <v>1611.0</v>
      </c>
      <c r="E152" s="22" t="s">
        <v>727</v>
      </c>
      <c r="F152" s="22" t="str">
        <f t="shared" si="1"/>
        <v>10</v>
      </c>
      <c r="G152" s="22">
        <v>27.0</v>
      </c>
      <c r="H152" s="22">
        <v>1950.0</v>
      </c>
      <c r="I152" s="22" t="s">
        <v>728</v>
      </c>
      <c r="J152" s="22">
        <v>28.020573</v>
      </c>
      <c r="K152" s="22">
        <v>-97.054434</v>
      </c>
      <c r="L152" s="48" t="s">
        <v>249</v>
      </c>
      <c r="M152" s="22" t="s">
        <v>79</v>
      </c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</row>
    <row r="153">
      <c r="A153" s="11">
        <v>61438.0</v>
      </c>
      <c r="B153" s="11" t="s">
        <v>45</v>
      </c>
      <c r="C153" s="11" t="s">
        <v>45</v>
      </c>
      <c r="D153" s="12"/>
      <c r="E153" s="11" t="s">
        <v>729</v>
      </c>
      <c r="F153" s="11" t="str">
        <f t="shared" si="1"/>
        <v>9</v>
      </c>
      <c r="G153" s="11">
        <v>5.0</v>
      </c>
      <c r="H153" s="11">
        <v>1954.0</v>
      </c>
      <c r="I153" s="11" t="s">
        <v>730</v>
      </c>
      <c r="J153" s="11">
        <v>28.061957</v>
      </c>
      <c r="K153" s="11">
        <v>-97.876666</v>
      </c>
      <c r="L153" s="24" t="s">
        <v>249</v>
      </c>
      <c r="M153" s="11" t="s">
        <v>79</v>
      </c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</row>
    <row r="154">
      <c r="A154" s="36">
        <v>60733.0</v>
      </c>
      <c r="B154" s="36" t="s">
        <v>45</v>
      </c>
      <c r="C154" s="36" t="s">
        <v>45</v>
      </c>
      <c r="D154" s="36">
        <v>512460.0</v>
      </c>
      <c r="E154" s="36" t="s">
        <v>731</v>
      </c>
      <c r="F154" s="36" t="str">
        <f t="shared" si="1"/>
        <v>10</v>
      </c>
      <c r="G154" s="36">
        <v>28.0</v>
      </c>
      <c r="H154" s="36">
        <v>1952.0</v>
      </c>
      <c r="I154" s="36" t="s">
        <v>732</v>
      </c>
      <c r="J154" s="36">
        <v>28.129181</v>
      </c>
      <c r="K154" s="36">
        <v>-80.630331</v>
      </c>
      <c r="L154" s="47" t="s">
        <v>249</v>
      </c>
      <c r="M154" s="36" t="s">
        <v>79</v>
      </c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</row>
    <row r="155">
      <c r="A155" s="39">
        <v>60753.0</v>
      </c>
      <c r="B155" s="39" t="s">
        <v>45</v>
      </c>
      <c r="C155" s="39" t="s">
        <v>45</v>
      </c>
      <c r="D155" s="40"/>
      <c r="E155" s="39" t="s">
        <v>733</v>
      </c>
      <c r="F155" s="39" t="str">
        <f t="shared" si="1"/>
        <v>3</v>
      </c>
      <c r="G155" s="39">
        <v>1.0</v>
      </c>
      <c r="H155" s="39">
        <v>1950.0</v>
      </c>
      <c r="I155" s="39" t="s">
        <v>734</v>
      </c>
      <c r="J155" s="39">
        <v>28.538336</v>
      </c>
      <c r="K155" s="39">
        <v>-81.379236</v>
      </c>
      <c r="L155" s="41" t="s">
        <v>249</v>
      </c>
      <c r="M155" s="39" t="s">
        <v>79</v>
      </c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</row>
    <row r="156">
      <c r="A156" s="39">
        <v>60430.0</v>
      </c>
      <c r="B156" s="39" t="s">
        <v>45</v>
      </c>
      <c r="C156" s="39" t="s">
        <v>45</v>
      </c>
      <c r="D156" s="40"/>
      <c r="E156" s="39" t="s">
        <v>735</v>
      </c>
      <c r="F156" s="39" t="str">
        <f t="shared" si="1"/>
        <v>2</v>
      </c>
      <c r="G156" s="39">
        <v>23.0</v>
      </c>
      <c r="H156" s="39">
        <v>1950.0</v>
      </c>
      <c r="I156" s="39" t="s">
        <v>734</v>
      </c>
      <c r="J156" s="39">
        <v>28.538336</v>
      </c>
      <c r="K156" s="39">
        <v>-81.379236</v>
      </c>
      <c r="L156" s="41" t="s">
        <v>249</v>
      </c>
      <c r="M156" s="39" t="s">
        <v>79</v>
      </c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</row>
    <row r="157">
      <c r="A157" s="34">
        <v>94222.0</v>
      </c>
      <c r="B157" s="34" t="s">
        <v>45</v>
      </c>
      <c r="C157" s="34" t="s">
        <v>45</v>
      </c>
      <c r="D157" s="34">
        <v>512044.0</v>
      </c>
      <c r="E157" s="34" t="s">
        <v>736</v>
      </c>
      <c r="F157" s="34" t="str">
        <f t="shared" si="1"/>
        <v>10</v>
      </c>
      <c r="G157" s="34">
        <v>23.0</v>
      </c>
      <c r="H157" s="34">
        <v>1952.0</v>
      </c>
      <c r="I157" s="34" t="s">
        <v>737</v>
      </c>
      <c r="J157" s="34">
        <v>28.756384</v>
      </c>
      <c r="K157" s="34">
        <v>-81.50146</v>
      </c>
      <c r="L157" s="38" t="s">
        <v>249</v>
      </c>
      <c r="M157" s="34" t="s">
        <v>79</v>
      </c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</row>
    <row r="158">
      <c r="A158" s="19">
        <v>61500.0</v>
      </c>
      <c r="B158" s="19" t="s">
        <v>45</v>
      </c>
      <c r="C158" s="19" t="s">
        <v>45</v>
      </c>
      <c r="D158" s="20"/>
      <c r="E158" s="19" t="s">
        <v>738</v>
      </c>
      <c r="F158" s="19" t="str">
        <f t="shared" si="1"/>
        <v>7</v>
      </c>
      <c r="G158" s="19">
        <v>21.0</v>
      </c>
      <c r="H158" s="19">
        <v>1937.0</v>
      </c>
      <c r="I158" s="19" t="s">
        <v>739</v>
      </c>
      <c r="J158" s="19">
        <v>29.142362</v>
      </c>
      <c r="K158" s="19">
        <v>-99.010309</v>
      </c>
      <c r="L158" s="21" t="s">
        <v>249</v>
      </c>
      <c r="M158" s="19" t="s">
        <v>79</v>
      </c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</row>
    <row r="159">
      <c r="A159" s="17">
        <v>61305.0</v>
      </c>
      <c r="B159" s="17" t="s">
        <v>45</v>
      </c>
      <c r="C159" s="17" t="s">
        <v>45</v>
      </c>
      <c r="D159" s="18"/>
      <c r="E159" s="17" t="s">
        <v>740</v>
      </c>
      <c r="F159" s="17" t="str">
        <f t="shared" si="1"/>
        <v>9</v>
      </c>
      <c r="G159" s="17">
        <v>1.0</v>
      </c>
      <c r="H159" s="17">
        <v>1954.0</v>
      </c>
      <c r="I159" s="17" t="s">
        <v>741</v>
      </c>
      <c r="J159" s="17">
        <v>29.219972</v>
      </c>
      <c r="K159" s="17">
        <v>-98.265156</v>
      </c>
      <c r="L159" s="49" t="s">
        <v>249</v>
      </c>
      <c r="M159" s="17" t="s">
        <v>79</v>
      </c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</row>
    <row r="160">
      <c r="A160" s="14">
        <v>58315.0</v>
      </c>
      <c r="B160" s="14" t="s">
        <v>742</v>
      </c>
      <c r="C160" s="14" t="s">
        <v>45</v>
      </c>
      <c r="D160" s="14">
        <v>5131.0</v>
      </c>
      <c r="E160" s="14" t="s">
        <v>743</v>
      </c>
      <c r="F160" s="14" t="str">
        <f t="shared" si="1"/>
        <v>7</v>
      </c>
      <c r="G160" s="14">
        <v>16.0</v>
      </c>
      <c r="H160" s="14">
        <v>1951.0</v>
      </c>
      <c r="I160" s="14" t="s">
        <v>744</v>
      </c>
      <c r="J160" s="14">
        <v>29.773</v>
      </c>
      <c r="K160" s="14">
        <v>-94.682696</v>
      </c>
      <c r="L160" s="50" t="s">
        <v>249</v>
      </c>
      <c r="M160" s="14" t="s">
        <v>79</v>
      </c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</row>
    <row r="161">
      <c r="A161" s="29">
        <v>61815.0</v>
      </c>
      <c r="B161" s="29" t="s">
        <v>45</v>
      </c>
      <c r="C161" s="29" t="s">
        <v>45</v>
      </c>
      <c r="D161" s="30"/>
      <c r="E161" s="29" t="s">
        <v>745</v>
      </c>
      <c r="F161" s="29" t="str">
        <f t="shared" si="1"/>
        <v>7</v>
      </c>
      <c r="G161" s="29">
        <v>5.0</v>
      </c>
      <c r="H161" s="29">
        <v>1959.0</v>
      </c>
      <c r="I161" s="29" t="s">
        <v>746</v>
      </c>
      <c r="J161" s="29">
        <v>29.946891</v>
      </c>
      <c r="K161" s="29">
        <v>-96.751366</v>
      </c>
      <c r="L161" s="45" t="s">
        <v>249</v>
      </c>
      <c r="M161" s="29" t="s">
        <v>79</v>
      </c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</row>
    <row r="162">
      <c r="A162" s="25">
        <v>61441.0</v>
      </c>
      <c r="B162" s="25" t="s">
        <v>45</v>
      </c>
      <c r="C162" s="25" t="s">
        <v>45</v>
      </c>
      <c r="D162" s="26"/>
      <c r="E162" s="25" t="s">
        <v>747</v>
      </c>
      <c r="F162" s="25" t="str">
        <f t="shared" si="1"/>
        <v>7</v>
      </c>
      <c r="G162" s="25">
        <v>4.0</v>
      </c>
      <c r="H162" s="25">
        <v>1956.0</v>
      </c>
      <c r="I162" s="25" t="s">
        <v>748</v>
      </c>
      <c r="J162" s="25">
        <v>30.36742</v>
      </c>
      <c r="K162" s="25">
        <v>-89.092816</v>
      </c>
      <c r="L162" s="33" t="s">
        <v>249</v>
      </c>
      <c r="M162" s="25" t="s">
        <v>79</v>
      </c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</row>
    <row r="163">
      <c r="A163" s="25">
        <v>61436.0</v>
      </c>
      <c r="B163" s="25" t="s">
        <v>45</v>
      </c>
      <c r="C163" s="25" t="s">
        <v>45</v>
      </c>
      <c r="D163" s="26"/>
      <c r="E163" s="25" t="s">
        <v>749</v>
      </c>
      <c r="F163" s="25" t="str">
        <f t="shared" si="1"/>
        <v>8</v>
      </c>
      <c r="G163" s="25">
        <v>20.0</v>
      </c>
      <c r="H163" s="25">
        <v>1956.0</v>
      </c>
      <c r="I163" s="25" t="s">
        <v>748</v>
      </c>
      <c r="J163" s="25">
        <v>30.36742</v>
      </c>
      <c r="K163" s="25">
        <v>-89.092816</v>
      </c>
      <c r="L163" s="33" t="s">
        <v>249</v>
      </c>
      <c r="M163" s="25" t="s">
        <v>79</v>
      </c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</row>
    <row r="164">
      <c r="A164" s="22">
        <v>44079.0</v>
      </c>
      <c r="B164" s="22" t="s">
        <v>45</v>
      </c>
      <c r="C164" s="22" t="s">
        <v>45</v>
      </c>
      <c r="D164" s="22" t="s">
        <v>678</v>
      </c>
      <c r="E164" s="22" t="s">
        <v>750</v>
      </c>
      <c r="F164" s="22" t="str">
        <f t="shared" si="1"/>
        <v>3</v>
      </c>
      <c r="G164" s="22">
        <v>14.0</v>
      </c>
      <c r="H164" s="22">
        <v>1961.0</v>
      </c>
      <c r="I164" s="22" t="s">
        <v>751</v>
      </c>
      <c r="J164" s="22">
        <v>30.425516</v>
      </c>
      <c r="K164" s="22">
        <v>-81.677876</v>
      </c>
      <c r="L164" s="48" t="s">
        <v>249</v>
      </c>
      <c r="M164" s="22" t="s">
        <v>79</v>
      </c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</row>
    <row r="165">
      <c r="A165" s="22">
        <v>43148.0</v>
      </c>
      <c r="B165" s="22" t="s">
        <v>45</v>
      </c>
      <c r="C165" s="22" t="s">
        <v>45</v>
      </c>
      <c r="D165" s="22" t="s">
        <v>631</v>
      </c>
      <c r="E165" s="22" t="s">
        <v>752</v>
      </c>
      <c r="F165" s="22" t="str">
        <f t="shared" si="1"/>
        <v>3</v>
      </c>
      <c r="G165" s="22">
        <v>20.0</v>
      </c>
      <c r="H165" s="22">
        <v>1961.0</v>
      </c>
      <c r="I165" s="22" t="s">
        <v>751</v>
      </c>
      <c r="J165" s="22">
        <v>30.425516</v>
      </c>
      <c r="K165" s="22">
        <v>-81.677876</v>
      </c>
      <c r="L165" s="48" t="s">
        <v>249</v>
      </c>
      <c r="M165" s="22" t="s">
        <v>79</v>
      </c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</row>
    <row r="166">
      <c r="A166" s="22">
        <v>43099.0</v>
      </c>
      <c r="B166" s="22" t="s">
        <v>45</v>
      </c>
      <c r="C166" s="22" t="s">
        <v>45</v>
      </c>
      <c r="D166" s="22" t="s">
        <v>678</v>
      </c>
      <c r="E166" s="22" t="s">
        <v>752</v>
      </c>
      <c r="F166" s="22" t="str">
        <f t="shared" si="1"/>
        <v>3</v>
      </c>
      <c r="G166" s="22">
        <v>20.0</v>
      </c>
      <c r="H166" s="22">
        <v>1961.0</v>
      </c>
      <c r="I166" s="22" t="s">
        <v>751</v>
      </c>
      <c r="J166" s="22">
        <v>30.425516</v>
      </c>
      <c r="K166" s="22">
        <v>-81.677876</v>
      </c>
      <c r="L166" s="48" t="s">
        <v>249</v>
      </c>
      <c r="M166" s="22" t="s">
        <v>79</v>
      </c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</row>
    <row r="167">
      <c r="A167" s="22">
        <v>43716.0</v>
      </c>
      <c r="B167" s="22" t="s">
        <v>45</v>
      </c>
      <c r="C167" s="22" t="s">
        <v>45</v>
      </c>
      <c r="D167" s="22">
        <v>57124.0</v>
      </c>
      <c r="E167" s="22" t="s">
        <v>752</v>
      </c>
      <c r="F167" s="22" t="str">
        <f t="shared" si="1"/>
        <v>3</v>
      </c>
      <c r="G167" s="22">
        <v>20.0</v>
      </c>
      <c r="H167" s="22">
        <v>1961.0</v>
      </c>
      <c r="I167" s="22" t="s">
        <v>751</v>
      </c>
      <c r="J167" s="22">
        <v>30.425516</v>
      </c>
      <c r="K167" s="22">
        <v>-81.677876</v>
      </c>
      <c r="L167" s="48" t="s">
        <v>249</v>
      </c>
      <c r="M167" s="22" t="s">
        <v>79</v>
      </c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</row>
    <row r="168">
      <c r="A168" s="22">
        <v>38236.0</v>
      </c>
      <c r="B168" s="22" t="s">
        <v>45</v>
      </c>
      <c r="C168" s="22" t="s">
        <v>45</v>
      </c>
      <c r="D168" s="22" t="s">
        <v>718</v>
      </c>
      <c r="E168" s="22" t="s">
        <v>752</v>
      </c>
      <c r="F168" s="22" t="str">
        <f t="shared" si="1"/>
        <v>3</v>
      </c>
      <c r="G168" s="22">
        <v>20.0</v>
      </c>
      <c r="H168" s="22">
        <v>1961.0</v>
      </c>
      <c r="I168" s="22" t="s">
        <v>751</v>
      </c>
      <c r="J168" s="22">
        <v>30.425516</v>
      </c>
      <c r="K168" s="22">
        <v>-81.677876</v>
      </c>
      <c r="L168" s="48" t="s">
        <v>249</v>
      </c>
      <c r="M168" s="22" t="s">
        <v>79</v>
      </c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</row>
    <row r="169">
      <c r="A169" s="22">
        <v>44319.0</v>
      </c>
      <c r="B169" s="22" t="s">
        <v>45</v>
      </c>
      <c r="C169" s="22" t="s">
        <v>45</v>
      </c>
      <c r="D169" s="22">
        <v>57124.0</v>
      </c>
      <c r="E169" s="22" t="s">
        <v>752</v>
      </c>
      <c r="F169" s="22" t="str">
        <f t="shared" si="1"/>
        <v>3</v>
      </c>
      <c r="G169" s="22">
        <v>20.0</v>
      </c>
      <c r="H169" s="22">
        <v>1961.0</v>
      </c>
      <c r="I169" s="22" t="s">
        <v>751</v>
      </c>
      <c r="J169" s="22">
        <v>30.425516</v>
      </c>
      <c r="K169" s="22">
        <v>-81.677876</v>
      </c>
      <c r="L169" s="48" t="s">
        <v>249</v>
      </c>
      <c r="M169" s="22" t="s">
        <v>79</v>
      </c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</row>
    <row r="170">
      <c r="A170" s="11">
        <v>61443.0</v>
      </c>
      <c r="B170" s="11" t="s">
        <v>45</v>
      </c>
      <c r="C170" s="11" t="s">
        <v>45</v>
      </c>
      <c r="D170" s="12"/>
      <c r="E170" s="11" t="s">
        <v>747</v>
      </c>
      <c r="F170" s="11" t="str">
        <f t="shared" si="1"/>
        <v>7</v>
      </c>
      <c r="G170" s="11">
        <v>4.0</v>
      </c>
      <c r="H170" s="11">
        <v>1956.0</v>
      </c>
      <c r="I170" s="11" t="s">
        <v>753</v>
      </c>
      <c r="J170" s="11">
        <v>30.502025</v>
      </c>
      <c r="K170" s="11">
        <v>-89.108272</v>
      </c>
      <c r="L170" s="24" t="s">
        <v>249</v>
      </c>
      <c r="M170" s="11" t="s">
        <v>79</v>
      </c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</row>
    <row r="171">
      <c r="A171" s="11">
        <v>61444.0</v>
      </c>
      <c r="B171" s="11" t="s">
        <v>45</v>
      </c>
      <c r="C171" s="11" t="s">
        <v>45</v>
      </c>
      <c r="D171" s="11">
        <v>5609.0</v>
      </c>
      <c r="E171" s="11" t="s">
        <v>747</v>
      </c>
      <c r="F171" s="11" t="str">
        <f t="shared" si="1"/>
        <v>7</v>
      </c>
      <c r="G171" s="11">
        <v>4.0</v>
      </c>
      <c r="H171" s="11">
        <v>1956.0</v>
      </c>
      <c r="I171" s="11" t="s">
        <v>753</v>
      </c>
      <c r="J171" s="11">
        <v>30.502025</v>
      </c>
      <c r="K171" s="11">
        <v>-89.108272</v>
      </c>
      <c r="L171" s="24" t="s">
        <v>249</v>
      </c>
      <c r="M171" s="11" t="s">
        <v>79</v>
      </c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</row>
    <row r="172">
      <c r="A172" s="36">
        <v>60334.0</v>
      </c>
      <c r="B172" s="36" t="s">
        <v>45</v>
      </c>
      <c r="C172" s="36" t="s">
        <v>45</v>
      </c>
      <c r="D172" s="36">
        <v>251.0</v>
      </c>
      <c r="E172" s="36" t="s">
        <v>754</v>
      </c>
      <c r="F172" s="36" t="str">
        <f t="shared" si="1"/>
        <v>8</v>
      </c>
      <c r="G172" s="36">
        <v>27.0</v>
      </c>
      <c r="H172" s="36">
        <v>1938.0</v>
      </c>
      <c r="I172" s="36" t="s">
        <v>755</v>
      </c>
      <c r="J172" s="36">
        <v>30.6608</v>
      </c>
      <c r="K172" s="36">
        <v>-96.302386</v>
      </c>
      <c r="L172" s="47" t="s">
        <v>249</v>
      </c>
      <c r="M172" s="36" t="s">
        <v>79</v>
      </c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</row>
    <row r="173">
      <c r="A173" s="39">
        <v>61839.0</v>
      </c>
      <c r="B173" s="39" t="s">
        <v>45</v>
      </c>
      <c r="C173" s="39" t="s">
        <v>45</v>
      </c>
      <c r="D173" s="40"/>
      <c r="E173" s="39" t="s">
        <v>756</v>
      </c>
      <c r="F173" s="39" t="str">
        <f t="shared" si="1"/>
        <v>8</v>
      </c>
      <c r="G173" s="39">
        <v>30.0</v>
      </c>
      <c r="H173" s="39">
        <v>1954.0</v>
      </c>
      <c r="I173" s="39" t="s">
        <v>757</v>
      </c>
      <c r="J173" s="39">
        <v>30.731016</v>
      </c>
      <c r="K173" s="39">
        <v>-98.370584</v>
      </c>
      <c r="L173" s="41" t="s">
        <v>249</v>
      </c>
      <c r="M173" s="39" t="s">
        <v>79</v>
      </c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</row>
    <row r="174">
      <c r="A174" s="39">
        <v>82051.0</v>
      </c>
      <c r="B174" s="39" t="s">
        <v>45</v>
      </c>
      <c r="C174" s="39" t="s">
        <v>45</v>
      </c>
      <c r="D174" s="40"/>
      <c r="E174" s="39" t="s">
        <v>756</v>
      </c>
      <c r="F174" s="39" t="str">
        <f t="shared" si="1"/>
        <v>8</v>
      </c>
      <c r="G174" s="39">
        <v>30.0</v>
      </c>
      <c r="H174" s="39">
        <v>1954.0</v>
      </c>
      <c r="I174" s="39" t="s">
        <v>324</v>
      </c>
      <c r="J174" s="39">
        <v>30.731016</v>
      </c>
      <c r="K174" s="39">
        <v>-98.370584</v>
      </c>
      <c r="L174" s="41" t="s">
        <v>249</v>
      </c>
      <c r="M174" s="39" t="s">
        <v>79</v>
      </c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</row>
    <row r="175">
      <c r="A175" s="34">
        <v>61567.0</v>
      </c>
      <c r="B175" s="34" t="s">
        <v>45</v>
      </c>
      <c r="C175" s="34" t="s">
        <v>45</v>
      </c>
      <c r="D175" s="35"/>
      <c r="E175" s="34" t="s">
        <v>756</v>
      </c>
      <c r="F175" s="34" t="str">
        <f t="shared" si="1"/>
        <v>8</v>
      </c>
      <c r="G175" s="34">
        <v>30.0</v>
      </c>
      <c r="H175" s="34">
        <v>1954.0</v>
      </c>
      <c r="I175" s="34" t="s">
        <v>758</v>
      </c>
      <c r="J175" s="34">
        <v>30.75726</v>
      </c>
      <c r="K175" s="34">
        <v>-98.375929</v>
      </c>
      <c r="L175" s="38" t="s">
        <v>249</v>
      </c>
      <c r="M175" s="34" t="s">
        <v>79</v>
      </c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</row>
    <row r="176">
      <c r="A176" s="19">
        <v>60270.0</v>
      </c>
      <c r="B176" s="19" t="s">
        <v>45</v>
      </c>
      <c r="C176" s="19" t="s">
        <v>45</v>
      </c>
      <c r="D176" s="19">
        <v>5109.0</v>
      </c>
      <c r="E176" s="19" t="s">
        <v>759</v>
      </c>
      <c r="F176" s="19" t="str">
        <f t="shared" si="1"/>
        <v>6</v>
      </c>
      <c r="G176" s="19">
        <v>4.0</v>
      </c>
      <c r="H176" s="19">
        <v>1961.0</v>
      </c>
      <c r="I176" s="19" t="s">
        <v>760</v>
      </c>
      <c r="J176" s="19">
        <v>31.458515</v>
      </c>
      <c r="K176" s="19">
        <v>-93.958523</v>
      </c>
      <c r="L176" s="21" t="s">
        <v>249</v>
      </c>
      <c r="M176" s="19" t="s">
        <v>79</v>
      </c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</row>
    <row r="177">
      <c r="A177" s="19">
        <v>61431.0</v>
      </c>
      <c r="B177" s="19" t="s">
        <v>45</v>
      </c>
      <c r="C177" s="19" t="s">
        <v>45</v>
      </c>
      <c r="D177" s="20"/>
      <c r="E177" s="19" t="s">
        <v>761</v>
      </c>
      <c r="F177" s="19" t="str">
        <f t="shared" si="1"/>
        <v>6</v>
      </c>
      <c r="G177" s="19">
        <v>10.0</v>
      </c>
      <c r="H177" s="19">
        <v>1950.0</v>
      </c>
      <c r="I177" s="19" t="s">
        <v>760</v>
      </c>
      <c r="J177" s="19">
        <v>31.458515</v>
      </c>
      <c r="K177" s="19">
        <v>-93.958523</v>
      </c>
      <c r="L177" s="21" t="s">
        <v>249</v>
      </c>
      <c r="M177" s="19" t="s">
        <v>79</v>
      </c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</row>
    <row r="178">
      <c r="A178" s="17">
        <v>61420.0</v>
      </c>
      <c r="B178" s="17" t="s">
        <v>45</v>
      </c>
      <c r="C178" s="17" t="s">
        <v>45</v>
      </c>
      <c r="D178" s="17">
        <v>6590.0</v>
      </c>
      <c r="E178" s="17" t="s">
        <v>762</v>
      </c>
      <c r="F178" s="17" t="str">
        <f t="shared" si="1"/>
        <v>7</v>
      </c>
      <c r="G178" s="17">
        <v>4.0</v>
      </c>
      <c r="H178" s="17">
        <v>1949.0</v>
      </c>
      <c r="I178" s="17" t="s">
        <v>763</v>
      </c>
      <c r="J178" s="17">
        <v>31.488513</v>
      </c>
      <c r="K178" s="17">
        <v>-94.939935</v>
      </c>
      <c r="L178" s="49" t="s">
        <v>249</v>
      </c>
      <c r="M178" s="17" t="s">
        <v>79</v>
      </c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</row>
    <row r="179">
      <c r="A179" s="14">
        <v>61579.0</v>
      </c>
      <c r="B179" s="14" t="s">
        <v>45</v>
      </c>
      <c r="C179" s="14" t="s">
        <v>45</v>
      </c>
      <c r="D179" s="14">
        <v>5169.0</v>
      </c>
      <c r="E179" s="14" t="s">
        <v>416</v>
      </c>
      <c r="F179" s="14" t="str">
        <f t="shared" si="1"/>
        <v>7</v>
      </c>
      <c r="G179" s="14">
        <v>8.0</v>
      </c>
      <c r="H179" s="14">
        <v>1951.0</v>
      </c>
      <c r="I179" s="14" t="s">
        <v>764</v>
      </c>
      <c r="J179" s="14">
        <v>31.524338</v>
      </c>
      <c r="K179" s="14">
        <v>-96.533869</v>
      </c>
      <c r="L179" s="50" t="s">
        <v>249</v>
      </c>
      <c r="M179" s="14" t="s">
        <v>79</v>
      </c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</row>
    <row r="180">
      <c r="A180" s="29">
        <v>61589.0</v>
      </c>
      <c r="B180" s="29" t="s">
        <v>45</v>
      </c>
      <c r="C180" s="29" t="s">
        <v>45</v>
      </c>
      <c r="D180" s="29">
        <v>6507.0</v>
      </c>
      <c r="E180" s="29" t="s">
        <v>765</v>
      </c>
      <c r="F180" s="29" t="str">
        <f t="shared" si="1"/>
        <v>9</v>
      </c>
      <c r="G180" s="29">
        <v>9.0</v>
      </c>
      <c r="H180" s="29">
        <v>1965.0</v>
      </c>
      <c r="I180" s="29" t="s">
        <v>766</v>
      </c>
      <c r="J180" s="29">
        <v>31.542872</v>
      </c>
      <c r="K180" s="29">
        <v>-110.514526</v>
      </c>
      <c r="L180" s="45" t="s">
        <v>249</v>
      </c>
      <c r="M180" s="29" t="s">
        <v>79</v>
      </c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</row>
    <row r="181">
      <c r="A181" s="29">
        <v>60216.0</v>
      </c>
      <c r="B181" s="29" t="s">
        <v>45</v>
      </c>
      <c r="C181" s="29" t="s">
        <v>45</v>
      </c>
      <c r="D181" s="29">
        <v>6507.0</v>
      </c>
      <c r="E181" s="29" t="s">
        <v>765</v>
      </c>
      <c r="F181" s="29" t="str">
        <f t="shared" si="1"/>
        <v>9</v>
      </c>
      <c r="G181" s="29">
        <v>9.0</v>
      </c>
      <c r="H181" s="29">
        <v>1965.0</v>
      </c>
      <c r="I181" s="29" t="s">
        <v>766</v>
      </c>
      <c r="J181" s="29">
        <v>31.542872</v>
      </c>
      <c r="K181" s="29">
        <v>-110.514526</v>
      </c>
      <c r="L181" s="45" t="s">
        <v>249</v>
      </c>
      <c r="M181" s="29" t="s">
        <v>79</v>
      </c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</row>
    <row r="182">
      <c r="A182" s="25">
        <v>60240.0</v>
      </c>
      <c r="B182" s="26"/>
      <c r="C182" s="25" t="s">
        <v>45</v>
      </c>
      <c r="D182" s="25" t="s">
        <v>767</v>
      </c>
      <c r="E182" s="25" t="s">
        <v>768</v>
      </c>
      <c r="F182" s="25" t="str">
        <f t="shared" si="1"/>
        <v>8</v>
      </c>
      <c r="G182" s="25">
        <v>1.0</v>
      </c>
      <c r="H182" s="25">
        <v>1951.0</v>
      </c>
      <c r="I182" s="25" t="s">
        <v>769</v>
      </c>
      <c r="J182" s="25">
        <v>32.347644</v>
      </c>
      <c r="K182" s="25">
        <v>-97.386684</v>
      </c>
      <c r="L182" s="33" t="s">
        <v>249</v>
      </c>
      <c r="M182" s="25" t="s">
        <v>79</v>
      </c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</row>
    <row r="183">
      <c r="A183" s="22">
        <v>60761.0</v>
      </c>
      <c r="B183" s="22" t="s">
        <v>45</v>
      </c>
      <c r="C183" s="22" t="s">
        <v>45</v>
      </c>
      <c r="D183" s="22">
        <v>234.0</v>
      </c>
      <c r="E183" s="22" t="s">
        <v>770</v>
      </c>
      <c r="F183" s="22" t="str">
        <f t="shared" si="1"/>
        <v>8</v>
      </c>
      <c r="G183" s="22">
        <v>10.0</v>
      </c>
      <c r="H183" s="22">
        <v>1938.0</v>
      </c>
      <c r="I183" s="22" t="s">
        <v>771</v>
      </c>
      <c r="J183" s="22">
        <v>32.460716</v>
      </c>
      <c r="K183" s="22">
        <v>-96.458852</v>
      </c>
      <c r="L183" s="48" t="s">
        <v>249</v>
      </c>
      <c r="M183" s="22" t="s">
        <v>79</v>
      </c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</row>
    <row r="184">
      <c r="A184" s="22">
        <v>60870.0</v>
      </c>
      <c r="B184" s="22" t="s">
        <v>45</v>
      </c>
      <c r="C184" s="22" t="s">
        <v>45</v>
      </c>
      <c r="D184" s="22">
        <v>243.0</v>
      </c>
      <c r="E184" s="22" t="s">
        <v>770</v>
      </c>
      <c r="F184" s="22" t="str">
        <f t="shared" si="1"/>
        <v>8</v>
      </c>
      <c r="G184" s="22">
        <v>10.0</v>
      </c>
      <c r="H184" s="22">
        <v>1938.0</v>
      </c>
      <c r="I184" s="22" t="s">
        <v>771</v>
      </c>
      <c r="J184" s="22">
        <v>32.460716</v>
      </c>
      <c r="K184" s="22">
        <v>-96.458852</v>
      </c>
      <c r="L184" s="48" t="s">
        <v>249</v>
      </c>
      <c r="M184" s="22" t="s">
        <v>79</v>
      </c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</row>
    <row r="185">
      <c r="A185" s="22">
        <v>60702.0</v>
      </c>
      <c r="B185" s="22" t="s">
        <v>45</v>
      </c>
      <c r="C185" s="22" t="s">
        <v>45</v>
      </c>
      <c r="D185" s="22">
        <v>231.0</v>
      </c>
      <c r="E185" s="22" t="s">
        <v>772</v>
      </c>
      <c r="F185" s="22" t="str">
        <f t="shared" si="1"/>
        <v>7</v>
      </c>
      <c r="G185" s="22">
        <v>20.0</v>
      </c>
      <c r="H185" s="22">
        <v>1937.0</v>
      </c>
      <c r="I185" s="22" t="s">
        <v>771</v>
      </c>
      <c r="J185" s="22">
        <v>32.460716</v>
      </c>
      <c r="K185" s="22">
        <v>-96.458852</v>
      </c>
      <c r="L185" s="48" t="s">
        <v>249</v>
      </c>
      <c r="M185" s="22" t="s">
        <v>79</v>
      </c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</row>
    <row r="186">
      <c r="A186" s="22">
        <v>60337.0</v>
      </c>
      <c r="B186" s="22" t="s">
        <v>45</v>
      </c>
      <c r="C186" s="22" t="s">
        <v>45</v>
      </c>
      <c r="D186" s="22">
        <v>222.0</v>
      </c>
      <c r="E186" s="22" t="s">
        <v>770</v>
      </c>
      <c r="F186" s="22" t="str">
        <f t="shared" si="1"/>
        <v>8</v>
      </c>
      <c r="G186" s="22">
        <v>10.0</v>
      </c>
      <c r="H186" s="22">
        <v>1938.0</v>
      </c>
      <c r="I186" s="22" t="s">
        <v>771</v>
      </c>
      <c r="J186" s="22">
        <v>32.460716</v>
      </c>
      <c r="K186" s="22">
        <v>-96.458852</v>
      </c>
      <c r="L186" s="48" t="s">
        <v>249</v>
      </c>
      <c r="M186" s="22" t="s">
        <v>79</v>
      </c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</row>
    <row r="187">
      <c r="A187" s="22">
        <v>60213.0</v>
      </c>
      <c r="B187" s="22" t="s">
        <v>45</v>
      </c>
      <c r="C187" s="22" t="s">
        <v>45</v>
      </c>
      <c r="D187" s="22">
        <v>221.0</v>
      </c>
      <c r="E187" s="22" t="s">
        <v>773</v>
      </c>
      <c r="F187" s="22" t="str">
        <f t="shared" si="1"/>
        <v>7</v>
      </c>
      <c r="G187" s="22">
        <v>16.0</v>
      </c>
      <c r="H187" s="22">
        <v>1938.0</v>
      </c>
      <c r="I187" s="22" t="s">
        <v>771</v>
      </c>
      <c r="J187" s="22">
        <v>32.460716</v>
      </c>
      <c r="K187" s="22">
        <v>-96.458852</v>
      </c>
      <c r="L187" s="48" t="s">
        <v>249</v>
      </c>
      <c r="M187" s="22" t="s">
        <v>79</v>
      </c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</row>
    <row r="188">
      <c r="A188" s="22">
        <v>58394.0</v>
      </c>
      <c r="B188" s="22" t="s">
        <v>45</v>
      </c>
      <c r="C188" s="22" t="s">
        <v>45</v>
      </c>
      <c r="D188" s="22">
        <v>230.0</v>
      </c>
      <c r="E188" s="22" t="s">
        <v>774</v>
      </c>
      <c r="F188" s="22" t="str">
        <f t="shared" si="1"/>
        <v>8</v>
      </c>
      <c r="G188" s="22">
        <v>16.0</v>
      </c>
      <c r="H188" s="22">
        <v>1938.0</v>
      </c>
      <c r="I188" s="22" t="s">
        <v>771</v>
      </c>
      <c r="J188" s="22">
        <v>32.460716</v>
      </c>
      <c r="K188" s="22">
        <v>-96.458852</v>
      </c>
      <c r="L188" s="48" t="s">
        <v>249</v>
      </c>
      <c r="M188" s="22" t="s">
        <v>79</v>
      </c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</row>
    <row r="189">
      <c r="A189" s="22">
        <v>60405.0</v>
      </c>
      <c r="B189" s="22" t="s">
        <v>45</v>
      </c>
      <c r="C189" s="22" t="s">
        <v>45</v>
      </c>
      <c r="D189" s="22">
        <v>219.0</v>
      </c>
      <c r="E189" s="22" t="s">
        <v>770</v>
      </c>
      <c r="F189" s="22" t="str">
        <f t="shared" si="1"/>
        <v>8</v>
      </c>
      <c r="G189" s="22">
        <v>10.0</v>
      </c>
      <c r="H189" s="22">
        <v>1938.0</v>
      </c>
      <c r="I189" s="22" t="s">
        <v>771</v>
      </c>
      <c r="J189" s="22">
        <v>32.460716</v>
      </c>
      <c r="K189" s="22">
        <v>-96.458852</v>
      </c>
      <c r="L189" s="48" t="s">
        <v>249</v>
      </c>
      <c r="M189" s="22" t="s">
        <v>79</v>
      </c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</row>
    <row r="190">
      <c r="A190" s="22">
        <v>61838.0</v>
      </c>
      <c r="B190" s="22" t="s">
        <v>45</v>
      </c>
      <c r="C190" s="22" t="s">
        <v>45</v>
      </c>
      <c r="D190" s="22">
        <v>236.0</v>
      </c>
      <c r="E190" s="22" t="s">
        <v>775</v>
      </c>
      <c r="F190" s="22" t="str">
        <f t="shared" si="1"/>
        <v>7</v>
      </c>
      <c r="G190" s="22">
        <v>8.0</v>
      </c>
      <c r="H190" s="22">
        <v>1937.0</v>
      </c>
      <c r="I190" s="22" t="s">
        <v>771</v>
      </c>
      <c r="J190" s="22">
        <v>32.460716</v>
      </c>
      <c r="K190" s="22">
        <v>-96.458852</v>
      </c>
      <c r="L190" s="48" t="s">
        <v>249</v>
      </c>
      <c r="M190" s="22" t="s">
        <v>79</v>
      </c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</row>
    <row r="191">
      <c r="A191" s="22">
        <v>60661.0</v>
      </c>
      <c r="B191" s="22" t="s">
        <v>45</v>
      </c>
      <c r="C191" s="22" t="s">
        <v>45</v>
      </c>
      <c r="D191" s="22">
        <v>228.0</v>
      </c>
      <c r="E191" s="22" t="s">
        <v>776</v>
      </c>
      <c r="F191" s="22" t="str">
        <f t="shared" si="1"/>
        <v>7</v>
      </c>
      <c r="G191" s="22">
        <v>15.0</v>
      </c>
      <c r="H191" s="22">
        <v>1937.0</v>
      </c>
      <c r="I191" s="22" t="s">
        <v>771</v>
      </c>
      <c r="J191" s="22">
        <v>32.460716</v>
      </c>
      <c r="K191" s="22">
        <v>-96.458852</v>
      </c>
      <c r="L191" s="48" t="s">
        <v>249</v>
      </c>
      <c r="M191" s="22" t="s">
        <v>79</v>
      </c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</row>
    <row r="192">
      <c r="A192" s="22">
        <v>60658.0</v>
      </c>
      <c r="B192" s="22" t="s">
        <v>45</v>
      </c>
      <c r="C192" s="22" t="s">
        <v>45</v>
      </c>
      <c r="D192" s="22">
        <v>232.0</v>
      </c>
      <c r="E192" s="22" t="s">
        <v>772</v>
      </c>
      <c r="F192" s="22" t="str">
        <f t="shared" si="1"/>
        <v>7</v>
      </c>
      <c r="G192" s="22">
        <v>20.0</v>
      </c>
      <c r="H192" s="22">
        <v>1937.0</v>
      </c>
      <c r="I192" s="22" t="s">
        <v>771</v>
      </c>
      <c r="J192" s="22">
        <v>32.460716</v>
      </c>
      <c r="K192" s="22">
        <v>-96.458852</v>
      </c>
      <c r="L192" s="48" t="s">
        <v>249</v>
      </c>
      <c r="M192" s="22" t="s">
        <v>79</v>
      </c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</row>
    <row r="193">
      <c r="A193" s="22">
        <v>60731.0</v>
      </c>
      <c r="B193" s="22" t="s">
        <v>45</v>
      </c>
      <c r="C193" s="22" t="s">
        <v>45</v>
      </c>
      <c r="D193" s="22">
        <v>241.0</v>
      </c>
      <c r="E193" s="22" t="s">
        <v>775</v>
      </c>
      <c r="F193" s="22" t="str">
        <f t="shared" si="1"/>
        <v>7</v>
      </c>
      <c r="G193" s="22">
        <v>8.0</v>
      </c>
      <c r="H193" s="22">
        <v>1937.0</v>
      </c>
      <c r="I193" s="22" t="s">
        <v>771</v>
      </c>
      <c r="J193" s="22">
        <v>32.460716</v>
      </c>
      <c r="K193" s="22">
        <v>-96.458852</v>
      </c>
      <c r="L193" s="48" t="s">
        <v>249</v>
      </c>
      <c r="M193" s="22" t="s">
        <v>79</v>
      </c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</row>
    <row r="194">
      <c r="A194" s="11">
        <v>60299.0</v>
      </c>
      <c r="B194" s="11" t="s">
        <v>45</v>
      </c>
      <c r="C194" s="11" t="s">
        <v>45</v>
      </c>
      <c r="D194" s="11">
        <v>220.0</v>
      </c>
      <c r="E194" s="11" t="s">
        <v>777</v>
      </c>
      <c r="F194" s="11" t="str">
        <f t="shared" si="1"/>
        <v>7</v>
      </c>
      <c r="G194" s="11">
        <v>16.0</v>
      </c>
      <c r="H194" s="11">
        <v>1937.0</v>
      </c>
      <c r="I194" s="11" t="s">
        <v>778</v>
      </c>
      <c r="J194" s="11">
        <v>32.55933</v>
      </c>
      <c r="K194" s="11">
        <v>-96.52303</v>
      </c>
      <c r="L194" s="24" t="s">
        <v>249</v>
      </c>
      <c r="M194" s="11" t="s">
        <v>79</v>
      </c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</row>
    <row r="195">
      <c r="A195" s="11">
        <v>94706.0</v>
      </c>
      <c r="B195" s="11" t="s">
        <v>45</v>
      </c>
      <c r="C195" s="11" t="s">
        <v>45</v>
      </c>
      <c r="D195" s="11">
        <v>238.0</v>
      </c>
      <c r="E195" s="11" t="s">
        <v>777</v>
      </c>
      <c r="F195" s="11" t="str">
        <f t="shared" si="1"/>
        <v>7</v>
      </c>
      <c r="G195" s="11">
        <v>16.0</v>
      </c>
      <c r="H195" s="11">
        <v>1937.0</v>
      </c>
      <c r="I195" s="11" t="s">
        <v>778</v>
      </c>
      <c r="J195" s="11">
        <v>32.55933</v>
      </c>
      <c r="K195" s="11">
        <v>-96.52303</v>
      </c>
      <c r="L195" s="24" t="s">
        <v>249</v>
      </c>
      <c r="M195" s="11" t="s">
        <v>79</v>
      </c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</row>
    <row r="196">
      <c r="A196" s="36">
        <v>61315.0</v>
      </c>
      <c r="B196" s="36" t="s">
        <v>45</v>
      </c>
      <c r="C196" s="36" t="s">
        <v>45</v>
      </c>
      <c r="D196" s="36">
        <v>233.0</v>
      </c>
      <c r="E196" s="36" t="s">
        <v>779</v>
      </c>
      <c r="F196" s="36" t="str">
        <f t="shared" si="1"/>
        <v>7</v>
      </c>
      <c r="G196" s="36">
        <v>12.0</v>
      </c>
      <c r="H196" s="36">
        <v>1937.0</v>
      </c>
      <c r="I196" s="36" t="s">
        <v>780</v>
      </c>
      <c r="J196" s="36">
        <v>32.736242</v>
      </c>
      <c r="K196" s="36">
        <v>-96.886948</v>
      </c>
      <c r="L196" s="47" t="s">
        <v>249</v>
      </c>
      <c r="M196" s="36" t="s">
        <v>79</v>
      </c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</row>
    <row r="197">
      <c r="A197" s="36">
        <v>94369.0</v>
      </c>
      <c r="B197" s="36" t="s">
        <v>45</v>
      </c>
      <c r="C197" s="36" t="s">
        <v>45</v>
      </c>
      <c r="D197" s="36">
        <v>226.0</v>
      </c>
      <c r="E197" s="36" t="s">
        <v>781</v>
      </c>
      <c r="F197" s="36" t="str">
        <f t="shared" si="1"/>
        <v>6</v>
      </c>
      <c r="G197" s="36">
        <v>12.0</v>
      </c>
      <c r="H197" s="36">
        <v>1937.0</v>
      </c>
      <c r="I197" s="36" t="s">
        <v>780</v>
      </c>
      <c r="J197" s="36">
        <v>32.736242</v>
      </c>
      <c r="K197" s="36">
        <v>-96.886948</v>
      </c>
      <c r="L197" s="47" t="s">
        <v>249</v>
      </c>
      <c r="M197" s="36" t="s">
        <v>79</v>
      </c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</row>
    <row r="198">
      <c r="A198" s="39">
        <v>94725.0</v>
      </c>
      <c r="B198" s="39" t="s">
        <v>45</v>
      </c>
      <c r="C198" s="39" t="s">
        <v>45</v>
      </c>
      <c r="D198" s="39">
        <v>244.0</v>
      </c>
      <c r="E198" s="39" t="s">
        <v>782</v>
      </c>
      <c r="F198" s="39" t="str">
        <f t="shared" si="1"/>
        <v>6</v>
      </c>
      <c r="G198" s="39">
        <v>13.0</v>
      </c>
      <c r="H198" s="39">
        <v>1937.0</v>
      </c>
      <c r="I198" s="39" t="s">
        <v>783</v>
      </c>
      <c r="J198" s="39">
        <v>32.745964</v>
      </c>
      <c r="K198" s="39">
        <v>-96.997785</v>
      </c>
      <c r="L198" s="41" t="s">
        <v>249</v>
      </c>
      <c r="M198" s="39" t="s">
        <v>79</v>
      </c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</row>
    <row r="199">
      <c r="A199" s="34">
        <v>64338.0</v>
      </c>
      <c r="B199" s="34" t="s">
        <v>45</v>
      </c>
      <c r="C199" s="34" t="s">
        <v>45</v>
      </c>
      <c r="D199" s="34" t="s">
        <v>784</v>
      </c>
      <c r="E199" s="34" t="s">
        <v>785</v>
      </c>
      <c r="F199" s="34" t="str">
        <f t="shared" si="1"/>
        <v>6</v>
      </c>
      <c r="G199" s="34">
        <v>16.0</v>
      </c>
      <c r="H199" s="34">
        <v>1962.0</v>
      </c>
      <c r="I199" s="34" t="s">
        <v>786</v>
      </c>
      <c r="J199" s="34">
        <v>32.750444</v>
      </c>
      <c r="K199" s="34">
        <v>-81.636776</v>
      </c>
      <c r="L199" s="38" t="s">
        <v>249</v>
      </c>
      <c r="M199" s="34" t="s">
        <v>79</v>
      </c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  <c r="AD199" s="35"/>
    </row>
    <row r="200">
      <c r="A200" s="19">
        <v>61599.0</v>
      </c>
      <c r="B200" s="19" t="s">
        <v>45</v>
      </c>
      <c r="C200" s="19" t="s">
        <v>45</v>
      </c>
      <c r="D200" s="19">
        <v>224.0</v>
      </c>
      <c r="E200" s="19" t="s">
        <v>787</v>
      </c>
      <c r="F200" s="19" t="str">
        <f t="shared" si="1"/>
        <v>6</v>
      </c>
      <c r="G200" s="19">
        <v>23.0</v>
      </c>
      <c r="H200" s="19">
        <v>1938.0</v>
      </c>
      <c r="I200" s="19" t="s">
        <v>788</v>
      </c>
      <c r="J200" s="19">
        <v>32.783056</v>
      </c>
      <c r="K200" s="19">
        <v>-96.806667</v>
      </c>
      <c r="L200" s="21" t="s">
        <v>249</v>
      </c>
      <c r="M200" s="19" t="s">
        <v>79</v>
      </c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</row>
    <row r="201">
      <c r="A201" s="19">
        <v>61453.0</v>
      </c>
      <c r="B201" s="19" t="s">
        <v>45</v>
      </c>
      <c r="C201" s="19" t="s">
        <v>45</v>
      </c>
      <c r="D201" s="19">
        <v>236.0</v>
      </c>
      <c r="E201" s="19">
        <v>7.1937</v>
      </c>
      <c r="F201" s="19" t="str">
        <f t="shared" si="1"/>
        <v>7</v>
      </c>
      <c r="G201" s="19">
        <v>1937.0</v>
      </c>
      <c r="H201" s="19"/>
      <c r="I201" s="19" t="s">
        <v>788</v>
      </c>
      <c r="J201" s="19">
        <v>32.783056</v>
      </c>
      <c r="K201" s="19">
        <v>-96.806667</v>
      </c>
      <c r="L201" s="21" t="s">
        <v>249</v>
      </c>
      <c r="M201" s="19" t="s">
        <v>79</v>
      </c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</row>
    <row r="202">
      <c r="A202" s="19">
        <v>60257.0</v>
      </c>
      <c r="B202" s="19" t="s">
        <v>45</v>
      </c>
      <c r="C202" s="19" t="s">
        <v>45</v>
      </c>
      <c r="D202" s="19">
        <v>227.0</v>
      </c>
      <c r="E202" s="19">
        <v>7.1937</v>
      </c>
      <c r="F202" s="19" t="str">
        <f t="shared" si="1"/>
        <v>7</v>
      </c>
      <c r="G202" s="19">
        <v>1937.0</v>
      </c>
      <c r="H202" s="19"/>
      <c r="I202" s="19" t="s">
        <v>788</v>
      </c>
      <c r="J202" s="19">
        <v>32.783056</v>
      </c>
      <c r="K202" s="19">
        <v>-96.806667</v>
      </c>
      <c r="L202" s="21" t="s">
        <v>249</v>
      </c>
      <c r="M202" s="19" t="s">
        <v>79</v>
      </c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</row>
    <row r="203">
      <c r="A203" s="19">
        <v>94821.0</v>
      </c>
      <c r="B203" s="19" t="s">
        <v>45</v>
      </c>
      <c r="C203" s="19" t="s">
        <v>45</v>
      </c>
      <c r="D203" s="19">
        <v>239.0</v>
      </c>
      <c r="E203" s="19" t="s">
        <v>770</v>
      </c>
      <c r="F203" s="19" t="str">
        <f t="shared" si="1"/>
        <v>8</v>
      </c>
      <c r="G203" s="19">
        <v>10.0</v>
      </c>
      <c r="H203" s="19">
        <v>1938.0</v>
      </c>
      <c r="I203" s="19" t="s">
        <v>788</v>
      </c>
      <c r="J203" s="19">
        <v>32.783056</v>
      </c>
      <c r="K203" s="19">
        <v>-96.806667</v>
      </c>
      <c r="L203" s="21" t="s">
        <v>249</v>
      </c>
      <c r="M203" s="19" t="s">
        <v>79</v>
      </c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</row>
    <row r="204">
      <c r="A204" s="19">
        <v>61499.0</v>
      </c>
      <c r="B204" s="19" t="s">
        <v>45</v>
      </c>
      <c r="C204" s="19" t="s">
        <v>45</v>
      </c>
      <c r="D204" s="19">
        <v>242.0</v>
      </c>
      <c r="E204" s="19">
        <v>7.1937</v>
      </c>
      <c r="F204" s="19" t="str">
        <f t="shared" si="1"/>
        <v>7</v>
      </c>
      <c r="G204" s="19">
        <v>1937.0</v>
      </c>
      <c r="H204" s="19"/>
      <c r="I204" s="19" t="s">
        <v>788</v>
      </c>
      <c r="J204" s="19">
        <v>32.783056</v>
      </c>
      <c r="K204" s="19">
        <v>-96.806667</v>
      </c>
      <c r="L204" s="21" t="s">
        <v>249</v>
      </c>
      <c r="M204" s="19" t="s">
        <v>79</v>
      </c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</row>
    <row r="205">
      <c r="A205" s="17">
        <v>60865.0</v>
      </c>
      <c r="B205" s="17" t="s">
        <v>45</v>
      </c>
      <c r="C205" s="17" t="s">
        <v>45</v>
      </c>
      <c r="D205" s="17">
        <v>223.0</v>
      </c>
      <c r="E205" s="17" t="s">
        <v>789</v>
      </c>
      <c r="F205" s="17" t="str">
        <f t="shared" si="1"/>
        <v>6</v>
      </c>
      <c r="G205" s="17">
        <v>14.0</v>
      </c>
      <c r="H205" s="17">
        <v>1937.0</v>
      </c>
      <c r="I205" s="17" t="s">
        <v>790</v>
      </c>
      <c r="J205" s="17">
        <v>32.835876</v>
      </c>
      <c r="K205" s="17">
        <v>-96.725675</v>
      </c>
      <c r="L205" s="49" t="s">
        <v>249</v>
      </c>
      <c r="M205" s="17" t="s">
        <v>79</v>
      </c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</row>
    <row r="206">
      <c r="A206" s="14">
        <v>60288.0</v>
      </c>
      <c r="B206" s="14" t="s">
        <v>45</v>
      </c>
      <c r="C206" s="14" t="s">
        <v>45</v>
      </c>
      <c r="D206" s="14">
        <v>229.0</v>
      </c>
      <c r="E206" s="14" t="s">
        <v>789</v>
      </c>
      <c r="F206" s="14" t="str">
        <f t="shared" si="1"/>
        <v>6</v>
      </c>
      <c r="G206" s="14">
        <v>14.0</v>
      </c>
      <c r="H206" s="14">
        <v>1937.0</v>
      </c>
      <c r="I206" s="14" t="s">
        <v>791</v>
      </c>
      <c r="J206" s="14">
        <v>32.844313</v>
      </c>
      <c r="K206" s="14">
        <v>-96.71795</v>
      </c>
      <c r="L206" s="50" t="s">
        <v>249</v>
      </c>
      <c r="M206" s="14" t="s">
        <v>79</v>
      </c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</row>
    <row r="207">
      <c r="A207" s="29">
        <v>60278.0</v>
      </c>
      <c r="B207" s="29" t="s">
        <v>45</v>
      </c>
      <c r="C207" s="29" t="s">
        <v>45</v>
      </c>
      <c r="D207" s="29">
        <v>250.0</v>
      </c>
      <c r="E207" s="29" t="s">
        <v>792</v>
      </c>
      <c r="F207" s="29" t="str">
        <f t="shared" si="1"/>
        <v>7</v>
      </c>
      <c r="G207" s="29">
        <v>22.0</v>
      </c>
      <c r="H207" s="29">
        <v>1937.0</v>
      </c>
      <c r="I207" s="29" t="s">
        <v>793</v>
      </c>
      <c r="J207" s="29">
        <v>33.119288</v>
      </c>
      <c r="K207" s="29">
        <v>-97.025564</v>
      </c>
      <c r="L207" s="45" t="s">
        <v>249</v>
      </c>
      <c r="M207" s="29" t="s">
        <v>79</v>
      </c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</row>
    <row r="208">
      <c r="A208" s="25">
        <v>60325.0</v>
      </c>
      <c r="B208" s="25" t="s">
        <v>45</v>
      </c>
      <c r="C208" s="25" t="s">
        <v>45</v>
      </c>
      <c r="D208" s="25">
        <v>249.0</v>
      </c>
      <c r="E208" s="25" t="s">
        <v>794</v>
      </c>
      <c r="F208" s="25" t="str">
        <f t="shared" si="1"/>
        <v>7</v>
      </c>
      <c r="G208" s="25">
        <v>25.0</v>
      </c>
      <c r="H208" s="25">
        <v>1937.0</v>
      </c>
      <c r="I208" s="25" t="s">
        <v>795</v>
      </c>
      <c r="J208" s="25">
        <v>33.205259</v>
      </c>
      <c r="K208" s="25">
        <v>-97.116967</v>
      </c>
      <c r="L208" s="33" t="s">
        <v>249</v>
      </c>
      <c r="M208" s="25" t="s">
        <v>79</v>
      </c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</row>
    <row r="209">
      <c r="A209" s="25">
        <v>94213.0</v>
      </c>
      <c r="B209" s="25" t="s">
        <v>45</v>
      </c>
      <c r="C209" s="25" t="s">
        <v>45</v>
      </c>
      <c r="D209" s="25">
        <v>246.0</v>
      </c>
      <c r="E209" s="25" t="s">
        <v>794</v>
      </c>
      <c r="F209" s="25" t="str">
        <f t="shared" si="1"/>
        <v>7</v>
      </c>
      <c r="G209" s="25">
        <v>25.0</v>
      </c>
      <c r="H209" s="25">
        <v>1937.0</v>
      </c>
      <c r="I209" s="25" t="s">
        <v>795</v>
      </c>
      <c r="J209" s="25">
        <v>33.205259</v>
      </c>
      <c r="K209" s="25">
        <v>-97.116967</v>
      </c>
      <c r="L209" s="33" t="s">
        <v>249</v>
      </c>
      <c r="M209" s="25" t="s">
        <v>79</v>
      </c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</row>
    <row r="210">
      <c r="A210" s="22">
        <v>61393.0</v>
      </c>
      <c r="B210" s="22" t="s">
        <v>45</v>
      </c>
      <c r="C210" s="22" t="s">
        <v>45</v>
      </c>
      <c r="D210" s="22">
        <v>248.0</v>
      </c>
      <c r="E210" s="22" t="s">
        <v>796</v>
      </c>
      <c r="F210" s="22" t="str">
        <f t="shared" si="1"/>
        <v>7</v>
      </c>
      <c r="G210" s="22">
        <v>5.0</v>
      </c>
      <c r="H210" s="22">
        <v>1937.0</v>
      </c>
      <c r="I210" s="22" t="s">
        <v>797</v>
      </c>
      <c r="J210" s="22">
        <v>33.273389</v>
      </c>
      <c r="K210" s="22">
        <v>-96.953473</v>
      </c>
      <c r="L210" s="48" t="s">
        <v>249</v>
      </c>
      <c r="M210" s="22" t="s">
        <v>79</v>
      </c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</row>
    <row r="211">
      <c r="A211" s="22">
        <v>60879.0</v>
      </c>
      <c r="B211" s="22" t="s">
        <v>45</v>
      </c>
      <c r="C211" s="22" t="s">
        <v>45</v>
      </c>
      <c r="D211" s="22">
        <v>245.0</v>
      </c>
      <c r="E211" s="22" t="s">
        <v>798</v>
      </c>
      <c r="F211" s="22" t="str">
        <f t="shared" si="1"/>
        <v>7</v>
      </c>
      <c r="G211" s="22">
        <v>13.0</v>
      </c>
      <c r="H211" s="22">
        <v>1937.0</v>
      </c>
      <c r="I211" s="22" t="s">
        <v>799</v>
      </c>
      <c r="J211" s="22">
        <v>33.273389</v>
      </c>
      <c r="K211" s="22">
        <v>-96.953473</v>
      </c>
      <c r="L211" s="48" t="s">
        <v>249</v>
      </c>
      <c r="M211" s="22" t="s">
        <v>79</v>
      </c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</row>
    <row r="212">
      <c r="A212" s="11">
        <v>60751.0</v>
      </c>
      <c r="B212" s="11" t="s">
        <v>45</v>
      </c>
      <c r="C212" s="11" t="s">
        <v>45</v>
      </c>
      <c r="D212" s="11">
        <v>138.0</v>
      </c>
      <c r="E212" s="11" t="s">
        <v>208</v>
      </c>
      <c r="F212" s="11" t="str">
        <f t="shared" si="1"/>
        <v>9</v>
      </c>
      <c r="G212" s="11">
        <v>19.0</v>
      </c>
      <c r="H212" s="11">
        <v>1954.0</v>
      </c>
      <c r="I212" s="11" t="s">
        <v>800</v>
      </c>
      <c r="J212" s="11">
        <v>33.547587</v>
      </c>
      <c r="K212" s="11">
        <v>-111.645817</v>
      </c>
      <c r="L212" s="24" t="s">
        <v>249</v>
      </c>
      <c r="M212" s="11" t="s">
        <v>79</v>
      </c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</row>
    <row r="213">
      <c r="A213" s="11">
        <v>98372.0</v>
      </c>
      <c r="B213" s="11" t="s">
        <v>45</v>
      </c>
      <c r="C213" s="11" t="s">
        <v>45</v>
      </c>
      <c r="D213" s="12"/>
      <c r="E213" s="11" t="s">
        <v>208</v>
      </c>
      <c r="F213" s="11" t="str">
        <f t="shared" si="1"/>
        <v>9</v>
      </c>
      <c r="G213" s="11">
        <v>19.0</v>
      </c>
      <c r="H213" s="11">
        <v>1954.0</v>
      </c>
      <c r="I213" s="11" t="s">
        <v>800</v>
      </c>
      <c r="J213" s="11">
        <v>33.547587</v>
      </c>
      <c r="K213" s="11">
        <v>-111.645817</v>
      </c>
      <c r="L213" s="24" t="s">
        <v>249</v>
      </c>
      <c r="M213" s="11" t="s">
        <v>79</v>
      </c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</row>
    <row r="214">
      <c r="A214" s="36">
        <v>81988.0</v>
      </c>
      <c r="B214" s="36" t="s">
        <v>45</v>
      </c>
      <c r="C214" s="36" t="s">
        <v>45</v>
      </c>
      <c r="D214" s="37"/>
      <c r="E214" s="36" t="s">
        <v>801</v>
      </c>
      <c r="F214" s="36" t="str">
        <f t="shared" si="1"/>
        <v>9</v>
      </c>
      <c r="G214" s="36">
        <v>26.0</v>
      </c>
      <c r="H214" s="36">
        <v>1954.0</v>
      </c>
      <c r="I214" s="36" t="s">
        <v>802</v>
      </c>
      <c r="J214" s="36">
        <v>33.614796</v>
      </c>
      <c r="K214" s="36">
        <v>-117.78311</v>
      </c>
      <c r="L214" s="47" t="s">
        <v>249</v>
      </c>
      <c r="M214" s="36" t="s">
        <v>79</v>
      </c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  <c r="AC214" s="37"/>
      <c r="AD214" s="37"/>
    </row>
    <row r="215">
      <c r="A215" s="39">
        <v>35836.0</v>
      </c>
      <c r="B215" s="39" t="s">
        <v>45</v>
      </c>
      <c r="C215" s="39" t="s">
        <v>45</v>
      </c>
      <c r="D215" s="40"/>
      <c r="E215" s="39" t="s">
        <v>307</v>
      </c>
      <c r="F215" s="39" t="str">
        <f t="shared" si="1"/>
        <v>8</v>
      </c>
      <c r="G215" s="39">
        <v>26.0</v>
      </c>
      <c r="H215" s="39">
        <v>1954.0</v>
      </c>
      <c r="I215" s="39" t="s">
        <v>803</v>
      </c>
      <c r="J215" s="39">
        <v>34.783991</v>
      </c>
      <c r="K215" s="39">
        <v>-94.693839</v>
      </c>
      <c r="L215" s="41" t="s">
        <v>249</v>
      </c>
      <c r="M215" s="39" t="s">
        <v>79</v>
      </c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</row>
    <row r="216">
      <c r="A216" s="34">
        <v>61520.0</v>
      </c>
      <c r="B216" s="34" t="s">
        <v>45</v>
      </c>
      <c r="C216" s="34" t="s">
        <v>45</v>
      </c>
      <c r="D216" s="35"/>
      <c r="E216" s="34" t="s">
        <v>804</v>
      </c>
      <c r="F216" s="34" t="str">
        <f t="shared" si="1"/>
        <v>9</v>
      </c>
      <c r="G216" s="34">
        <v>7.0</v>
      </c>
      <c r="H216" s="34">
        <v>1956.0</v>
      </c>
      <c r="I216" s="34" t="s">
        <v>805</v>
      </c>
      <c r="J216" s="34">
        <v>34.789925</v>
      </c>
      <c r="K216" s="34">
        <v>-118.359798</v>
      </c>
      <c r="L216" s="38" t="s">
        <v>249</v>
      </c>
      <c r="M216" s="34" t="s">
        <v>79</v>
      </c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</row>
    <row r="217">
      <c r="A217" s="19">
        <v>61348.0</v>
      </c>
      <c r="B217" s="19" t="s">
        <v>45</v>
      </c>
      <c r="C217" s="19" t="s">
        <v>45</v>
      </c>
      <c r="D217" s="20"/>
      <c r="E217" s="19" t="s">
        <v>206</v>
      </c>
      <c r="F217" s="19" t="str">
        <f t="shared" si="1"/>
        <v>8</v>
      </c>
      <c r="G217" s="19">
        <v>25.0</v>
      </c>
      <c r="H217" s="19">
        <v>1954.0</v>
      </c>
      <c r="I217" s="19" t="s">
        <v>806</v>
      </c>
      <c r="J217" s="19">
        <v>35.239101</v>
      </c>
      <c r="K217" s="19">
        <v>-94.684001</v>
      </c>
      <c r="L217" s="21" t="s">
        <v>249</v>
      </c>
      <c r="M217" s="19" t="s">
        <v>79</v>
      </c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</row>
    <row r="218">
      <c r="A218" s="17">
        <v>42412.0</v>
      </c>
      <c r="B218" s="17" t="s">
        <v>45</v>
      </c>
      <c r="C218" s="17" t="s">
        <v>45</v>
      </c>
      <c r="D218" s="18"/>
      <c r="E218" s="17" t="s">
        <v>807</v>
      </c>
      <c r="F218" s="17" t="str">
        <f t="shared" si="1"/>
        <v>8</v>
      </c>
      <c r="G218" s="17">
        <v>5.0</v>
      </c>
      <c r="H218" s="17">
        <v>1948.0</v>
      </c>
      <c r="I218" s="17" t="s">
        <v>335</v>
      </c>
      <c r="J218" s="17">
        <v>36.010356</v>
      </c>
      <c r="K218" s="17">
        <v>-84.269645</v>
      </c>
      <c r="L218" s="49" t="s">
        <v>249</v>
      </c>
      <c r="M218" s="17" t="s">
        <v>79</v>
      </c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</row>
    <row r="219">
      <c r="A219" s="14">
        <v>61790.0</v>
      </c>
      <c r="B219" s="14" t="s">
        <v>45</v>
      </c>
      <c r="C219" s="14" t="s">
        <v>45</v>
      </c>
      <c r="D219" s="15"/>
      <c r="E219" s="14" t="s">
        <v>543</v>
      </c>
      <c r="F219" s="14" t="str">
        <f t="shared" si="1"/>
        <v>7</v>
      </c>
      <c r="G219" s="14">
        <v>22.0</v>
      </c>
      <c r="H219" s="14">
        <v>1945.0</v>
      </c>
      <c r="I219" s="14" t="s">
        <v>808</v>
      </c>
      <c r="J219" s="14">
        <v>38.959279</v>
      </c>
      <c r="K219" s="14">
        <v>-74.927395</v>
      </c>
      <c r="L219" s="50" t="s">
        <v>249</v>
      </c>
      <c r="M219" s="14" t="s">
        <v>79</v>
      </c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</row>
    <row r="220">
      <c r="A220" s="29">
        <v>61510.0</v>
      </c>
      <c r="B220" s="29" t="s">
        <v>45</v>
      </c>
      <c r="C220" s="29" t="s">
        <v>45</v>
      </c>
      <c r="D220" s="30"/>
      <c r="E220" s="29" t="s">
        <v>809</v>
      </c>
      <c r="F220" s="29" t="str">
        <f t="shared" si="1"/>
        <v>6</v>
      </c>
      <c r="G220" s="29">
        <v>25.0</v>
      </c>
      <c r="H220" s="29">
        <v>1949.0</v>
      </c>
      <c r="I220" s="29" t="s">
        <v>155</v>
      </c>
      <c r="J220" s="29">
        <v>39.569838</v>
      </c>
      <c r="K220" s="29">
        <v>-75.047675</v>
      </c>
      <c r="L220" s="45" t="s">
        <v>249</v>
      </c>
      <c r="M220" s="29" t="s">
        <v>79</v>
      </c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</row>
    <row r="221">
      <c r="A221" s="25">
        <v>94688.0</v>
      </c>
      <c r="B221" s="25" t="s">
        <v>45</v>
      </c>
      <c r="C221" s="25" t="s">
        <v>45</v>
      </c>
      <c r="D221" s="26"/>
      <c r="E221" s="25">
        <v>9.7</v>
      </c>
      <c r="F221" s="25" t="str">
        <f t="shared" si="1"/>
        <v>9</v>
      </c>
      <c r="G221" s="25">
        <v>7.0</v>
      </c>
      <c r="H221" s="25"/>
      <c r="I221" s="25" t="s">
        <v>810</v>
      </c>
      <c r="J221" s="25">
        <v>39.641784</v>
      </c>
      <c r="K221" s="25">
        <v>-74.647657</v>
      </c>
      <c r="L221" s="33" t="s">
        <v>249</v>
      </c>
      <c r="M221" s="25" t="s">
        <v>79</v>
      </c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</row>
    <row r="222">
      <c r="A222" s="22">
        <v>42370.0</v>
      </c>
      <c r="B222" s="22" t="s">
        <v>45</v>
      </c>
      <c r="C222" s="22" t="s">
        <v>45</v>
      </c>
      <c r="D222" s="23"/>
      <c r="E222" s="22" t="s">
        <v>811</v>
      </c>
      <c r="F222" s="22" t="str">
        <f t="shared" si="1"/>
        <v>8</v>
      </c>
      <c r="G222" s="22">
        <v>14.0</v>
      </c>
      <c r="H222" s="22">
        <v>1943.0</v>
      </c>
      <c r="I222" s="22" t="s">
        <v>812</v>
      </c>
      <c r="J222" s="22">
        <v>39.900113</v>
      </c>
      <c r="K222" s="22">
        <v>-75.289074</v>
      </c>
      <c r="L222" s="48" t="s">
        <v>249</v>
      </c>
      <c r="M222" s="22" t="s">
        <v>79</v>
      </c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</row>
    <row r="223">
      <c r="A223" s="22">
        <v>41131.0</v>
      </c>
      <c r="B223" s="22" t="s">
        <v>45</v>
      </c>
      <c r="C223" s="22" t="s">
        <v>45</v>
      </c>
      <c r="D223" s="23"/>
      <c r="E223" s="22" t="s">
        <v>813</v>
      </c>
      <c r="F223" s="22" t="str">
        <f t="shared" si="1"/>
        <v>6</v>
      </c>
      <c r="G223" s="22">
        <v>26.0</v>
      </c>
      <c r="H223" s="22">
        <v>1944.0</v>
      </c>
      <c r="I223" s="22" t="s">
        <v>812</v>
      </c>
      <c r="J223" s="22">
        <v>39.900113</v>
      </c>
      <c r="K223" s="22">
        <v>-75.289074</v>
      </c>
      <c r="L223" s="48" t="s">
        <v>249</v>
      </c>
      <c r="M223" s="22" t="s">
        <v>79</v>
      </c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</row>
    <row r="224">
      <c r="A224" s="11">
        <v>42367.0</v>
      </c>
      <c r="B224" s="11" t="s">
        <v>45</v>
      </c>
      <c r="C224" s="11" t="s">
        <v>45</v>
      </c>
      <c r="D224" s="12"/>
      <c r="E224" s="11" t="s">
        <v>814</v>
      </c>
      <c r="F224" s="11" t="str">
        <f t="shared" si="1"/>
        <v>5</v>
      </c>
      <c r="G224" s="11">
        <v>27.0</v>
      </c>
      <c r="H224" s="11">
        <v>1943.0</v>
      </c>
      <c r="I224" s="11" t="s">
        <v>815</v>
      </c>
      <c r="J224" s="11">
        <v>39.904279</v>
      </c>
      <c r="K224" s="11">
        <v>-75.30852</v>
      </c>
      <c r="L224" s="24" t="s">
        <v>249</v>
      </c>
      <c r="M224" s="11" t="s">
        <v>79</v>
      </c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</row>
    <row r="225">
      <c r="A225" s="36">
        <v>61831.0</v>
      </c>
      <c r="B225" s="36" t="s">
        <v>45</v>
      </c>
      <c r="C225" s="36" t="s">
        <v>45</v>
      </c>
      <c r="D225" s="37"/>
      <c r="E225" s="36" t="s">
        <v>542</v>
      </c>
      <c r="F225" s="36" t="str">
        <f t="shared" si="1"/>
        <v>6</v>
      </c>
      <c r="G225" s="36">
        <v>29.0</v>
      </c>
      <c r="H225" s="36">
        <v>1945.0</v>
      </c>
      <c r="I225" s="36" t="s">
        <v>547</v>
      </c>
      <c r="J225" s="36">
        <v>39.959282</v>
      </c>
      <c r="K225" s="36">
        <v>-74.509319</v>
      </c>
      <c r="L225" s="47" t="s">
        <v>249</v>
      </c>
      <c r="M225" s="36" t="s">
        <v>79</v>
      </c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</row>
    <row r="226">
      <c r="A226" s="36">
        <v>61354.0</v>
      </c>
      <c r="B226" s="36" t="s">
        <v>45</v>
      </c>
      <c r="C226" s="36" t="s">
        <v>45</v>
      </c>
      <c r="D226" s="37"/>
      <c r="E226" s="36" t="s">
        <v>816</v>
      </c>
      <c r="F226" s="36" t="str">
        <f t="shared" si="1"/>
        <v>7</v>
      </c>
      <c r="G226" s="36">
        <v>8.0</v>
      </c>
      <c r="H226" s="36">
        <v>1943.0</v>
      </c>
      <c r="I226" s="36" t="s">
        <v>547</v>
      </c>
      <c r="J226" s="36">
        <v>39.959282</v>
      </c>
      <c r="K226" s="36">
        <v>-74.509319</v>
      </c>
      <c r="L226" s="47" t="s">
        <v>249</v>
      </c>
      <c r="M226" s="36" t="s">
        <v>79</v>
      </c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</row>
    <row r="227">
      <c r="A227" s="39">
        <v>61802.0</v>
      </c>
      <c r="B227" s="39" t="s">
        <v>45</v>
      </c>
      <c r="C227" s="39" t="s">
        <v>45</v>
      </c>
      <c r="D227" s="40"/>
      <c r="E227" s="39" t="s">
        <v>817</v>
      </c>
      <c r="F227" s="39" t="str">
        <f t="shared" si="1"/>
        <v>8</v>
      </c>
      <c r="G227" s="39">
        <v>5.0</v>
      </c>
      <c r="H227" s="39">
        <v>1945.0</v>
      </c>
      <c r="I227" s="39" t="s">
        <v>369</v>
      </c>
      <c r="J227" s="39">
        <v>39.9815</v>
      </c>
      <c r="K227" s="39">
        <v>-75.35658</v>
      </c>
      <c r="L227" s="41" t="s">
        <v>249</v>
      </c>
      <c r="M227" s="39" t="s">
        <v>79</v>
      </c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</row>
    <row r="228">
      <c r="A228" s="34">
        <v>61578.0</v>
      </c>
      <c r="B228" s="34" t="s">
        <v>45</v>
      </c>
      <c r="C228" s="34" t="s">
        <v>45</v>
      </c>
      <c r="D228" s="35"/>
      <c r="E228" s="34" t="s">
        <v>338</v>
      </c>
      <c r="F228" s="34" t="str">
        <f t="shared" si="1"/>
        <v>6</v>
      </c>
      <c r="G228" s="34">
        <v>10.0</v>
      </c>
      <c r="H228" s="34">
        <v>1947.0</v>
      </c>
      <c r="I228" s="34" t="s">
        <v>818</v>
      </c>
      <c r="J228" s="34">
        <v>40.197585</v>
      </c>
      <c r="K228" s="34">
        <v>-77.72138</v>
      </c>
      <c r="L228" s="38" t="s">
        <v>249</v>
      </c>
      <c r="M228" s="34" t="s">
        <v>79</v>
      </c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  <c r="AD228" s="35"/>
    </row>
    <row r="229">
      <c r="A229" s="34">
        <v>61458.0</v>
      </c>
      <c r="B229" s="34" t="s">
        <v>45</v>
      </c>
      <c r="C229" s="34" t="s">
        <v>45</v>
      </c>
      <c r="D229" s="35"/>
      <c r="E229" s="34" t="s">
        <v>338</v>
      </c>
      <c r="F229" s="34" t="str">
        <f t="shared" si="1"/>
        <v>6</v>
      </c>
      <c r="G229" s="34">
        <v>10.0</v>
      </c>
      <c r="H229" s="34">
        <v>1947.0</v>
      </c>
      <c r="I229" s="34" t="s">
        <v>818</v>
      </c>
      <c r="J229" s="34">
        <v>40.197585</v>
      </c>
      <c r="K229" s="34">
        <v>-77.72138</v>
      </c>
      <c r="L229" s="38" t="s">
        <v>249</v>
      </c>
      <c r="M229" s="34" t="s">
        <v>79</v>
      </c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  <c r="AC229" s="35"/>
      <c r="AD229" s="35"/>
    </row>
    <row r="230">
      <c r="A230" s="34">
        <v>94643.0</v>
      </c>
      <c r="B230" s="34" t="s">
        <v>45</v>
      </c>
      <c r="C230" s="34" t="s">
        <v>45</v>
      </c>
      <c r="D230" s="35"/>
      <c r="E230" s="34" t="s">
        <v>338</v>
      </c>
      <c r="F230" s="34" t="str">
        <f t="shared" si="1"/>
        <v>6</v>
      </c>
      <c r="G230" s="34">
        <v>10.0</v>
      </c>
      <c r="H230" s="34">
        <v>1947.0</v>
      </c>
      <c r="I230" s="34" t="s">
        <v>818</v>
      </c>
      <c r="J230" s="34">
        <v>40.197585</v>
      </c>
      <c r="K230" s="34">
        <v>-77.72138</v>
      </c>
      <c r="L230" s="38" t="s">
        <v>249</v>
      </c>
      <c r="M230" s="34" t="s">
        <v>79</v>
      </c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35"/>
      <c r="AD230" s="35"/>
    </row>
    <row r="231">
      <c r="A231" s="19">
        <v>60762.0</v>
      </c>
      <c r="B231" s="19" t="s">
        <v>45</v>
      </c>
      <c r="C231" s="19" t="s">
        <v>45</v>
      </c>
      <c r="D231" s="20"/>
      <c r="E231" s="19" t="s">
        <v>819</v>
      </c>
      <c r="F231" s="19" t="str">
        <f t="shared" si="1"/>
        <v>7</v>
      </c>
      <c r="G231" s="19">
        <v>26.0</v>
      </c>
      <c r="H231" s="19">
        <v>1947.0</v>
      </c>
      <c r="I231" s="19" t="s">
        <v>820</v>
      </c>
      <c r="J231" s="19">
        <v>40.48759</v>
      </c>
      <c r="K231" s="19">
        <v>-75.144313</v>
      </c>
      <c r="L231" s="21" t="s">
        <v>249</v>
      </c>
      <c r="M231" s="19" t="s">
        <v>79</v>
      </c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</row>
    <row r="232">
      <c r="A232" s="17">
        <v>61382.0</v>
      </c>
      <c r="B232" s="17" t="s">
        <v>45</v>
      </c>
      <c r="C232" s="17" t="s">
        <v>45</v>
      </c>
      <c r="D232" s="18"/>
      <c r="E232" s="17" t="s">
        <v>821</v>
      </c>
      <c r="F232" s="17" t="str">
        <f t="shared" si="1"/>
        <v>7</v>
      </c>
      <c r="G232" s="17">
        <v>30.0</v>
      </c>
      <c r="H232" s="17">
        <v>1953.0</v>
      </c>
      <c r="I232" s="17" t="s">
        <v>566</v>
      </c>
      <c r="J232" s="17">
        <v>40.541766</v>
      </c>
      <c r="K232" s="17">
        <v>-75.15432</v>
      </c>
      <c r="L232" s="49" t="s">
        <v>249</v>
      </c>
      <c r="M232" s="17" t="s">
        <v>79</v>
      </c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</row>
    <row r="233">
      <c r="A233" s="17">
        <v>60287.0</v>
      </c>
      <c r="B233" s="17" t="s">
        <v>45</v>
      </c>
      <c r="C233" s="17" t="s">
        <v>45</v>
      </c>
      <c r="D233" s="18"/>
      <c r="E233" s="17" t="s">
        <v>821</v>
      </c>
      <c r="F233" s="17" t="str">
        <f t="shared" si="1"/>
        <v>7</v>
      </c>
      <c r="G233" s="17">
        <v>30.0</v>
      </c>
      <c r="H233" s="17">
        <v>1953.0</v>
      </c>
      <c r="I233" s="17" t="s">
        <v>566</v>
      </c>
      <c r="J233" s="17">
        <v>40.541766</v>
      </c>
      <c r="K233" s="17">
        <v>-75.15432</v>
      </c>
      <c r="L233" s="49" t="s">
        <v>249</v>
      </c>
      <c r="M233" s="17" t="s">
        <v>79</v>
      </c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</row>
    <row r="234">
      <c r="A234" s="17">
        <v>61806.0</v>
      </c>
      <c r="B234" s="17" t="s">
        <v>45</v>
      </c>
      <c r="C234" s="17" t="s">
        <v>45</v>
      </c>
      <c r="D234" s="17">
        <v>471236.0</v>
      </c>
      <c r="E234" s="17" t="s">
        <v>822</v>
      </c>
      <c r="F234" s="17" t="str">
        <f t="shared" si="1"/>
        <v>8</v>
      </c>
      <c r="G234" s="17">
        <v>24.0</v>
      </c>
      <c r="H234" s="17">
        <v>1947.0</v>
      </c>
      <c r="I234" s="17" t="s">
        <v>566</v>
      </c>
      <c r="J234" s="17">
        <v>40.541766</v>
      </c>
      <c r="K234" s="17">
        <v>-75.15432</v>
      </c>
      <c r="L234" s="17" t="s">
        <v>249</v>
      </c>
      <c r="M234" s="17" t="s">
        <v>79</v>
      </c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</row>
    <row r="235">
      <c r="A235" s="17">
        <v>61849.0</v>
      </c>
      <c r="B235" s="17" t="s">
        <v>45</v>
      </c>
      <c r="C235" s="17" t="s">
        <v>45</v>
      </c>
      <c r="D235" s="17">
        <v>471238.0</v>
      </c>
      <c r="E235" s="17" t="s">
        <v>822</v>
      </c>
      <c r="F235" s="17" t="str">
        <f t="shared" si="1"/>
        <v>8</v>
      </c>
      <c r="G235" s="17">
        <v>24.0</v>
      </c>
      <c r="H235" s="17">
        <v>1947.0</v>
      </c>
      <c r="I235" s="17" t="s">
        <v>566</v>
      </c>
      <c r="J235" s="17">
        <v>40.541766</v>
      </c>
      <c r="K235" s="17">
        <v>-75.15432</v>
      </c>
      <c r="L235" s="17" t="s">
        <v>249</v>
      </c>
      <c r="M235" s="17" t="s">
        <v>79</v>
      </c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</row>
    <row r="236">
      <c r="A236" s="17">
        <v>61582.0</v>
      </c>
      <c r="B236" s="17" t="s">
        <v>45</v>
      </c>
      <c r="C236" s="17" t="s">
        <v>45</v>
      </c>
      <c r="D236" s="17">
        <v>470418.0</v>
      </c>
      <c r="E236" s="17" t="s">
        <v>822</v>
      </c>
      <c r="F236" s="17" t="str">
        <f t="shared" si="1"/>
        <v>8</v>
      </c>
      <c r="G236" s="17">
        <v>24.0</v>
      </c>
      <c r="H236" s="17">
        <v>1947.0</v>
      </c>
      <c r="I236" s="17" t="s">
        <v>566</v>
      </c>
      <c r="J236" s="17">
        <v>40.541766</v>
      </c>
      <c r="K236" s="17">
        <v>-75.15432</v>
      </c>
      <c r="L236" s="17" t="s">
        <v>249</v>
      </c>
      <c r="M236" s="17" t="s">
        <v>79</v>
      </c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</row>
    <row r="237">
      <c r="A237" s="17">
        <v>60891.0</v>
      </c>
      <c r="B237" s="17" t="s">
        <v>45</v>
      </c>
      <c r="C237" s="17" t="s">
        <v>45</v>
      </c>
      <c r="D237" s="17">
        <v>470839.0</v>
      </c>
      <c r="E237" s="17" t="s">
        <v>400</v>
      </c>
      <c r="F237" s="17" t="str">
        <f t="shared" si="1"/>
        <v>7</v>
      </c>
      <c r="G237" s="17">
        <v>16.0</v>
      </c>
      <c r="H237" s="17">
        <v>1947.0</v>
      </c>
      <c r="I237" s="17" t="s">
        <v>823</v>
      </c>
      <c r="J237" s="17"/>
      <c r="K237" s="17"/>
      <c r="L237" s="17"/>
      <c r="M237" s="17" t="s">
        <v>79</v>
      </c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</row>
    <row r="238">
      <c r="A238" s="17">
        <v>94681.0</v>
      </c>
      <c r="B238" s="17" t="s">
        <v>45</v>
      </c>
      <c r="C238" s="17" t="s">
        <v>45</v>
      </c>
      <c r="D238" s="17">
        <v>470840.0</v>
      </c>
      <c r="E238" s="17" t="s">
        <v>400</v>
      </c>
      <c r="F238" s="17" t="str">
        <f t="shared" si="1"/>
        <v>7</v>
      </c>
      <c r="G238" s="17">
        <v>16.0</v>
      </c>
      <c r="H238" s="17">
        <v>1947.0</v>
      </c>
      <c r="I238" s="17" t="s">
        <v>823</v>
      </c>
      <c r="J238" s="17"/>
      <c r="K238" s="17"/>
      <c r="L238" s="17"/>
      <c r="M238" s="17" t="s">
        <v>79</v>
      </c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</row>
    <row r="239">
      <c r="A239" s="17">
        <v>60628.0</v>
      </c>
      <c r="B239" s="17" t="s">
        <v>45</v>
      </c>
      <c r="C239" s="17" t="s">
        <v>45</v>
      </c>
      <c r="D239" s="17">
        <v>470419.0</v>
      </c>
      <c r="E239" s="17" t="s">
        <v>822</v>
      </c>
      <c r="F239" s="17" t="str">
        <f t="shared" si="1"/>
        <v>8</v>
      </c>
      <c r="G239" s="17">
        <v>24.0</v>
      </c>
      <c r="H239" s="17">
        <v>1947.0</v>
      </c>
      <c r="I239" s="17" t="s">
        <v>566</v>
      </c>
      <c r="J239" s="17">
        <v>40.541766</v>
      </c>
      <c r="K239" s="17">
        <v>-75.15432</v>
      </c>
      <c r="L239" s="17" t="s">
        <v>249</v>
      </c>
      <c r="M239" s="17" t="s">
        <v>79</v>
      </c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</row>
    <row r="240">
      <c r="A240" s="17">
        <v>60878.0</v>
      </c>
      <c r="B240" s="17" t="s">
        <v>45</v>
      </c>
      <c r="C240" s="17" t="s">
        <v>45</v>
      </c>
      <c r="D240" s="17">
        <v>461400.0</v>
      </c>
      <c r="E240" s="17">
        <v>1946.0</v>
      </c>
      <c r="F240" s="17" t="str">
        <f t="shared" si="1"/>
        <v>1946</v>
      </c>
      <c r="G240" s="17"/>
      <c r="H240" s="17"/>
      <c r="I240" s="17" t="s">
        <v>824</v>
      </c>
      <c r="J240" s="17"/>
      <c r="K240" s="17"/>
      <c r="L240" s="17"/>
      <c r="M240" s="17" t="s">
        <v>79</v>
      </c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</row>
    <row r="241">
      <c r="A241" s="17">
        <v>61580.0</v>
      </c>
      <c r="B241" s="17" t="s">
        <v>45</v>
      </c>
      <c r="C241" s="17" t="s">
        <v>45</v>
      </c>
      <c r="D241" s="17">
        <v>461363.0</v>
      </c>
      <c r="E241" s="17"/>
      <c r="F241" s="17" t="str">
        <f t="shared" si="1"/>
        <v>#VALUE!</v>
      </c>
      <c r="G241" s="17"/>
      <c r="H241" s="17"/>
      <c r="I241" s="17"/>
      <c r="J241" s="17"/>
      <c r="K241" s="17"/>
      <c r="L241" s="17"/>
      <c r="M241" s="17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</row>
    <row r="242">
      <c r="A242" s="17">
        <v>60357.0</v>
      </c>
      <c r="B242" s="17" t="s">
        <v>45</v>
      </c>
      <c r="C242" s="17" t="s">
        <v>45</v>
      </c>
      <c r="D242" s="17">
        <v>471241.0</v>
      </c>
      <c r="E242" s="17" t="s">
        <v>822</v>
      </c>
      <c r="F242" s="17" t="str">
        <f t="shared" si="1"/>
        <v>8</v>
      </c>
      <c r="G242" s="17">
        <v>24.0</v>
      </c>
      <c r="H242" s="17">
        <v>1947.0</v>
      </c>
      <c r="I242" s="17" t="s">
        <v>566</v>
      </c>
      <c r="J242" s="17">
        <v>40.541766</v>
      </c>
      <c r="K242" s="17">
        <v>-75.15432</v>
      </c>
      <c r="L242" s="17" t="s">
        <v>249</v>
      </c>
      <c r="M242" s="17" t="s">
        <v>79</v>
      </c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</row>
    <row r="243">
      <c r="A243" s="14">
        <v>82013.0</v>
      </c>
      <c r="B243" s="14" t="s">
        <v>45</v>
      </c>
      <c r="C243" s="14" t="s">
        <v>45</v>
      </c>
      <c r="D243" s="15"/>
      <c r="E243" s="14" t="s">
        <v>234</v>
      </c>
      <c r="F243" s="14" t="str">
        <f t="shared" si="1"/>
        <v>7</v>
      </c>
      <c r="G243" s="14">
        <v>25.0</v>
      </c>
      <c r="H243" s="14">
        <v>1954.0</v>
      </c>
      <c r="I243" s="14" t="s">
        <v>825</v>
      </c>
      <c r="J243" s="14">
        <v>40.721653</v>
      </c>
      <c r="K243" s="14">
        <v>-85.106722</v>
      </c>
      <c r="L243" s="50" t="s">
        <v>249</v>
      </c>
      <c r="M243" s="14" t="s">
        <v>79</v>
      </c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</row>
    <row r="244">
      <c r="A244" s="29">
        <v>61272.0</v>
      </c>
      <c r="B244" s="29" t="s">
        <v>45</v>
      </c>
      <c r="C244" s="29" t="s">
        <v>45</v>
      </c>
      <c r="D244" s="30"/>
      <c r="E244" s="29" t="s">
        <v>826</v>
      </c>
      <c r="F244" s="29" t="str">
        <f t="shared" si="1"/>
        <v>9</v>
      </c>
      <c r="G244" s="29">
        <v>29.0</v>
      </c>
      <c r="H244" s="29">
        <v>1955.0</v>
      </c>
      <c r="I244" s="29" t="s">
        <v>827</v>
      </c>
      <c r="J244" s="29">
        <v>40.762841</v>
      </c>
      <c r="K244" s="29">
        <v>-77.755554</v>
      </c>
      <c r="L244" s="45" t="s">
        <v>249</v>
      </c>
      <c r="M244" s="29" t="s">
        <v>79</v>
      </c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</row>
    <row r="245">
      <c r="A245" s="25">
        <v>41360.0</v>
      </c>
      <c r="B245" s="25" t="s">
        <v>45</v>
      </c>
      <c r="C245" s="25" t="s">
        <v>45</v>
      </c>
      <c r="D245" s="26"/>
      <c r="E245" s="25" t="s">
        <v>581</v>
      </c>
      <c r="F245" s="25" t="str">
        <f t="shared" si="1"/>
        <v>6</v>
      </c>
      <c r="G245" s="25">
        <v>16.0</v>
      </c>
      <c r="H245" s="25">
        <v>1945.0</v>
      </c>
      <c r="I245" s="25" t="s">
        <v>352</v>
      </c>
      <c r="J245" s="25">
        <v>40.793395</v>
      </c>
      <c r="K245" s="25">
        <v>-77.860001</v>
      </c>
      <c r="L245" s="33" t="s">
        <v>249</v>
      </c>
      <c r="M245" s="25" t="s">
        <v>79</v>
      </c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</row>
    <row r="246">
      <c r="A246" s="25">
        <v>41904.0</v>
      </c>
      <c r="B246" s="25" t="s">
        <v>45</v>
      </c>
      <c r="C246" s="25" t="s">
        <v>45</v>
      </c>
      <c r="D246" s="26"/>
      <c r="E246" s="25" t="s">
        <v>581</v>
      </c>
      <c r="F246" s="25" t="str">
        <f t="shared" si="1"/>
        <v>6</v>
      </c>
      <c r="G246" s="25">
        <v>16.0</v>
      </c>
      <c r="H246" s="25">
        <v>1945.0</v>
      </c>
      <c r="I246" s="25" t="s">
        <v>352</v>
      </c>
      <c r="J246" s="25">
        <v>40.793395</v>
      </c>
      <c r="K246" s="25">
        <v>-77.860001</v>
      </c>
      <c r="L246" s="33" t="s">
        <v>249</v>
      </c>
      <c r="M246" s="25" t="s">
        <v>79</v>
      </c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</row>
    <row r="247">
      <c r="A247" s="25">
        <v>41440.0</v>
      </c>
      <c r="B247" s="25" t="s">
        <v>45</v>
      </c>
      <c r="C247" s="25" t="s">
        <v>45</v>
      </c>
      <c r="D247" s="26"/>
      <c r="E247" s="25" t="s">
        <v>581</v>
      </c>
      <c r="F247" s="25" t="str">
        <f t="shared" si="1"/>
        <v>6</v>
      </c>
      <c r="G247" s="25">
        <v>16.0</v>
      </c>
      <c r="H247" s="25">
        <v>1945.0</v>
      </c>
      <c r="I247" s="25" t="s">
        <v>352</v>
      </c>
      <c r="J247" s="25">
        <v>40.793395</v>
      </c>
      <c r="K247" s="25">
        <v>-77.860001</v>
      </c>
      <c r="L247" s="33" t="s">
        <v>249</v>
      </c>
      <c r="M247" s="25" t="s">
        <v>79</v>
      </c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</row>
    <row r="248">
      <c r="A248" s="25">
        <v>60327.0</v>
      </c>
      <c r="B248" s="25" t="s">
        <v>45</v>
      </c>
      <c r="C248" s="25" t="s">
        <v>45</v>
      </c>
      <c r="D248" s="26"/>
      <c r="E248" s="25" t="s">
        <v>828</v>
      </c>
      <c r="F248" s="25" t="str">
        <f t="shared" si="1"/>
        <v>7</v>
      </c>
      <c r="G248" s="25">
        <v>10.0</v>
      </c>
      <c r="H248" s="25">
        <v>1949.0</v>
      </c>
      <c r="I248" s="25" t="s">
        <v>352</v>
      </c>
      <c r="J248" s="25">
        <v>40.793395</v>
      </c>
      <c r="K248" s="25">
        <v>-77.860001</v>
      </c>
      <c r="L248" s="33" t="s">
        <v>249</v>
      </c>
      <c r="M248" s="25" t="s">
        <v>79</v>
      </c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</row>
    <row r="249">
      <c r="A249" s="22">
        <v>60238.0</v>
      </c>
      <c r="B249" s="22" t="s">
        <v>45</v>
      </c>
      <c r="C249" s="22" t="s">
        <v>45</v>
      </c>
      <c r="D249" s="23"/>
      <c r="E249" s="22" t="s">
        <v>829</v>
      </c>
      <c r="F249" s="22" t="str">
        <f t="shared" si="1"/>
        <v>6</v>
      </c>
      <c r="G249" s="22">
        <v>28.0</v>
      </c>
      <c r="H249" s="22">
        <v>1960.0</v>
      </c>
      <c r="I249" s="22" t="s">
        <v>830</v>
      </c>
      <c r="J249" s="22">
        <v>41.281034</v>
      </c>
      <c r="K249" s="22">
        <v>-77.722369</v>
      </c>
      <c r="L249" s="48" t="s">
        <v>249</v>
      </c>
      <c r="M249" s="22" t="s">
        <v>79</v>
      </c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</row>
    <row r="250">
      <c r="A250" s="11">
        <v>61309.0</v>
      </c>
      <c r="B250" s="11" t="s">
        <v>45</v>
      </c>
      <c r="C250" s="11" t="s">
        <v>45</v>
      </c>
      <c r="D250" s="12"/>
      <c r="E250" s="11" t="s">
        <v>831</v>
      </c>
      <c r="F250" s="11" t="str">
        <f t="shared" si="1"/>
        <v>6</v>
      </c>
      <c r="G250" s="11">
        <v>17.0</v>
      </c>
      <c r="H250" s="11">
        <v>1957.0</v>
      </c>
      <c r="I250" s="11" t="s">
        <v>593</v>
      </c>
      <c r="J250" s="11">
        <v>41.35258</v>
      </c>
      <c r="K250" s="11">
        <v>-76.032424</v>
      </c>
      <c r="L250" s="24" t="s">
        <v>249</v>
      </c>
      <c r="M250" s="11" t="s">
        <v>79</v>
      </c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</row>
    <row r="251">
      <c r="A251" s="36">
        <v>61843.0</v>
      </c>
      <c r="B251" s="36" t="s">
        <v>45</v>
      </c>
      <c r="C251" s="36" t="s">
        <v>45</v>
      </c>
      <c r="D251" s="37"/>
      <c r="E251" s="36" t="s">
        <v>832</v>
      </c>
      <c r="F251" s="36" t="str">
        <f t="shared" si="1"/>
        <v>8</v>
      </c>
      <c r="G251" s="36">
        <v>20.0</v>
      </c>
      <c r="H251" s="36">
        <v>1943.0</v>
      </c>
      <c r="I251" s="36" t="s">
        <v>833</v>
      </c>
      <c r="J251" s="36">
        <v>41.454279</v>
      </c>
      <c r="K251" s="36">
        <v>-70.561972</v>
      </c>
      <c r="L251" s="47" t="s">
        <v>249</v>
      </c>
      <c r="M251" s="36" t="s">
        <v>79</v>
      </c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  <c r="AB251" s="37"/>
      <c r="AC251" s="37"/>
      <c r="AD251" s="37"/>
    </row>
    <row r="252">
      <c r="A252" s="39">
        <v>94368.0</v>
      </c>
      <c r="B252" s="39" t="s">
        <v>45</v>
      </c>
      <c r="C252" s="39" t="s">
        <v>45</v>
      </c>
      <c r="D252" s="40"/>
      <c r="E252" s="39" t="s">
        <v>581</v>
      </c>
      <c r="F252" s="39" t="str">
        <f t="shared" si="1"/>
        <v>6</v>
      </c>
      <c r="G252" s="39">
        <v>16.0</v>
      </c>
      <c r="H252" s="39">
        <v>1945.0</v>
      </c>
      <c r="I252" s="39" t="s">
        <v>352</v>
      </c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  <c r="AA252" s="40"/>
      <c r="AB252" s="40"/>
      <c r="AC252" s="40"/>
      <c r="AD252" s="40"/>
    </row>
    <row r="253">
      <c r="A253" s="34">
        <v>61816.0</v>
      </c>
      <c r="B253" s="34" t="s">
        <v>45</v>
      </c>
      <c r="C253" s="34" t="s">
        <v>45</v>
      </c>
      <c r="D253" s="34" t="s">
        <v>834</v>
      </c>
      <c r="E253" s="34" t="s">
        <v>835</v>
      </c>
      <c r="F253" s="34" t="str">
        <f t="shared" si="1"/>
        <v>6</v>
      </c>
      <c r="G253" s="34">
        <v>21.0</v>
      </c>
      <c r="H253" s="34">
        <v>1964.0</v>
      </c>
      <c r="I253" s="34" t="s">
        <v>836</v>
      </c>
      <c r="J253" s="35"/>
      <c r="K253" s="35"/>
      <c r="L253" s="35"/>
      <c r="M253" s="34" t="s">
        <v>79</v>
      </c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  <c r="AC253" s="35"/>
      <c r="AD253" s="35"/>
    </row>
    <row r="254">
      <c r="A254" s="19">
        <v>61757.0</v>
      </c>
      <c r="B254" s="19" t="s">
        <v>45</v>
      </c>
      <c r="C254" s="19" t="s">
        <v>45</v>
      </c>
      <c r="D254" s="20"/>
      <c r="E254" s="19">
        <v>8.12</v>
      </c>
      <c r="F254" s="19" t="str">
        <f t="shared" si="1"/>
        <v>8</v>
      </c>
      <c r="G254" s="19">
        <v>12.0</v>
      </c>
      <c r="H254" s="19"/>
      <c r="I254" s="19" t="s">
        <v>837</v>
      </c>
      <c r="J254" s="20"/>
      <c r="K254" s="20"/>
      <c r="L254" s="20"/>
      <c r="M254" s="19" t="s">
        <v>79</v>
      </c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</row>
    <row r="255">
      <c r="A255" s="19">
        <v>61744.0</v>
      </c>
      <c r="B255" s="19" t="s">
        <v>45</v>
      </c>
      <c r="C255" s="19" t="s">
        <v>45</v>
      </c>
      <c r="D255" s="20"/>
      <c r="E255" s="19" t="s">
        <v>838</v>
      </c>
      <c r="F255" s="19" t="str">
        <f t="shared" si="1"/>
        <v>7</v>
      </c>
      <c r="G255" s="19">
        <v>8.0</v>
      </c>
      <c r="H255" s="19" t="s">
        <v>839</v>
      </c>
      <c r="I255" s="19" t="s">
        <v>840</v>
      </c>
      <c r="J255" s="20"/>
      <c r="K255" s="20"/>
      <c r="L255" s="20"/>
      <c r="M255" s="19" t="s">
        <v>79</v>
      </c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</row>
    <row r="256">
      <c r="A256" s="8">
        <v>61384.0</v>
      </c>
      <c r="B256" s="8" t="s">
        <v>45</v>
      </c>
      <c r="C256" s="8" t="s">
        <v>45</v>
      </c>
      <c r="E256" s="8" t="s">
        <v>841</v>
      </c>
      <c r="F256" s="8" t="str">
        <f t="shared" si="1"/>
        <v>4</v>
      </c>
      <c r="G256" s="8">
        <v>3.0</v>
      </c>
      <c r="H256" s="8">
        <v>1970.0</v>
      </c>
      <c r="M256" s="8"/>
    </row>
    <row r="257">
      <c r="A257" s="8">
        <v>61824.0</v>
      </c>
      <c r="B257" s="8" t="s">
        <v>45</v>
      </c>
      <c r="C257" s="8" t="s">
        <v>45</v>
      </c>
      <c r="E257" s="8" t="s">
        <v>842</v>
      </c>
      <c r="F257" s="8" t="str">
        <f t="shared" si="1"/>
        <v>4</v>
      </c>
      <c r="G257" s="8">
        <v>4.0</v>
      </c>
      <c r="H257" s="8">
        <v>1970.0</v>
      </c>
      <c r="M257" s="8"/>
    </row>
    <row r="258">
      <c r="A258" s="8">
        <v>61383.0</v>
      </c>
      <c r="B258" s="8" t="s">
        <v>45</v>
      </c>
      <c r="C258" s="8" t="s">
        <v>45</v>
      </c>
      <c r="D258" s="8" t="s">
        <v>843</v>
      </c>
      <c r="F258" s="8"/>
      <c r="M258" s="8"/>
    </row>
    <row r="259">
      <c r="A259" s="8">
        <v>61794.0</v>
      </c>
      <c r="B259" s="8" t="s">
        <v>45</v>
      </c>
      <c r="C259" s="8" t="s">
        <v>45</v>
      </c>
      <c r="D259" s="8" t="s">
        <v>844</v>
      </c>
      <c r="F259" s="8"/>
      <c r="M259" s="8"/>
    </row>
    <row r="260">
      <c r="A260" s="8">
        <v>61363.0</v>
      </c>
      <c r="B260" s="8"/>
      <c r="C260" s="8" t="s">
        <v>45</v>
      </c>
      <c r="D260" s="8">
        <v>510216.0</v>
      </c>
      <c r="F260" s="8"/>
      <c r="M260" s="8"/>
    </row>
    <row r="261">
      <c r="A261" s="8">
        <v>94548.0</v>
      </c>
      <c r="C261" s="8" t="s">
        <v>45</v>
      </c>
      <c r="D261" s="8">
        <v>480195.0</v>
      </c>
      <c r="E261" s="8" t="s">
        <v>845</v>
      </c>
      <c r="F261" s="8"/>
      <c r="I261" s="8" t="s">
        <v>846</v>
      </c>
      <c r="M261" s="8"/>
    </row>
    <row r="262">
      <c r="A262" s="8">
        <v>94846.0</v>
      </c>
      <c r="C262" s="8" t="s">
        <v>45</v>
      </c>
      <c r="D262" s="8">
        <v>510248.0</v>
      </c>
      <c r="F262" s="8"/>
      <c r="M262" s="8"/>
    </row>
    <row r="263">
      <c r="A263" s="8">
        <v>61294.0</v>
      </c>
      <c r="C263" s="8" t="s">
        <v>45</v>
      </c>
      <c r="D263" s="8">
        <v>510246.0</v>
      </c>
      <c r="F263" s="8"/>
      <c r="M263" s="8"/>
    </row>
    <row r="264">
      <c r="A264" s="8">
        <v>60559.0</v>
      </c>
      <c r="B264" s="8" t="s">
        <v>45</v>
      </c>
      <c r="C264" s="8" t="s">
        <v>45</v>
      </c>
      <c r="D264" s="8" t="s">
        <v>847</v>
      </c>
      <c r="F264" s="8"/>
      <c r="M264" s="8"/>
    </row>
    <row r="265">
      <c r="A265" s="8">
        <v>94311.0</v>
      </c>
      <c r="B265" s="8" t="s">
        <v>45</v>
      </c>
      <c r="C265" s="8" t="s">
        <v>45</v>
      </c>
      <c r="E265" s="8" t="s">
        <v>848</v>
      </c>
      <c r="F265" s="8" t="str">
        <f>IFERROR(__xludf.DUMMYFUNCTION("SPLIT(E265,""."",TRUE)"),"3")</f>
        <v>3</v>
      </c>
      <c r="G265" s="8">
        <v>13.0</v>
      </c>
      <c r="H265" s="8">
        <v>1961.0</v>
      </c>
      <c r="M265" s="8"/>
    </row>
    <row r="266">
      <c r="A266" s="8">
        <v>60774.0</v>
      </c>
      <c r="C266" s="8" t="s">
        <v>45</v>
      </c>
      <c r="D266" s="8">
        <v>510291.0</v>
      </c>
      <c r="F266" s="8"/>
      <c r="M266" s="8"/>
    </row>
    <row r="267">
      <c r="A267" s="8">
        <v>61591.0</v>
      </c>
      <c r="C267" s="8" t="s">
        <v>45</v>
      </c>
      <c r="D267" s="8">
        <v>460873.0</v>
      </c>
      <c r="F267" s="8"/>
      <c r="M267" s="8"/>
    </row>
    <row r="268">
      <c r="A268" s="8">
        <v>61754.0</v>
      </c>
      <c r="C268" s="8" t="s">
        <v>45</v>
      </c>
      <c r="D268" s="8">
        <v>461339.0</v>
      </c>
      <c r="E268" s="8">
        <v>1946.0</v>
      </c>
      <c r="F268" s="8"/>
      <c r="I268" s="8" t="s">
        <v>849</v>
      </c>
      <c r="M268" s="8"/>
    </row>
    <row r="269">
      <c r="A269" s="8">
        <v>61750.0</v>
      </c>
      <c r="C269" s="8" t="s">
        <v>45</v>
      </c>
      <c r="D269" s="8">
        <v>461163.0</v>
      </c>
      <c r="F269" s="8"/>
      <c r="M269" s="8"/>
    </row>
    <row r="270">
      <c r="A270" s="8">
        <v>94465.0</v>
      </c>
      <c r="C270" s="8" t="s">
        <v>45</v>
      </c>
      <c r="D270" s="8">
        <v>461307.0</v>
      </c>
      <c r="E270" s="8">
        <v>7.1946</v>
      </c>
      <c r="F270" s="8"/>
      <c r="I270" s="8" t="s">
        <v>850</v>
      </c>
      <c r="M270" s="8"/>
    </row>
    <row r="271">
      <c r="A271" s="8">
        <v>60470.0</v>
      </c>
      <c r="C271" s="8" t="s">
        <v>45</v>
      </c>
      <c r="D271" s="8">
        <v>461338.0</v>
      </c>
      <c r="E271" s="8">
        <v>1946.0</v>
      </c>
      <c r="F271" s="8"/>
      <c r="I271" s="8" t="s">
        <v>851</v>
      </c>
      <c r="M271" s="8"/>
    </row>
    <row r="272">
      <c r="A272" s="8">
        <v>61935.0</v>
      </c>
      <c r="C272" s="8" t="s">
        <v>45</v>
      </c>
      <c r="D272" s="8">
        <v>460906.0</v>
      </c>
      <c r="E272" s="8">
        <v>1946.0</v>
      </c>
      <c r="F272" s="8"/>
      <c r="I272" s="8" t="s">
        <v>852</v>
      </c>
      <c r="M272" s="8"/>
    </row>
    <row r="273">
      <c r="A273" s="8">
        <v>60633.0</v>
      </c>
      <c r="C273" s="8" t="s">
        <v>45</v>
      </c>
      <c r="D273" s="8">
        <v>460930.0</v>
      </c>
      <c r="E273" s="8">
        <v>1946.0</v>
      </c>
      <c r="F273" s="8"/>
      <c r="I273" s="8" t="s">
        <v>853</v>
      </c>
      <c r="M273" s="8"/>
    </row>
    <row r="274">
      <c r="A274" s="8">
        <v>61512.0</v>
      </c>
      <c r="C274" s="8" t="s">
        <v>45</v>
      </c>
      <c r="D274" s="8">
        <v>460368.0</v>
      </c>
      <c r="E274" s="8" t="s">
        <v>854</v>
      </c>
      <c r="F274" s="8"/>
      <c r="I274" s="8" t="s">
        <v>855</v>
      </c>
      <c r="M274" s="8"/>
    </row>
    <row r="275">
      <c r="A275" s="8">
        <v>94815.0</v>
      </c>
      <c r="C275" s="8" t="s">
        <v>45</v>
      </c>
      <c r="D275" s="8">
        <v>460390.0</v>
      </c>
      <c r="F275" s="8"/>
      <c r="M275" s="8"/>
    </row>
    <row r="276">
      <c r="A276" s="8">
        <v>61773.0</v>
      </c>
      <c r="C276" s="8" t="s">
        <v>45</v>
      </c>
      <c r="D276" s="8">
        <v>461893.0</v>
      </c>
      <c r="F276" s="8"/>
      <c r="M276" s="8"/>
    </row>
    <row r="277">
      <c r="A277" s="8">
        <v>61758.0</v>
      </c>
      <c r="C277" s="8" t="s">
        <v>45</v>
      </c>
      <c r="D277" s="8">
        <v>480211.0</v>
      </c>
      <c r="E277" s="8" t="s">
        <v>856</v>
      </c>
      <c r="F277" s="8"/>
      <c r="I277" s="8" t="s">
        <v>846</v>
      </c>
      <c r="M277" s="8"/>
    </row>
    <row r="278">
      <c r="A278" s="8">
        <v>60343.0</v>
      </c>
      <c r="C278" s="8" t="s">
        <v>45</v>
      </c>
      <c r="D278" s="8">
        <v>480181.0</v>
      </c>
      <c r="E278" s="8" t="s">
        <v>845</v>
      </c>
      <c r="F278" s="8"/>
      <c r="I278" s="8" t="s">
        <v>846</v>
      </c>
      <c r="M278" s="8"/>
    </row>
    <row r="279">
      <c r="A279" s="8">
        <v>50484.0</v>
      </c>
      <c r="C279" s="8" t="s">
        <v>45</v>
      </c>
      <c r="D279" s="8">
        <v>480210.0</v>
      </c>
      <c r="E279" s="8" t="s">
        <v>856</v>
      </c>
      <c r="F279" s="8"/>
      <c r="I279" s="8" t="s">
        <v>846</v>
      </c>
      <c r="M279" s="8"/>
    </row>
    <row r="280">
      <c r="A280" s="8">
        <v>64512.0</v>
      </c>
      <c r="C280" s="8" t="s">
        <v>45</v>
      </c>
      <c r="D280" s="8">
        <v>460244.0</v>
      </c>
      <c r="F280" s="8"/>
      <c r="M280" s="8"/>
    </row>
    <row r="281">
      <c r="A281" s="8">
        <v>94793.0</v>
      </c>
      <c r="C281" s="8" t="s">
        <v>45</v>
      </c>
      <c r="D281" s="8">
        <v>460342.0</v>
      </c>
      <c r="E281" s="8" t="s">
        <v>482</v>
      </c>
      <c r="F281" s="8"/>
      <c r="I281" s="8" t="s">
        <v>857</v>
      </c>
      <c r="M281" s="8"/>
    </row>
    <row r="282">
      <c r="A282" s="8">
        <v>60254.0</v>
      </c>
      <c r="C282" s="8" t="s">
        <v>45</v>
      </c>
      <c r="D282" s="8">
        <v>460391.0</v>
      </c>
      <c r="F282" s="8"/>
      <c r="M282" s="8"/>
    </row>
    <row r="283">
      <c r="A283" s="8">
        <v>61575.0</v>
      </c>
      <c r="C283" s="8" t="s">
        <v>45</v>
      </c>
      <c r="D283" s="8">
        <v>460343.0</v>
      </c>
      <c r="E283" s="8" t="s">
        <v>482</v>
      </c>
      <c r="F283" s="8"/>
      <c r="I283" s="8" t="s">
        <v>857</v>
      </c>
      <c r="M283" s="8"/>
    </row>
    <row r="284">
      <c r="A284" s="8">
        <v>61566.0</v>
      </c>
      <c r="C284" s="8" t="s">
        <v>45</v>
      </c>
      <c r="D284" s="8">
        <v>480196.0</v>
      </c>
      <c r="E284" s="8" t="s">
        <v>845</v>
      </c>
      <c r="F284" s="8"/>
      <c r="I284" s="8" t="s">
        <v>846</v>
      </c>
      <c r="M284" s="8"/>
    </row>
    <row r="285">
      <c r="A285" s="8">
        <v>61482.0</v>
      </c>
      <c r="C285" s="8" t="s">
        <v>45</v>
      </c>
      <c r="D285" s="8">
        <v>470352.0</v>
      </c>
      <c r="E285" s="8">
        <v>1947.0</v>
      </c>
      <c r="F285" s="8"/>
      <c r="I285" s="8" t="s">
        <v>567</v>
      </c>
      <c r="M285" s="8"/>
    </row>
    <row r="286">
      <c r="A286" s="8">
        <v>94354.0</v>
      </c>
      <c r="C286" s="8" t="s">
        <v>45</v>
      </c>
      <c r="D286" s="8">
        <v>460907.0</v>
      </c>
      <c r="E286" s="8">
        <v>1946.0</v>
      </c>
      <c r="F286" s="8"/>
      <c r="I286" s="8" t="s">
        <v>858</v>
      </c>
      <c r="M286" s="8"/>
    </row>
    <row r="287">
      <c r="A287" s="8">
        <v>61432.0</v>
      </c>
      <c r="C287" s="8" t="s">
        <v>45</v>
      </c>
      <c r="D287" s="8">
        <v>461406.0</v>
      </c>
      <c r="F287" s="8"/>
      <c r="M287" s="8"/>
    </row>
    <row r="288">
      <c r="A288" s="8">
        <v>60264.0</v>
      </c>
      <c r="C288" s="8" t="s">
        <v>45</v>
      </c>
      <c r="D288" s="8">
        <v>461405.0</v>
      </c>
      <c r="F288" s="8"/>
      <c r="M288" s="8"/>
    </row>
    <row r="289">
      <c r="A289" s="8">
        <v>61576.0</v>
      </c>
      <c r="C289" s="8" t="s">
        <v>45</v>
      </c>
      <c r="D289" s="8">
        <v>460818.0</v>
      </c>
      <c r="F289" s="8"/>
      <c r="M289" s="8"/>
    </row>
    <row r="290">
      <c r="A290" s="8">
        <v>94739.0</v>
      </c>
      <c r="C290" s="8" t="s">
        <v>45</v>
      </c>
      <c r="D290" s="8">
        <v>461010.0</v>
      </c>
      <c r="F290" s="8"/>
      <c r="M290" s="8"/>
    </row>
    <row r="291">
      <c r="A291" s="8">
        <v>61449.0</v>
      </c>
      <c r="C291" s="8" t="s">
        <v>45</v>
      </c>
      <c r="D291" s="8">
        <v>460923.0</v>
      </c>
      <c r="F291" s="8"/>
      <c r="M291" s="8"/>
    </row>
    <row r="292">
      <c r="A292" s="8">
        <v>60620.0</v>
      </c>
      <c r="C292" s="8" t="s">
        <v>45</v>
      </c>
      <c r="D292" s="8">
        <v>460932.0</v>
      </c>
      <c r="F292" s="8"/>
      <c r="M292" s="8"/>
    </row>
    <row r="293">
      <c r="A293" s="8">
        <v>94226.0</v>
      </c>
      <c r="C293" s="8" t="s">
        <v>45</v>
      </c>
      <c r="D293" s="8">
        <v>461982.0</v>
      </c>
      <c r="F293" s="8"/>
      <c r="M293" s="8"/>
    </row>
    <row r="294">
      <c r="A294" s="8">
        <v>61473.0</v>
      </c>
      <c r="C294" s="8" t="s">
        <v>45</v>
      </c>
      <c r="D294" s="8">
        <v>461009.0</v>
      </c>
      <c r="F294" s="8"/>
      <c r="M294" s="8"/>
    </row>
    <row r="295">
      <c r="A295" s="8">
        <v>61563.0</v>
      </c>
      <c r="C295" s="8" t="s">
        <v>45</v>
      </c>
      <c r="D295" s="8">
        <v>470420.0</v>
      </c>
      <c r="E295" s="8">
        <v>1947.0</v>
      </c>
      <c r="F295" s="8"/>
      <c r="I295" s="8" t="s">
        <v>567</v>
      </c>
      <c r="M295" s="8"/>
    </row>
    <row r="296">
      <c r="A296" s="8">
        <v>61564.0</v>
      </c>
      <c r="C296" s="8" t="s">
        <v>45</v>
      </c>
      <c r="D296" s="8">
        <v>461398.0</v>
      </c>
      <c r="E296" s="8">
        <v>7.1946</v>
      </c>
      <c r="F296" s="8"/>
      <c r="I296" s="8" t="s">
        <v>824</v>
      </c>
      <c r="M296" s="8"/>
    </row>
    <row r="297">
      <c r="A297" s="8">
        <v>61586.0</v>
      </c>
      <c r="C297" s="8" t="s">
        <v>45</v>
      </c>
      <c r="D297" s="8">
        <v>461404.0</v>
      </c>
      <c r="E297" s="8">
        <v>1946.0</v>
      </c>
      <c r="F297" s="8"/>
      <c r="I297" s="8" t="s">
        <v>859</v>
      </c>
      <c r="M297" s="8"/>
    </row>
    <row r="298">
      <c r="A298" s="8">
        <v>94246.0</v>
      </c>
      <c r="C298" s="8" t="s">
        <v>45</v>
      </c>
      <c r="D298" s="8">
        <v>461407.0</v>
      </c>
      <c r="E298" s="8">
        <v>1946.0</v>
      </c>
      <c r="F298" s="8"/>
      <c r="I298" s="8" t="s">
        <v>859</v>
      </c>
      <c r="M298" s="8"/>
    </row>
    <row r="299">
      <c r="A299" s="8">
        <v>61573.0</v>
      </c>
      <c r="C299" s="8" t="s">
        <v>45</v>
      </c>
      <c r="D299" s="8">
        <v>460931.0</v>
      </c>
      <c r="F299" s="8"/>
      <c r="M299" s="8"/>
    </row>
    <row r="300">
      <c r="A300" s="8">
        <v>39645.0</v>
      </c>
      <c r="C300" s="8" t="s">
        <v>45</v>
      </c>
      <c r="D300" s="8">
        <v>461403.0</v>
      </c>
      <c r="E300" s="8">
        <v>1946.0</v>
      </c>
      <c r="F300" s="8"/>
      <c r="I300" s="8" t="s">
        <v>859</v>
      </c>
      <c r="M300" s="8"/>
    </row>
    <row r="301">
      <c r="A301" s="8">
        <v>61543.0</v>
      </c>
      <c r="C301" s="8" t="s">
        <v>45</v>
      </c>
      <c r="D301" s="8">
        <v>470977.0</v>
      </c>
      <c r="E301" s="8" t="s">
        <v>401</v>
      </c>
      <c r="F301" s="8"/>
      <c r="I301" s="8" t="s">
        <v>155</v>
      </c>
      <c r="M301" s="8"/>
    </row>
    <row r="302">
      <c r="A302" s="8">
        <v>61445.0</v>
      </c>
      <c r="C302" s="8" t="s">
        <v>45</v>
      </c>
      <c r="D302" s="8">
        <v>470313.0</v>
      </c>
      <c r="E302" s="8">
        <v>1947.0</v>
      </c>
      <c r="F302" s="8"/>
      <c r="I302" s="8" t="s">
        <v>860</v>
      </c>
      <c r="M302" s="8"/>
    </row>
    <row r="303">
      <c r="A303" s="8">
        <v>60301.0</v>
      </c>
      <c r="C303" s="8" t="s">
        <v>45</v>
      </c>
      <c r="D303" s="8">
        <v>470416.0</v>
      </c>
      <c r="F303" s="8"/>
      <c r="M303" s="8"/>
    </row>
    <row r="304">
      <c r="A304" s="8">
        <v>61581.0</v>
      </c>
      <c r="C304" s="8" t="s">
        <v>45</v>
      </c>
      <c r="D304" s="8">
        <v>471237.0</v>
      </c>
      <c r="E304" s="8" t="s">
        <v>822</v>
      </c>
      <c r="F304" s="8"/>
      <c r="I304" s="8" t="s">
        <v>861</v>
      </c>
      <c r="M304" s="8"/>
    </row>
    <row r="305">
      <c r="A305" s="8">
        <v>61568.0</v>
      </c>
      <c r="C305" s="8" t="s">
        <v>45</v>
      </c>
      <c r="D305" s="8">
        <v>470918.0</v>
      </c>
      <c r="E305" s="8" t="s">
        <v>862</v>
      </c>
      <c r="F305" s="8"/>
      <c r="I305" s="8" t="s">
        <v>861</v>
      </c>
      <c r="M305" s="8"/>
    </row>
    <row r="306">
      <c r="A306" s="8">
        <v>61541.0</v>
      </c>
      <c r="C306" s="8" t="s">
        <v>45</v>
      </c>
      <c r="D306" s="8">
        <v>470707.0</v>
      </c>
      <c r="E306" s="8">
        <v>7.1947</v>
      </c>
      <c r="F306" s="8"/>
      <c r="I306" s="8" t="s">
        <v>863</v>
      </c>
      <c r="M306" s="8"/>
    </row>
    <row r="307">
      <c r="A307" s="8">
        <v>60759.0</v>
      </c>
      <c r="C307" s="8" t="s">
        <v>45</v>
      </c>
      <c r="D307" s="8">
        <v>470417.0</v>
      </c>
      <c r="F307" s="8"/>
      <c r="M307" s="8"/>
    </row>
    <row r="308">
      <c r="A308" s="8">
        <v>61526.0</v>
      </c>
      <c r="C308" s="8" t="s">
        <v>45</v>
      </c>
      <c r="D308" s="8">
        <v>461399.0</v>
      </c>
      <c r="E308" s="8">
        <v>7.1946</v>
      </c>
      <c r="F308" s="8"/>
      <c r="I308" s="8" t="s">
        <v>824</v>
      </c>
      <c r="M308" s="8"/>
    </row>
    <row r="309">
      <c r="A309" s="8">
        <v>60215.0</v>
      </c>
      <c r="C309" s="8" t="s">
        <v>45</v>
      </c>
      <c r="D309" s="8">
        <v>461401.0</v>
      </c>
      <c r="E309" s="8">
        <v>7.1946</v>
      </c>
      <c r="F309" s="8"/>
      <c r="I309" s="8" t="s">
        <v>824</v>
      </c>
      <c r="M309" s="8"/>
    </row>
    <row r="310">
      <c r="A310" s="8">
        <v>60673.0</v>
      </c>
      <c r="C310" s="8" t="s">
        <v>45</v>
      </c>
      <c r="D310" s="8">
        <v>461473.0</v>
      </c>
      <c r="F310" s="8"/>
      <c r="M310" s="8"/>
    </row>
    <row r="311">
      <c r="A311" s="8">
        <v>60767.0</v>
      </c>
      <c r="C311" s="8" t="s">
        <v>45</v>
      </c>
      <c r="D311" s="8">
        <v>461425.0</v>
      </c>
      <c r="F311" s="8"/>
      <c r="M311" s="8"/>
    </row>
    <row r="312">
      <c r="A312" s="8">
        <v>60208.0</v>
      </c>
      <c r="C312" s="8" t="s">
        <v>45</v>
      </c>
      <c r="D312" s="8">
        <v>460874.0</v>
      </c>
      <c r="E312" s="8">
        <v>1946.0</v>
      </c>
      <c r="F312" s="8"/>
      <c r="I312" s="8" t="s">
        <v>864</v>
      </c>
      <c r="M312" s="8"/>
    </row>
    <row r="313">
      <c r="A313" s="8">
        <v>61813.0</v>
      </c>
      <c r="C313" s="8" t="s">
        <v>45</v>
      </c>
      <c r="D313" s="8">
        <v>470312.0</v>
      </c>
      <c r="E313" s="8">
        <v>1947.0</v>
      </c>
      <c r="F313" s="8"/>
      <c r="I313" s="8" t="s">
        <v>860</v>
      </c>
      <c r="M313" s="8"/>
    </row>
    <row r="314">
      <c r="A314" s="8">
        <v>60228.0</v>
      </c>
      <c r="C314" s="8" t="s">
        <v>45</v>
      </c>
      <c r="D314" s="8">
        <v>470705.0</v>
      </c>
      <c r="E314" s="8">
        <v>7.1947</v>
      </c>
      <c r="F314" s="8"/>
      <c r="I314" s="8" t="s">
        <v>863</v>
      </c>
      <c r="M314" s="8"/>
    </row>
    <row r="315">
      <c r="A315" s="8">
        <v>61511.0</v>
      </c>
      <c r="C315" s="8" t="s">
        <v>45</v>
      </c>
      <c r="D315" s="8">
        <v>470706.0</v>
      </c>
      <c r="E315" s="8">
        <v>7.1947</v>
      </c>
      <c r="F315" s="8"/>
      <c r="I315" s="8" t="s">
        <v>863</v>
      </c>
      <c r="M315" s="8"/>
    </row>
    <row r="316">
      <c r="A316" s="8">
        <v>60662.0</v>
      </c>
      <c r="B316" s="8" t="s">
        <v>45</v>
      </c>
      <c r="C316" s="8" t="s">
        <v>45</v>
      </c>
      <c r="D316" s="8" t="s">
        <v>865</v>
      </c>
      <c r="F316" s="8"/>
      <c r="M316" s="8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D9EAD3"/>
  </sheetPr>
  <sheetViews>
    <sheetView workbookViewId="0"/>
  </sheetViews>
  <sheetFormatPr customHeight="1" defaultColWidth="14.43" defaultRowHeight="15.75"/>
  <sheetData>
    <row r="1">
      <c r="A1" s="9" t="s">
        <v>69</v>
      </c>
      <c r="B1" s="9" t="s">
        <v>53</v>
      </c>
      <c r="C1" s="9" t="s">
        <v>54</v>
      </c>
      <c r="D1" s="9" t="s">
        <v>240</v>
      </c>
      <c r="E1" s="9" t="s">
        <v>59</v>
      </c>
      <c r="F1" s="9" t="s">
        <v>60</v>
      </c>
      <c r="G1" s="9" t="s">
        <v>241</v>
      </c>
      <c r="H1" s="9" t="s">
        <v>62</v>
      </c>
      <c r="I1" s="9" t="s">
        <v>242</v>
      </c>
      <c r="J1" s="9" t="s">
        <v>243</v>
      </c>
      <c r="K1" s="9" t="s">
        <v>244</v>
      </c>
      <c r="L1" s="9" t="s">
        <v>66</v>
      </c>
      <c r="M1" s="9" t="s">
        <v>68</v>
      </c>
    </row>
    <row r="2">
      <c r="A2" s="17">
        <v>61279.0</v>
      </c>
      <c r="B2" s="17" t="s">
        <v>32</v>
      </c>
      <c r="C2" s="17" t="s">
        <v>32</v>
      </c>
      <c r="D2" s="18"/>
      <c r="E2" s="17" t="s">
        <v>866</v>
      </c>
      <c r="F2" s="18" t="str">
        <f t="shared" ref="F2:F4" si="1">IFERROR(__xludf.DUMMYFUNCTION("SPLIT(E2,""."",TRUE)"),"9")</f>
        <v>9</v>
      </c>
      <c r="G2" s="18">
        <v>9.0</v>
      </c>
      <c r="H2" s="18">
        <v>1956.0</v>
      </c>
      <c r="I2" s="17" t="s">
        <v>867</v>
      </c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>
      <c r="A3" s="17">
        <v>61388.0</v>
      </c>
      <c r="B3" s="17" t="s">
        <v>32</v>
      </c>
      <c r="C3" s="17" t="s">
        <v>32</v>
      </c>
      <c r="D3" s="18"/>
      <c r="E3" s="17" t="s">
        <v>866</v>
      </c>
      <c r="F3" s="18" t="str">
        <f t="shared" si="1"/>
        <v>9</v>
      </c>
      <c r="G3" s="18">
        <v>9.0</v>
      </c>
      <c r="H3" s="18">
        <v>1956.0</v>
      </c>
      <c r="I3" s="17" t="s">
        <v>867</v>
      </c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>
      <c r="A4" s="17">
        <v>61427.0</v>
      </c>
      <c r="B4" s="17" t="s">
        <v>32</v>
      </c>
      <c r="C4" s="17" t="s">
        <v>32</v>
      </c>
      <c r="D4" s="18"/>
      <c r="E4" s="17" t="s">
        <v>868</v>
      </c>
      <c r="F4" s="18" t="str">
        <f t="shared" si="1"/>
        <v>9</v>
      </c>
      <c r="G4" s="18">
        <v>1.0</v>
      </c>
      <c r="H4" s="18">
        <v>1956.0</v>
      </c>
      <c r="I4" s="17" t="s">
        <v>869</v>
      </c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>
      <c r="A5" s="14">
        <v>60678.0</v>
      </c>
      <c r="B5" s="14" t="s">
        <v>32</v>
      </c>
      <c r="C5" s="14" t="s">
        <v>32</v>
      </c>
      <c r="D5" s="14">
        <v>6504.0</v>
      </c>
      <c r="E5" s="14" t="s">
        <v>870</v>
      </c>
      <c r="F5" s="15" t="str">
        <f t="shared" ref="F5:F9" si="2">IFERROR(__xludf.DUMMYFUNCTION("split(E5,""."",TRUE)"),"3")</f>
        <v>3</v>
      </c>
      <c r="G5" s="15">
        <v>27.0</v>
      </c>
      <c r="H5" s="15">
        <v>1965.0</v>
      </c>
      <c r="I5" s="14" t="s">
        <v>871</v>
      </c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>
      <c r="A6" s="14">
        <v>61594.0</v>
      </c>
      <c r="B6" s="14" t="s">
        <v>32</v>
      </c>
      <c r="C6" s="14" t="s">
        <v>32</v>
      </c>
      <c r="D6" s="14">
        <v>6504.0</v>
      </c>
      <c r="E6" s="14" t="s">
        <v>870</v>
      </c>
      <c r="F6" s="15" t="str">
        <f t="shared" si="2"/>
        <v>3</v>
      </c>
      <c r="G6" s="15">
        <v>27.0</v>
      </c>
      <c r="H6" s="15">
        <v>1965.0</v>
      </c>
      <c r="I6" s="14" t="s">
        <v>871</v>
      </c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>
      <c r="A7" s="29">
        <v>61517.0</v>
      </c>
      <c r="B7" s="29" t="s">
        <v>32</v>
      </c>
      <c r="C7" s="29" t="s">
        <v>32</v>
      </c>
      <c r="D7" s="30"/>
      <c r="E7" s="29" t="s">
        <v>171</v>
      </c>
      <c r="F7" s="30" t="str">
        <f t="shared" si="2"/>
        <v>9</v>
      </c>
      <c r="G7" s="30" t="s">
        <v>172</v>
      </c>
      <c r="H7" s="30">
        <v>1954.0</v>
      </c>
      <c r="I7" s="29" t="s">
        <v>173</v>
      </c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>
      <c r="A8" s="29">
        <v>61450.0</v>
      </c>
      <c r="B8" s="29" t="s">
        <v>32</v>
      </c>
      <c r="C8" s="29" t="s">
        <v>32</v>
      </c>
      <c r="D8" s="29" t="s">
        <v>872</v>
      </c>
      <c r="E8" s="29" t="s">
        <v>301</v>
      </c>
      <c r="F8" s="30" t="str">
        <f t="shared" si="2"/>
        <v>9</v>
      </c>
      <c r="G8" s="30">
        <v>15.0</v>
      </c>
      <c r="H8" s="30">
        <v>1954.0</v>
      </c>
      <c r="I8" s="29" t="s">
        <v>873</v>
      </c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>
      <c r="A9" s="25">
        <v>60793.0</v>
      </c>
      <c r="B9" s="25" t="s">
        <v>32</v>
      </c>
      <c r="C9" s="25" t="s">
        <v>32</v>
      </c>
      <c r="D9" s="26"/>
      <c r="E9" s="25" t="s">
        <v>346</v>
      </c>
      <c r="F9" s="26" t="str">
        <f t="shared" si="2"/>
        <v>6</v>
      </c>
      <c r="G9" s="26">
        <v>22.0</v>
      </c>
      <c r="H9" s="26">
        <v>1955.0</v>
      </c>
      <c r="I9" s="25" t="s">
        <v>874</v>
      </c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>
      <c r="A10" s="22">
        <v>60623.0</v>
      </c>
      <c r="B10" s="22" t="s">
        <v>32</v>
      </c>
      <c r="C10" s="22" t="s">
        <v>32</v>
      </c>
      <c r="D10" s="22">
        <v>5612.0</v>
      </c>
      <c r="E10" s="22" t="s">
        <v>868</v>
      </c>
      <c r="F10" s="23" t="str">
        <f t="shared" ref="F10:F11" si="3">IFERROR(__xludf.DUMMYFUNCTION("SPLIT(E10,""."",TRUE)"),"9")</f>
        <v>9</v>
      </c>
      <c r="G10" s="23">
        <v>1.0</v>
      </c>
      <c r="H10" s="23">
        <v>1956.0</v>
      </c>
      <c r="I10" s="22" t="s">
        <v>875</v>
      </c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>
      <c r="A11" s="11">
        <v>61571.0</v>
      </c>
      <c r="B11" s="11" t="s">
        <v>876</v>
      </c>
      <c r="C11" s="11" t="s">
        <v>32</v>
      </c>
      <c r="D11" s="11">
        <v>6406.0</v>
      </c>
      <c r="E11" s="11" t="s">
        <v>726</v>
      </c>
      <c r="F11" s="12" t="str">
        <f t="shared" si="3"/>
        <v>6</v>
      </c>
      <c r="G11" s="12">
        <v>27.0</v>
      </c>
      <c r="H11" s="12">
        <v>1964.0</v>
      </c>
      <c r="I11" s="11" t="s">
        <v>877</v>
      </c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1">
        <v>61562.0</v>
      </c>
      <c r="B12" s="11" t="s">
        <v>876</v>
      </c>
      <c r="C12" s="11" t="s">
        <v>32</v>
      </c>
      <c r="D12" s="11">
        <v>6406.0</v>
      </c>
      <c r="E12" s="11" t="s">
        <v>878</v>
      </c>
      <c r="F12" s="11">
        <v>7.0</v>
      </c>
      <c r="G12" s="11">
        <v>7.0</v>
      </c>
      <c r="H12" s="11">
        <v>1964.0</v>
      </c>
      <c r="I12" s="11" t="s">
        <v>879</v>
      </c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11">
        <v>61490.0</v>
      </c>
      <c r="B13" s="11" t="s">
        <v>876</v>
      </c>
      <c r="C13" s="11" t="s">
        <v>32</v>
      </c>
      <c r="D13" s="11">
        <v>6406.0</v>
      </c>
      <c r="E13" s="11" t="s">
        <v>878</v>
      </c>
      <c r="F13" s="11">
        <v>7.0</v>
      </c>
      <c r="G13" s="11">
        <v>7.0</v>
      </c>
      <c r="H13" s="11">
        <v>1964.0</v>
      </c>
      <c r="I13" s="11" t="s">
        <v>879</v>
      </c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36">
        <v>60717.0</v>
      </c>
      <c r="B14" s="36" t="s">
        <v>32</v>
      </c>
      <c r="C14" s="36" t="s">
        <v>32</v>
      </c>
      <c r="D14" s="37"/>
      <c r="E14" s="36" t="s">
        <v>336</v>
      </c>
      <c r="F14" s="37" t="str">
        <f>IFERROR(__xludf.DUMMYFUNCTION("SPLIT(E14,""."",TRUE)"),"9")</f>
        <v>9</v>
      </c>
      <c r="G14" s="37">
        <v>22.0</v>
      </c>
      <c r="H14" s="37">
        <v>1945.0</v>
      </c>
      <c r="I14" s="36" t="s">
        <v>808</v>
      </c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>
      <c r="A15" s="36">
        <v>60553.0</v>
      </c>
      <c r="B15" s="36" t="s">
        <v>32</v>
      </c>
      <c r="C15" s="36" t="s">
        <v>32</v>
      </c>
      <c r="D15" s="37"/>
      <c r="E15" s="36" t="s">
        <v>336</v>
      </c>
      <c r="F15" s="36">
        <v>9.0</v>
      </c>
      <c r="G15" s="36">
        <v>22.0</v>
      </c>
      <c r="H15" s="36">
        <v>1945.0</v>
      </c>
      <c r="I15" s="36" t="s">
        <v>880</v>
      </c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>
      <c r="A16" s="39">
        <v>61527.0</v>
      </c>
      <c r="B16" s="39" t="s">
        <v>32</v>
      </c>
      <c r="C16" s="39" t="s">
        <v>32</v>
      </c>
      <c r="D16" s="40"/>
      <c r="E16" s="39" t="s">
        <v>881</v>
      </c>
      <c r="F16" s="40" t="str">
        <f t="shared" ref="F16:F17" si="4">IFERROR(__xludf.DUMMYFUNCTION("SPLIT(E16,""."",TRUE)"),"6")</f>
        <v>6</v>
      </c>
      <c r="G16" s="40">
        <v>24.0</v>
      </c>
      <c r="H16" s="40">
        <v>1958.0</v>
      </c>
      <c r="I16" s="39" t="s">
        <v>882</v>
      </c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>
      <c r="A17" s="39">
        <v>61569.0</v>
      </c>
      <c r="B17" s="39" t="s">
        <v>32</v>
      </c>
      <c r="C17" s="39" t="s">
        <v>32</v>
      </c>
      <c r="D17" s="40"/>
      <c r="E17" s="39" t="s">
        <v>883</v>
      </c>
      <c r="F17" s="40" t="str">
        <f t="shared" si="4"/>
        <v>6</v>
      </c>
      <c r="G17" s="40">
        <v>23.0</v>
      </c>
      <c r="H17" s="40">
        <v>1958.0</v>
      </c>
      <c r="I17" s="39" t="s">
        <v>882</v>
      </c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>
      <c r="A18" s="34">
        <v>61524.0</v>
      </c>
      <c r="B18" s="34" t="s">
        <v>32</v>
      </c>
      <c r="C18" s="34" t="s">
        <v>32</v>
      </c>
      <c r="D18" s="35"/>
      <c r="E18" s="34" t="s">
        <v>259</v>
      </c>
      <c r="F18" s="35" t="str">
        <f>IFERROR(__xludf.DUMMYFUNCTION("split(E18,""."",TRUE)"),"8")</f>
        <v>8</v>
      </c>
      <c r="G18" s="35">
        <v>27.0</v>
      </c>
      <c r="H18" s="35">
        <v>1954.0</v>
      </c>
      <c r="I18" s="34" t="s">
        <v>884</v>
      </c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>
      <c r="A19" s="19">
        <v>39303.0</v>
      </c>
      <c r="B19" s="19" t="s">
        <v>32</v>
      </c>
      <c r="C19" s="19" t="s">
        <v>32</v>
      </c>
      <c r="D19" s="19">
        <v>5212.0</v>
      </c>
      <c r="E19" s="19" t="s">
        <v>885</v>
      </c>
      <c r="F19" s="20"/>
      <c r="G19" s="20"/>
      <c r="H19" s="20"/>
      <c r="I19" s="19" t="s">
        <v>886</v>
      </c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9">
        <v>39427.0</v>
      </c>
      <c r="B20" s="19" t="s">
        <v>32</v>
      </c>
      <c r="C20" s="19" t="s">
        <v>32</v>
      </c>
      <c r="D20" s="19">
        <v>39427.0</v>
      </c>
      <c r="E20" s="19" t="s">
        <v>885</v>
      </c>
      <c r="F20" s="20"/>
      <c r="G20" s="20"/>
      <c r="H20" s="20"/>
      <c r="I20" s="19" t="s">
        <v>886</v>
      </c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7">
        <v>60645.0</v>
      </c>
      <c r="B21" s="17" t="s">
        <v>32</v>
      </c>
      <c r="C21" s="17" t="s">
        <v>32</v>
      </c>
      <c r="D21" s="17">
        <v>407.0</v>
      </c>
      <c r="E21" s="17" t="s">
        <v>887</v>
      </c>
      <c r="F21" s="18" t="str">
        <f>IFERROR(__xludf.DUMMYFUNCTION("split(E21,""."",TRUE)"),"7")</f>
        <v>7</v>
      </c>
      <c r="G21" s="18">
        <v>27.0</v>
      </c>
      <c r="H21" s="18">
        <v>1938.0</v>
      </c>
      <c r="I21" s="17" t="s">
        <v>888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7">
        <v>61396.0</v>
      </c>
      <c r="B22" s="17" t="s">
        <v>32</v>
      </c>
      <c r="C22" s="17" t="s">
        <v>32</v>
      </c>
      <c r="D22" s="17">
        <v>406.0</v>
      </c>
      <c r="E22" s="17" t="s">
        <v>889</v>
      </c>
      <c r="F22" s="18" t="str">
        <f t="shared" ref="F22:F24" si="5">IFERROR(__xludf.DUMMYFUNCTION("SPLIT(E22,""."",TRUE)"),"8")</f>
        <v>8</v>
      </c>
      <c r="G22" s="18">
        <v>14.0</v>
      </c>
      <c r="H22" s="18">
        <v>1938.0</v>
      </c>
      <c r="I22" s="17" t="s">
        <v>888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>
      <c r="A23" s="17">
        <v>61523.0</v>
      </c>
      <c r="B23" s="17" t="s">
        <v>32</v>
      </c>
      <c r="C23" s="17" t="s">
        <v>32</v>
      </c>
      <c r="D23" s="17">
        <v>47.0</v>
      </c>
      <c r="E23" s="17" t="s">
        <v>890</v>
      </c>
      <c r="F23" s="18" t="str">
        <f t="shared" si="5"/>
        <v>10</v>
      </c>
      <c r="G23" s="18">
        <v>6.0</v>
      </c>
      <c r="H23" s="18">
        <v>1939.0</v>
      </c>
      <c r="I23" s="17" t="s">
        <v>891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>
      <c r="A24" s="14">
        <v>61507.0</v>
      </c>
      <c r="B24" s="14" t="s">
        <v>32</v>
      </c>
      <c r="C24" s="14" t="s">
        <v>32</v>
      </c>
      <c r="D24" s="15"/>
      <c r="E24" s="14" t="s">
        <v>180</v>
      </c>
      <c r="F24" s="15" t="str">
        <f t="shared" si="5"/>
        <v>8</v>
      </c>
      <c r="G24" s="15">
        <v>27.0</v>
      </c>
      <c r="H24" s="15">
        <v>1945.0</v>
      </c>
      <c r="I24" s="14" t="s">
        <v>892</v>
      </c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>
      <c r="A25" s="14">
        <v>61479.0</v>
      </c>
      <c r="B25" s="14" t="s">
        <v>32</v>
      </c>
      <c r="C25" s="14" t="s">
        <v>32</v>
      </c>
      <c r="D25" s="15"/>
      <c r="E25" s="14" t="s">
        <v>893</v>
      </c>
      <c r="F25" s="15" t="str">
        <f t="shared" ref="F25:F26" si="6">IFERROR(__xludf.DUMMYFUNCTION("split(E25,""."",TRUE)"),"7")</f>
        <v>7</v>
      </c>
      <c r="G25" s="15">
        <v>30.0</v>
      </c>
      <c r="H25" s="15">
        <v>1964.0</v>
      </c>
      <c r="I25" s="14" t="s">
        <v>894</v>
      </c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>
      <c r="A26" s="14">
        <v>61459.0</v>
      </c>
      <c r="B26" s="14" t="s">
        <v>32</v>
      </c>
      <c r="C26" s="14" t="s">
        <v>32</v>
      </c>
      <c r="D26" s="15"/>
      <c r="E26" s="14" t="s">
        <v>893</v>
      </c>
      <c r="F26" s="15" t="str">
        <f t="shared" si="6"/>
        <v>7</v>
      </c>
      <c r="G26" s="15">
        <v>30.0</v>
      </c>
      <c r="H26" s="15">
        <v>1964.0</v>
      </c>
      <c r="I26" s="14" t="s">
        <v>894</v>
      </c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>
      <c r="A27" s="29">
        <v>94254.0</v>
      </c>
      <c r="B27" s="29" t="s">
        <v>32</v>
      </c>
      <c r="C27" s="29" t="s">
        <v>32</v>
      </c>
      <c r="D27" s="30"/>
      <c r="E27" s="29">
        <v>1943.0</v>
      </c>
      <c r="F27" s="30"/>
      <c r="G27" s="30"/>
      <c r="H27" s="29">
        <v>1943.0</v>
      </c>
      <c r="I27" s="29" t="s">
        <v>812</v>
      </c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>
      <c r="A28" s="29">
        <v>61528.0</v>
      </c>
      <c r="B28" s="29" t="s">
        <v>32</v>
      </c>
      <c r="C28" s="29" t="s">
        <v>32</v>
      </c>
      <c r="D28" s="30"/>
      <c r="E28" s="29" t="s">
        <v>895</v>
      </c>
      <c r="F28" s="30" t="str">
        <f t="shared" ref="F28:F31" si="7">IFERROR(__xludf.DUMMYFUNCTION("SPLIT(E28,""."",TRUE)"),"10")</f>
        <v>10</v>
      </c>
      <c r="G28" s="30">
        <v>16.0</v>
      </c>
      <c r="H28" s="30">
        <v>1943.0</v>
      </c>
      <c r="I28" s="29" t="s">
        <v>812</v>
      </c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>
      <c r="A29" s="29">
        <v>94249.0</v>
      </c>
      <c r="B29" s="29" t="s">
        <v>32</v>
      </c>
      <c r="C29" s="29" t="s">
        <v>32</v>
      </c>
      <c r="D29" s="30"/>
      <c r="E29" s="29" t="s">
        <v>895</v>
      </c>
      <c r="F29" s="30" t="str">
        <f t="shared" si="7"/>
        <v>10</v>
      </c>
      <c r="G29" s="30">
        <v>16.0</v>
      </c>
      <c r="H29" s="30">
        <v>1943.0</v>
      </c>
      <c r="I29" s="29" t="s">
        <v>812</v>
      </c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>
      <c r="A30" s="29">
        <v>94256.0</v>
      </c>
      <c r="B30" s="29" t="s">
        <v>32</v>
      </c>
      <c r="C30" s="29" t="s">
        <v>32</v>
      </c>
      <c r="D30" s="30"/>
      <c r="E30" s="29" t="s">
        <v>896</v>
      </c>
      <c r="F30" s="30" t="str">
        <f t="shared" si="7"/>
        <v>10</v>
      </c>
      <c r="G30" s="30">
        <v>9.0</v>
      </c>
      <c r="H30" s="30">
        <v>1943.0</v>
      </c>
      <c r="I30" s="29" t="s">
        <v>812</v>
      </c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>
      <c r="A31" s="29">
        <v>94611.0</v>
      </c>
      <c r="B31" s="29" t="s">
        <v>32</v>
      </c>
      <c r="C31" s="29" t="s">
        <v>32</v>
      </c>
      <c r="D31" s="30"/>
      <c r="E31" s="29" t="s">
        <v>897</v>
      </c>
      <c r="F31" s="30" t="str">
        <f t="shared" si="7"/>
        <v>10</v>
      </c>
      <c r="G31" s="30">
        <v>19.0</v>
      </c>
      <c r="H31" s="30">
        <v>1943.0</v>
      </c>
      <c r="I31" s="29" t="s">
        <v>812</v>
      </c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>
      <c r="A32" s="25">
        <v>61509.0</v>
      </c>
      <c r="B32" s="25" t="s">
        <v>32</v>
      </c>
      <c r="C32" s="25" t="s">
        <v>32</v>
      </c>
      <c r="D32" s="26"/>
      <c r="E32" s="25" t="s">
        <v>898</v>
      </c>
      <c r="F32" s="26" t="str">
        <f>IFERROR(__xludf.DUMMYFUNCTION("split(E32,""."",TRUE)"),"7")</f>
        <v>7</v>
      </c>
      <c r="G32" s="26">
        <v>30.0</v>
      </c>
      <c r="H32" s="26">
        <v>1956.0</v>
      </c>
      <c r="I32" s="25" t="s">
        <v>748</v>
      </c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>
      <c r="A33" s="22">
        <v>39387.0</v>
      </c>
      <c r="B33" s="22" t="s">
        <v>32</v>
      </c>
      <c r="C33" s="22" t="s">
        <v>32</v>
      </c>
      <c r="D33" s="22">
        <v>5158.0</v>
      </c>
      <c r="E33" s="22" t="s">
        <v>80</v>
      </c>
      <c r="F33" s="23"/>
      <c r="G33" s="23"/>
      <c r="H33" s="23"/>
      <c r="I33" s="22" t="s">
        <v>899</v>
      </c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>
      <c r="A34" s="22">
        <v>39216.0</v>
      </c>
      <c r="B34" s="22" t="s">
        <v>32</v>
      </c>
      <c r="C34" s="22" t="s">
        <v>32</v>
      </c>
      <c r="D34" s="23"/>
      <c r="E34" s="22" t="s">
        <v>80</v>
      </c>
      <c r="F34" s="23"/>
      <c r="G34" s="23"/>
      <c r="H34" s="23"/>
      <c r="I34" s="22" t="s">
        <v>900</v>
      </c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>
      <c r="A35" s="11">
        <v>60883.0</v>
      </c>
      <c r="B35" s="11" t="s">
        <v>32</v>
      </c>
      <c r="C35" s="11" t="s">
        <v>32</v>
      </c>
      <c r="D35" s="12"/>
      <c r="E35" s="11" t="s">
        <v>901</v>
      </c>
      <c r="F35" s="12" t="str">
        <f>IFERROR(__xludf.DUMMYFUNCTION("split(E35,""."",TRUE)"),"6")</f>
        <v>6</v>
      </c>
      <c r="G35" s="12">
        <v>23.0</v>
      </c>
      <c r="H35" s="12">
        <v>1957.0</v>
      </c>
      <c r="I35" s="11" t="s">
        <v>902</v>
      </c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36">
        <v>94341.0</v>
      </c>
      <c r="B36" s="36" t="s">
        <v>32</v>
      </c>
      <c r="C36" s="36" t="s">
        <v>32</v>
      </c>
      <c r="D36" s="37"/>
      <c r="E36" s="36" t="s">
        <v>903</v>
      </c>
      <c r="F36" s="37" t="str">
        <f t="shared" ref="F36:F37" si="8">IFERROR(__xludf.DUMMYFUNCTION("SPLIT(E36,""."",TRUE)"),"6")</f>
        <v>6</v>
      </c>
      <c r="G36" s="37">
        <v>2.0</v>
      </c>
      <c r="H36" s="37">
        <v>1948.0</v>
      </c>
      <c r="I36" s="36" t="s">
        <v>566</v>
      </c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>
      <c r="A37" s="36">
        <v>60780.0</v>
      </c>
      <c r="B37" s="36" t="s">
        <v>32</v>
      </c>
      <c r="C37" s="36" t="s">
        <v>32</v>
      </c>
      <c r="D37" s="37"/>
      <c r="E37" s="36" t="s">
        <v>904</v>
      </c>
      <c r="F37" s="37" t="str">
        <f t="shared" si="8"/>
        <v>7</v>
      </c>
      <c r="G37" s="37">
        <v>11.0</v>
      </c>
      <c r="H37" s="37">
        <v>1953.0</v>
      </c>
      <c r="I37" s="36" t="s">
        <v>566</v>
      </c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>
      <c r="A38" s="39">
        <v>60764.0</v>
      </c>
      <c r="B38" s="39" t="s">
        <v>32</v>
      </c>
      <c r="C38" s="39" t="s">
        <v>32</v>
      </c>
      <c r="D38" s="40"/>
      <c r="E38" s="39" t="s">
        <v>905</v>
      </c>
      <c r="F38" s="39">
        <v>8.0</v>
      </c>
      <c r="G38" s="39">
        <v>31.0</v>
      </c>
      <c r="H38" s="39">
        <v>1957.0</v>
      </c>
      <c r="I38" s="39" t="s">
        <v>906</v>
      </c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>
      <c r="A39" s="34">
        <v>61559.0</v>
      </c>
      <c r="B39" s="34" t="s">
        <v>32</v>
      </c>
      <c r="C39" s="34" t="s">
        <v>32</v>
      </c>
      <c r="D39" s="35"/>
      <c r="E39" s="34" t="s">
        <v>907</v>
      </c>
      <c r="F39" s="35" t="str">
        <f>IFERROR(__xludf.DUMMYFUNCTION("split(E39,""."",TRUE)"),"8")</f>
        <v>8</v>
      </c>
      <c r="G39" s="35">
        <v>25.0</v>
      </c>
      <c r="H39" s="35">
        <v>1943.0</v>
      </c>
      <c r="I39" s="34" t="s">
        <v>833</v>
      </c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>
      <c r="A40" s="19">
        <v>61753.0</v>
      </c>
      <c r="B40" s="19" t="s">
        <v>32</v>
      </c>
      <c r="C40" s="19" t="s">
        <v>32</v>
      </c>
      <c r="D40" s="19">
        <v>19.0</v>
      </c>
      <c r="E40" s="19" t="s">
        <v>74</v>
      </c>
      <c r="F40" s="20"/>
      <c r="G40" s="20"/>
      <c r="H40" s="19">
        <v>1938.0</v>
      </c>
      <c r="I40" s="19" t="s">
        <v>908</v>
      </c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17">
        <v>61486.0</v>
      </c>
      <c r="B41" s="17" t="s">
        <v>876</v>
      </c>
      <c r="C41" s="17" t="s">
        <v>32</v>
      </c>
      <c r="D41" s="18"/>
      <c r="E41" s="17" t="s">
        <v>909</v>
      </c>
      <c r="F41" s="18" t="str">
        <f>IFERROR(__xludf.DUMMYFUNCTION("SPLIT(E41,""."",TRUE)"),"3")</f>
        <v>3</v>
      </c>
      <c r="G41" s="18">
        <v>24.0</v>
      </c>
      <c r="H41" s="18">
        <v>1970.0</v>
      </c>
      <c r="I41" s="17" t="s">
        <v>910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>
      <c r="A42" s="14">
        <v>61446.0</v>
      </c>
      <c r="B42" s="14" t="s">
        <v>911</v>
      </c>
      <c r="C42" s="14" t="s">
        <v>32</v>
      </c>
      <c r="D42" s="14">
        <v>511815.0</v>
      </c>
      <c r="E42" s="14" t="s">
        <v>271</v>
      </c>
      <c r="F42" s="15" t="str">
        <f>IFERROR(__xludf.DUMMYFUNCTION("split(E42,""."",TRUE)"),"10")</f>
        <v>10</v>
      </c>
      <c r="G42" s="15">
        <v>22.0</v>
      </c>
      <c r="H42" s="15">
        <v>1952.0</v>
      </c>
      <c r="I42" s="14" t="s">
        <v>912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>
      <c r="A43" s="29">
        <v>60884.0</v>
      </c>
      <c r="B43" s="29" t="s">
        <v>32</v>
      </c>
      <c r="C43" s="29" t="s">
        <v>32</v>
      </c>
      <c r="D43" s="30"/>
      <c r="E43" s="29" t="s">
        <v>913</v>
      </c>
      <c r="F43" s="30" t="str">
        <f t="shared" ref="F43:F49" si="9">IFERROR(__xludf.DUMMYFUNCTION("SPLIT(E43,""."",TRUE)"),"7")</f>
        <v>7</v>
      </c>
      <c r="G43" s="30">
        <v>31.0</v>
      </c>
      <c r="H43" s="30">
        <v>1955.0</v>
      </c>
      <c r="I43" s="29" t="s">
        <v>914</v>
      </c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>
      <c r="A44" s="29">
        <v>61460.0</v>
      </c>
      <c r="B44" s="29" t="s">
        <v>32</v>
      </c>
      <c r="C44" s="29" t="s">
        <v>32</v>
      </c>
      <c r="D44" s="30"/>
      <c r="E44" s="29" t="s">
        <v>915</v>
      </c>
      <c r="F44" s="30" t="str">
        <f t="shared" si="9"/>
        <v>7</v>
      </c>
      <c r="G44" s="30">
        <v>7.0</v>
      </c>
      <c r="H44" s="30">
        <v>1955.0</v>
      </c>
      <c r="I44" s="29" t="s">
        <v>914</v>
      </c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>
      <c r="A45" s="29">
        <v>61595.0</v>
      </c>
      <c r="B45" s="29" t="s">
        <v>32</v>
      </c>
      <c r="C45" s="29" t="s">
        <v>32</v>
      </c>
      <c r="D45" s="30"/>
      <c r="E45" s="29" t="s">
        <v>915</v>
      </c>
      <c r="F45" s="30" t="str">
        <f t="shared" si="9"/>
        <v>7</v>
      </c>
      <c r="G45" s="30">
        <v>7.0</v>
      </c>
      <c r="H45" s="30">
        <v>1955.0</v>
      </c>
      <c r="I45" s="29" t="s">
        <v>914</v>
      </c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>
      <c r="A46" s="29">
        <v>61560.0</v>
      </c>
      <c r="B46" s="29" t="s">
        <v>32</v>
      </c>
      <c r="C46" s="29" t="s">
        <v>32</v>
      </c>
      <c r="D46" s="30"/>
      <c r="E46" s="29" t="s">
        <v>916</v>
      </c>
      <c r="F46" s="30" t="str">
        <f t="shared" si="9"/>
        <v>7</v>
      </c>
      <c r="G46" s="30">
        <v>10.0</v>
      </c>
      <c r="H46" s="30">
        <v>1955.0</v>
      </c>
      <c r="I46" s="29" t="s">
        <v>914</v>
      </c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>
      <c r="A47" s="25">
        <v>94589.0</v>
      </c>
      <c r="B47" s="25" t="s">
        <v>32</v>
      </c>
      <c r="C47" s="25" t="s">
        <v>32</v>
      </c>
      <c r="D47" s="26"/>
      <c r="E47" s="25" t="s">
        <v>917</v>
      </c>
      <c r="F47" s="26" t="str">
        <f t="shared" si="9"/>
        <v>8</v>
      </c>
      <c r="G47" s="26">
        <v>10.0</v>
      </c>
      <c r="H47" s="26">
        <v>1955.0</v>
      </c>
      <c r="I47" s="25" t="s">
        <v>918</v>
      </c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>
      <c r="A48" s="22">
        <v>61471.0</v>
      </c>
      <c r="B48" s="22" t="s">
        <v>32</v>
      </c>
      <c r="C48" s="22" t="s">
        <v>32</v>
      </c>
      <c r="D48" s="23"/>
      <c r="E48" s="22" t="s">
        <v>919</v>
      </c>
      <c r="F48" s="23" t="str">
        <f t="shared" si="9"/>
        <v>8</v>
      </c>
      <c r="G48" s="23">
        <v>2.0</v>
      </c>
      <c r="H48" s="23">
        <v>1952.0</v>
      </c>
      <c r="I48" s="22" t="s">
        <v>920</v>
      </c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>
      <c r="A49" s="11">
        <v>61440.0</v>
      </c>
      <c r="B49" s="11" t="s">
        <v>32</v>
      </c>
      <c r="C49" s="11" t="s">
        <v>32</v>
      </c>
      <c r="D49" s="12"/>
      <c r="E49" s="11" t="s">
        <v>208</v>
      </c>
      <c r="F49" s="12" t="str">
        <f t="shared" si="9"/>
        <v>9</v>
      </c>
      <c r="G49" s="12">
        <v>19.0</v>
      </c>
      <c r="H49" s="12">
        <v>1954.0</v>
      </c>
      <c r="I49" s="11" t="s">
        <v>921</v>
      </c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36">
        <v>61447.0</v>
      </c>
      <c r="B50" s="36" t="s">
        <v>32</v>
      </c>
      <c r="C50" s="36" t="s">
        <v>32</v>
      </c>
      <c r="D50" s="37"/>
      <c r="E50" s="36" t="s">
        <v>922</v>
      </c>
      <c r="F50" s="37" t="str">
        <f>IFERROR(__xludf.DUMMYFUNCTION("split(E50,""."",TRUE)"),"5")</f>
        <v>5</v>
      </c>
      <c r="G50" s="37">
        <v>4.0</v>
      </c>
      <c r="H50" s="37">
        <v>1944.0</v>
      </c>
      <c r="I50" s="36" t="s">
        <v>923</v>
      </c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>
      <c r="A51" s="36">
        <v>60707.0</v>
      </c>
      <c r="B51" s="36" t="s">
        <v>32</v>
      </c>
      <c r="C51" s="36" t="s">
        <v>32</v>
      </c>
      <c r="D51" s="37"/>
      <c r="E51" s="36" t="s">
        <v>922</v>
      </c>
      <c r="F51" s="37" t="str">
        <f t="shared" ref="F51:F56" si="10">IFERROR(__xludf.DUMMYFUNCTION("SPLIT(E51,""."",TRUE)"),"5")</f>
        <v>5</v>
      </c>
      <c r="G51" s="37">
        <v>4.0</v>
      </c>
      <c r="H51" s="37">
        <v>1944.0</v>
      </c>
      <c r="I51" s="36" t="s">
        <v>924</v>
      </c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>
      <c r="A52" s="36">
        <v>61525.0</v>
      </c>
      <c r="B52" s="36" t="s">
        <v>32</v>
      </c>
      <c r="C52" s="36" t="s">
        <v>32</v>
      </c>
      <c r="D52" s="37"/>
      <c r="E52" s="36" t="s">
        <v>925</v>
      </c>
      <c r="F52" s="37" t="str">
        <f t="shared" si="10"/>
        <v>5</v>
      </c>
      <c r="G52" s="37">
        <v>30.0</v>
      </c>
      <c r="H52" s="37">
        <v>1944.0</v>
      </c>
      <c r="I52" s="36" t="s">
        <v>924</v>
      </c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>
      <c r="A53" s="39">
        <v>61545.0</v>
      </c>
      <c r="B53" s="39" t="s">
        <v>32</v>
      </c>
      <c r="C53" s="39" t="s">
        <v>32</v>
      </c>
      <c r="D53" s="40"/>
      <c r="E53" s="39" t="s">
        <v>926</v>
      </c>
      <c r="F53" s="40" t="str">
        <f t="shared" si="10"/>
        <v>6</v>
      </c>
      <c r="G53" s="40">
        <v>19.0</v>
      </c>
      <c r="H53" s="40">
        <v>1957.0</v>
      </c>
      <c r="I53" s="39" t="s">
        <v>927</v>
      </c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>
      <c r="A54" s="34">
        <v>61561.0</v>
      </c>
      <c r="B54" s="34" t="s">
        <v>32</v>
      </c>
      <c r="C54" s="34" t="s">
        <v>32</v>
      </c>
      <c r="D54" s="35"/>
      <c r="E54" s="34" t="s">
        <v>89</v>
      </c>
      <c r="F54" s="35" t="str">
        <f t="shared" si="10"/>
        <v>7</v>
      </c>
      <c r="G54" s="35">
        <v>22.0</v>
      </c>
      <c r="H54" s="35">
        <v>1958.0</v>
      </c>
      <c r="I54" s="34" t="s">
        <v>928</v>
      </c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>
      <c r="A55" s="34">
        <v>61532.0</v>
      </c>
      <c r="B55" s="34" t="s">
        <v>32</v>
      </c>
      <c r="C55" s="34" t="s">
        <v>32</v>
      </c>
      <c r="D55" s="35"/>
      <c r="E55" s="34" t="s">
        <v>929</v>
      </c>
      <c r="F55" s="35" t="str">
        <f t="shared" si="10"/>
        <v>6</v>
      </c>
      <c r="G55" s="35">
        <v>26.0</v>
      </c>
      <c r="H55" s="35">
        <v>1955.0</v>
      </c>
      <c r="I55" s="34" t="s">
        <v>930</v>
      </c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>
      <c r="A56" s="34">
        <v>60585.0</v>
      </c>
      <c r="B56" s="34" t="s">
        <v>32</v>
      </c>
      <c r="C56" s="34" t="s">
        <v>32</v>
      </c>
      <c r="D56" s="35"/>
      <c r="E56" s="34" t="s">
        <v>931</v>
      </c>
      <c r="F56" s="35" t="str">
        <f t="shared" si="10"/>
        <v>7</v>
      </c>
      <c r="G56" s="35">
        <v>20.0</v>
      </c>
      <c r="H56" s="35">
        <v>1954.0</v>
      </c>
      <c r="I56" s="34" t="s">
        <v>930</v>
      </c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>
      <c r="A57" s="19">
        <v>41694.0</v>
      </c>
      <c r="B57" s="19" t="s">
        <v>32</v>
      </c>
      <c r="C57" s="19" t="s">
        <v>32</v>
      </c>
      <c r="D57" s="20"/>
      <c r="E57" s="19" t="s">
        <v>507</v>
      </c>
      <c r="F57" s="19">
        <v>5.0</v>
      </c>
      <c r="G57" s="19">
        <v>14.0</v>
      </c>
      <c r="H57" s="19">
        <v>1954.0</v>
      </c>
      <c r="I57" s="19" t="s">
        <v>463</v>
      </c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>
      <c r="A58" s="17">
        <v>94218.0</v>
      </c>
      <c r="B58" s="17" t="s">
        <v>32</v>
      </c>
      <c r="C58" s="17" t="s">
        <v>32</v>
      </c>
      <c r="D58" s="18"/>
      <c r="E58" s="17" t="s">
        <v>932</v>
      </c>
      <c r="F58" s="18" t="str">
        <f t="shared" ref="F58:F59" si="11">IFERROR(__xludf.DUMMYFUNCTION("split(E58,""."",TRUE)"),"5")</f>
        <v>5</v>
      </c>
      <c r="G58" s="18">
        <v>18.0</v>
      </c>
      <c r="H58" s="18">
        <v>1946.0</v>
      </c>
      <c r="I58" s="17" t="s">
        <v>933</v>
      </c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>
      <c r="A59" s="8">
        <v>61485.0</v>
      </c>
      <c r="B59" s="8" t="s">
        <v>911</v>
      </c>
      <c r="C59" s="8" t="s">
        <v>32</v>
      </c>
      <c r="D59" s="8">
        <v>511214.0</v>
      </c>
      <c r="E59" s="8" t="s">
        <v>934</v>
      </c>
      <c r="F59" t="str">
        <f t="shared" si="11"/>
        <v>11</v>
      </c>
      <c r="G59">
        <v>11.0</v>
      </c>
      <c r="H59">
        <v>1952.0</v>
      </c>
    </row>
    <row r="60">
      <c r="A60" s="8">
        <v>61516.0</v>
      </c>
      <c r="B60" s="8" t="s">
        <v>935</v>
      </c>
      <c r="C60" s="8" t="s">
        <v>32</v>
      </c>
      <c r="D60" s="8" t="s">
        <v>844</v>
      </c>
    </row>
    <row r="61">
      <c r="A61" s="8">
        <v>61469.0</v>
      </c>
      <c r="B61" s="8" t="s">
        <v>876</v>
      </c>
      <c r="C61" s="8" t="s">
        <v>32</v>
      </c>
      <c r="D61" s="8" t="s">
        <v>844</v>
      </c>
    </row>
    <row r="62">
      <c r="A62" s="8">
        <v>61414.0</v>
      </c>
      <c r="B62" s="8" t="s">
        <v>876</v>
      </c>
      <c r="C62" s="8" t="s">
        <v>32</v>
      </c>
      <c r="D62" s="8" t="s">
        <v>936</v>
      </c>
    </row>
    <row r="63">
      <c r="A63" s="8">
        <v>61514.0</v>
      </c>
      <c r="B63" s="8" t="s">
        <v>937</v>
      </c>
      <c r="D63" s="8" t="s">
        <v>938</v>
      </c>
    </row>
    <row r="64">
      <c r="A64" s="8">
        <v>61552.0</v>
      </c>
      <c r="B64" s="8" t="s">
        <v>32</v>
      </c>
      <c r="C64" s="8" t="s">
        <v>32</v>
      </c>
      <c r="D64" s="8">
        <v>58256.0</v>
      </c>
    </row>
    <row r="65">
      <c r="A65" s="8">
        <v>61522.0</v>
      </c>
      <c r="B65" s="8" t="s">
        <v>876</v>
      </c>
      <c r="C65" s="8" t="s">
        <v>32</v>
      </c>
      <c r="D65" s="8" t="s">
        <v>939</v>
      </c>
    </row>
    <row r="66">
      <c r="A66" s="8">
        <v>61531.0</v>
      </c>
      <c r="B66" s="8" t="s">
        <v>940</v>
      </c>
      <c r="C66" s="8" t="s">
        <v>32</v>
      </c>
      <c r="D66" s="8" t="s">
        <v>941</v>
      </c>
    </row>
    <row r="67">
      <c r="A67" s="8">
        <v>61513.0</v>
      </c>
      <c r="B67" s="8" t="s">
        <v>32</v>
      </c>
      <c r="C67" s="8" t="s">
        <v>32</v>
      </c>
      <c r="D67" s="8">
        <v>59263.0</v>
      </c>
    </row>
    <row r="68">
      <c r="A68" s="8">
        <v>61518.0</v>
      </c>
      <c r="B68" s="8" t="s">
        <v>32</v>
      </c>
      <c r="C68" s="8" t="s">
        <v>32</v>
      </c>
      <c r="D68" s="8">
        <v>58256.0</v>
      </c>
    </row>
    <row r="69">
      <c r="A69" s="8">
        <v>61515.0</v>
      </c>
      <c r="B69" s="8" t="s">
        <v>32</v>
      </c>
      <c r="C69" s="8" t="s">
        <v>32</v>
      </c>
      <c r="D69" s="8">
        <v>58256.0</v>
      </c>
    </row>
    <row r="70">
      <c r="A70" s="8">
        <v>94202.0</v>
      </c>
      <c r="B70" s="8" t="s">
        <v>32</v>
      </c>
      <c r="C70" s="8" t="s">
        <v>32</v>
      </c>
      <c r="D70" s="8">
        <v>58256.0</v>
      </c>
    </row>
    <row r="71">
      <c r="A71" s="8">
        <v>94241.0</v>
      </c>
      <c r="B71" s="8" t="s">
        <v>32</v>
      </c>
      <c r="C71" s="8" t="s">
        <v>32</v>
      </c>
      <c r="D71" s="8">
        <v>63459.0</v>
      </c>
    </row>
    <row r="72">
      <c r="A72" s="8">
        <v>60720.0</v>
      </c>
      <c r="B72" s="8" t="s">
        <v>32</v>
      </c>
      <c r="C72" s="8" t="s">
        <v>32</v>
      </c>
      <c r="D72" s="8">
        <v>63459.0</v>
      </c>
    </row>
    <row r="73">
      <c r="A73" s="8">
        <v>94325.0</v>
      </c>
      <c r="B73" s="8" t="s">
        <v>32</v>
      </c>
      <c r="C73" s="8" t="s">
        <v>32</v>
      </c>
      <c r="D73" s="8">
        <v>59263.0</v>
      </c>
    </row>
    <row r="74">
      <c r="A74" s="8">
        <v>39481.0</v>
      </c>
      <c r="B74" s="8" t="s">
        <v>32</v>
      </c>
      <c r="C74" s="8" t="s">
        <v>32</v>
      </c>
      <c r="D74" s="8">
        <v>5160.0</v>
      </c>
      <c r="E74" s="8" t="s">
        <v>942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9" t="s">
        <v>69</v>
      </c>
      <c r="B1" s="9" t="s">
        <v>53</v>
      </c>
      <c r="C1" s="9" t="s">
        <v>54</v>
      </c>
      <c r="D1" s="9" t="s">
        <v>240</v>
      </c>
      <c r="E1" s="9" t="s">
        <v>59</v>
      </c>
      <c r="F1" s="9" t="s">
        <v>60</v>
      </c>
      <c r="G1" s="9" t="s">
        <v>61</v>
      </c>
      <c r="H1" s="9" t="s">
        <v>62</v>
      </c>
      <c r="I1" s="9" t="s">
        <v>242</v>
      </c>
      <c r="J1" s="9" t="s">
        <v>243</v>
      </c>
      <c r="K1" s="9" t="s">
        <v>244</v>
      </c>
      <c r="L1" s="9" t="s">
        <v>66</v>
      </c>
      <c r="M1" s="9" t="s">
        <v>68</v>
      </c>
      <c r="N1" s="9" t="s">
        <v>54</v>
      </c>
      <c r="O1" s="9" t="s">
        <v>240</v>
      </c>
      <c r="P1" s="9" t="s">
        <v>59</v>
      </c>
      <c r="Q1" s="9" t="s">
        <v>60</v>
      </c>
      <c r="R1" s="9" t="s">
        <v>61</v>
      </c>
      <c r="S1" s="9" t="s">
        <v>62</v>
      </c>
      <c r="T1" s="9" t="s">
        <v>242</v>
      </c>
      <c r="U1" s="9" t="s">
        <v>243</v>
      </c>
      <c r="V1" s="9" t="s">
        <v>244</v>
      </c>
      <c r="W1" s="9" t="s">
        <v>66</v>
      </c>
    </row>
    <row r="2">
      <c r="A2" s="17">
        <v>82010.0</v>
      </c>
      <c r="B2" s="17" t="s">
        <v>11</v>
      </c>
      <c r="C2" s="17" t="s">
        <v>11</v>
      </c>
      <c r="D2" s="18"/>
      <c r="E2" s="17" t="s">
        <v>943</v>
      </c>
      <c r="F2" s="17">
        <v>10.0</v>
      </c>
      <c r="G2" s="17">
        <v>5.0</v>
      </c>
      <c r="H2" s="17">
        <v>1951.0</v>
      </c>
      <c r="I2" s="17" t="s">
        <v>944</v>
      </c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>
      <c r="A3" s="17">
        <v>82015.0</v>
      </c>
      <c r="B3" s="17" t="s">
        <v>11</v>
      </c>
      <c r="C3" s="17" t="s">
        <v>11</v>
      </c>
      <c r="D3" s="18"/>
      <c r="E3" s="17" t="s">
        <v>943</v>
      </c>
      <c r="F3" s="17">
        <v>10.0</v>
      </c>
      <c r="G3" s="17">
        <v>5.0</v>
      </c>
      <c r="H3" s="17">
        <v>1951.0</v>
      </c>
      <c r="I3" s="17" t="s">
        <v>944</v>
      </c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>
      <c r="A4" s="14">
        <v>82016.0</v>
      </c>
      <c r="B4" s="14" t="s">
        <v>11</v>
      </c>
      <c r="C4" s="14" t="s">
        <v>11</v>
      </c>
      <c r="D4" s="15"/>
      <c r="E4" s="14" t="s">
        <v>945</v>
      </c>
      <c r="F4" s="14">
        <v>8.0</v>
      </c>
      <c r="G4" s="14">
        <v>23.0</v>
      </c>
      <c r="H4" s="14">
        <v>1954.0</v>
      </c>
      <c r="I4" s="14" t="s">
        <v>946</v>
      </c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B7E1CD"/>
  </sheetPr>
  <sheetViews>
    <sheetView workbookViewId="0"/>
  </sheetViews>
  <sheetFormatPr customHeight="1" defaultColWidth="14.43" defaultRowHeight="15.75"/>
  <cols>
    <col customWidth="1" min="2" max="3" width="23.14"/>
    <col customWidth="1" min="9" max="9" width="21.29"/>
  </cols>
  <sheetData>
    <row r="1">
      <c r="A1" s="9" t="s">
        <v>69</v>
      </c>
      <c r="B1" s="9" t="s">
        <v>53</v>
      </c>
      <c r="C1" s="9" t="s">
        <v>54</v>
      </c>
      <c r="D1" s="9" t="s">
        <v>240</v>
      </c>
      <c r="E1" s="9" t="s">
        <v>59</v>
      </c>
      <c r="F1" s="9" t="s">
        <v>60</v>
      </c>
      <c r="G1" s="9" t="s">
        <v>61</v>
      </c>
      <c r="H1" s="9" t="s">
        <v>62</v>
      </c>
      <c r="I1" s="9" t="s">
        <v>242</v>
      </c>
      <c r="J1" s="9" t="s">
        <v>243</v>
      </c>
      <c r="K1" s="9" t="s">
        <v>244</v>
      </c>
      <c r="L1" s="9" t="s">
        <v>66</v>
      </c>
      <c r="M1" s="9" t="s">
        <v>68</v>
      </c>
    </row>
    <row r="2">
      <c r="A2" s="17">
        <v>94169.0</v>
      </c>
      <c r="B2" s="17" t="s">
        <v>40</v>
      </c>
      <c r="C2" s="17" t="s">
        <v>40</v>
      </c>
      <c r="D2" s="17">
        <v>6204.0</v>
      </c>
      <c r="E2" s="17">
        <v>1.1953</v>
      </c>
      <c r="F2" s="17">
        <v>1.0</v>
      </c>
      <c r="G2" s="17"/>
      <c r="H2" s="17">
        <v>1953.0</v>
      </c>
      <c r="I2" s="17" t="s">
        <v>947</v>
      </c>
      <c r="J2" s="17">
        <v>-25.383333</v>
      </c>
      <c r="K2" s="17">
        <v>-51.45</v>
      </c>
      <c r="L2" s="17" t="s">
        <v>249</v>
      </c>
      <c r="M2" s="17" t="s">
        <v>79</v>
      </c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</row>
    <row r="3">
      <c r="A3" s="14">
        <v>94554.0</v>
      </c>
      <c r="B3" s="14" t="s">
        <v>948</v>
      </c>
      <c r="C3" s="14" t="s">
        <v>40</v>
      </c>
      <c r="D3" s="15"/>
      <c r="E3" s="14">
        <v>1.1954</v>
      </c>
      <c r="F3" s="14">
        <v>1.0</v>
      </c>
      <c r="G3" s="14"/>
      <c r="H3" s="14">
        <v>1954.0</v>
      </c>
      <c r="I3" s="14" t="s">
        <v>949</v>
      </c>
      <c r="J3" s="14">
        <v>-19.6929</v>
      </c>
      <c r="K3" s="14">
        <v>-43.920766</v>
      </c>
      <c r="L3" s="14" t="s">
        <v>249</v>
      </c>
      <c r="M3" s="14" t="s">
        <v>79</v>
      </c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</row>
    <row r="4">
      <c r="A4" s="29">
        <v>60634.0</v>
      </c>
      <c r="B4" s="29" t="s">
        <v>948</v>
      </c>
      <c r="C4" s="29" t="s">
        <v>40</v>
      </c>
      <c r="D4" s="29">
        <v>6137.0</v>
      </c>
      <c r="E4" s="29" t="s">
        <v>950</v>
      </c>
      <c r="F4" s="29" t="str">
        <f>IFERROR(__xludf.DUMMYFUNCTION("SPLIT(E4, ""."", TRUE)"),"1")</f>
        <v>1</v>
      </c>
      <c r="G4" s="29">
        <v>8.0</v>
      </c>
      <c r="H4" s="29">
        <v>1961.0</v>
      </c>
      <c r="I4" s="29" t="s">
        <v>951</v>
      </c>
      <c r="J4" s="29">
        <v>-8.392862</v>
      </c>
      <c r="K4" s="29">
        <v>-74.582617</v>
      </c>
      <c r="L4" s="29" t="s">
        <v>249</v>
      </c>
      <c r="M4" s="29" t="s">
        <v>79</v>
      </c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</row>
    <row r="5">
      <c r="A5" s="29">
        <v>94591.0</v>
      </c>
      <c r="B5" s="29" t="s">
        <v>948</v>
      </c>
      <c r="C5" s="29" t="s">
        <v>40</v>
      </c>
      <c r="D5" s="29">
        <v>6137.0</v>
      </c>
      <c r="E5" s="29" t="s">
        <v>952</v>
      </c>
      <c r="F5" s="29"/>
      <c r="G5" s="29"/>
      <c r="H5" s="29"/>
      <c r="I5" s="29" t="s">
        <v>951</v>
      </c>
      <c r="J5" s="29">
        <v>-8.392862</v>
      </c>
      <c r="K5" s="29">
        <v>-74.582617</v>
      </c>
      <c r="L5" s="29" t="s">
        <v>249</v>
      </c>
      <c r="M5" s="29" t="s">
        <v>79</v>
      </c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</row>
    <row r="6">
      <c r="A6" s="29">
        <v>60749.0</v>
      </c>
      <c r="B6" s="29" t="s">
        <v>948</v>
      </c>
      <c r="C6" s="29" t="s">
        <v>40</v>
      </c>
      <c r="D6" s="29">
        <v>6137.0</v>
      </c>
      <c r="E6" s="29" t="s">
        <v>953</v>
      </c>
      <c r="F6" s="29" t="str">
        <f>IFERROR(__xludf.DUMMYFUNCTION("SPLIT(E6, ""."", TRUE)"),"21")</f>
        <v>21</v>
      </c>
      <c r="G6" s="29">
        <v>8.0</v>
      </c>
      <c r="H6" s="29">
        <v>1960.0</v>
      </c>
      <c r="I6" s="29" t="s">
        <v>951</v>
      </c>
      <c r="J6" s="29">
        <v>-8.392862</v>
      </c>
      <c r="K6" s="29">
        <v>-74.582617</v>
      </c>
      <c r="L6" s="29" t="s">
        <v>249</v>
      </c>
      <c r="M6" s="29" t="s">
        <v>79</v>
      </c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</row>
    <row r="7">
      <c r="A7" s="29">
        <v>94272.0</v>
      </c>
      <c r="B7" s="29" t="s">
        <v>948</v>
      </c>
      <c r="C7" s="29" t="s">
        <v>40</v>
      </c>
      <c r="D7" s="29">
        <v>6137.0</v>
      </c>
      <c r="E7" s="29" t="s">
        <v>954</v>
      </c>
      <c r="F7" s="29"/>
      <c r="G7" s="29"/>
      <c r="H7" s="29"/>
      <c r="I7" s="29" t="s">
        <v>951</v>
      </c>
      <c r="J7" s="29">
        <v>-8.392862</v>
      </c>
      <c r="K7" s="29">
        <v>-74.582617</v>
      </c>
      <c r="L7" s="29" t="s">
        <v>249</v>
      </c>
      <c r="M7" s="29" t="s">
        <v>79</v>
      </c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</row>
    <row r="8">
      <c r="A8" s="29">
        <v>60604.0</v>
      </c>
      <c r="B8" s="29" t="s">
        <v>948</v>
      </c>
      <c r="C8" s="29" t="s">
        <v>40</v>
      </c>
      <c r="D8" s="29">
        <v>6137.0</v>
      </c>
      <c r="E8" s="29" t="s">
        <v>955</v>
      </c>
      <c r="F8" s="29"/>
      <c r="G8" s="29"/>
      <c r="H8" s="29"/>
      <c r="I8" s="29" t="s">
        <v>951</v>
      </c>
      <c r="J8" s="29">
        <v>-8.392862</v>
      </c>
      <c r="K8" s="29">
        <v>-74.582617</v>
      </c>
      <c r="L8" s="29" t="s">
        <v>249</v>
      </c>
      <c r="M8" s="29" t="s">
        <v>79</v>
      </c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</row>
    <row r="9">
      <c r="A9" s="25">
        <v>94317.0</v>
      </c>
      <c r="B9" s="25" t="s">
        <v>956</v>
      </c>
      <c r="C9" s="25" t="s">
        <v>40</v>
      </c>
      <c r="D9" s="25">
        <v>6115.0</v>
      </c>
      <c r="E9" s="25">
        <v>4.1961</v>
      </c>
      <c r="F9" s="25">
        <v>4.0</v>
      </c>
      <c r="G9" s="25"/>
      <c r="H9" s="25">
        <v>1961.0</v>
      </c>
      <c r="I9" s="25" t="s">
        <v>957</v>
      </c>
      <c r="J9" s="25">
        <v>-7.766667</v>
      </c>
      <c r="K9" s="25">
        <v>-37.1</v>
      </c>
      <c r="L9" s="25" t="s">
        <v>249</v>
      </c>
      <c r="M9" s="25" t="s">
        <v>79</v>
      </c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</row>
    <row r="10">
      <c r="A10" s="25">
        <v>60584.0</v>
      </c>
      <c r="B10" s="25" t="s">
        <v>958</v>
      </c>
      <c r="C10" s="25" t="s">
        <v>40</v>
      </c>
      <c r="D10" s="25">
        <v>6115.0</v>
      </c>
      <c r="E10" s="25">
        <v>4.1961</v>
      </c>
      <c r="F10" s="25">
        <v>4.0</v>
      </c>
      <c r="G10" s="25"/>
      <c r="H10" s="25">
        <v>1961.0</v>
      </c>
      <c r="I10" s="25" t="s">
        <v>957</v>
      </c>
      <c r="J10" s="25">
        <v>-7.766667</v>
      </c>
      <c r="K10" s="25">
        <v>-37.1</v>
      </c>
      <c r="L10" s="25" t="s">
        <v>249</v>
      </c>
      <c r="M10" s="25" t="s">
        <v>79</v>
      </c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</row>
    <row r="11">
      <c r="A11" s="25">
        <v>60849.0</v>
      </c>
      <c r="B11" s="25" t="s">
        <v>959</v>
      </c>
      <c r="C11" s="25" t="s">
        <v>40</v>
      </c>
      <c r="D11" s="25">
        <v>6115.0</v>
      </c>
      <c r="E11" s="25">
        <v>4.1961</v>
      </c>
      <c r="F11" s="25">
        <v>4.0</v>
      </c>
      <c r="G11" s="25"/>
      <c r="H11" s="25">
        <v>1961.0</v>
      </c>
      <c r="I11" s="25" t="s">
        <v>957</v>
      </c>
      <c r="J11" s="25">
        <v>-7.766667</v>
      </c>
      <c r="K11" s="25">
        <v>-37.1</v>
      </c>
      <c r="L11" s="25" t="s">
        <v>249</v>
      </c>
      <c r="M11" s="25" t="s">
        <v>79</v>
      </c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</row>
    <row r="12">
      <c r="A12" s="25">
        <v>94259.0</v>
      </c>
      <c r="B12" s="25" t="s">
        <v>958</v>
      </c>
      <c r="C12" s="25" t="s">
        <v>40</v>
      </c>
      <c r="D12" s="25">
        <v>6115.0</v>
      </c>
      <c r="E12" s="25">
        <v>4.1961</v>
      </c>
      <c r="F12" s="25">
        <v>4.0</v>
      </c>
      <c r="G12" s="25"/>
      <c r="H12" s="25">
        <v>1961.0</v>
      </c>
      <c r="I12" s="25" t="s">
        <v>957</v>
      </c>
      <c r="J12" s="25">
        <v>-7.766667</v>
      </c>
      <c r="K12" s="25">
        <v>-37.1</v>
      </c>
      <c r="L12" s="25" t="s">
        <v>249</v>
      </c>
      <c r="M12" s="25" t="s">
        <v>79</v>
      </c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</row>
    <row r="13">
      <c r="A13" s="25">
        <v>60643.0</v>
      </c>
      <c r="B13" s="25" t="s">
        <v>40</v>
      </c>
      <c r="C13" s="25" t="s">
        <v>40</v>
      </c>
      <c r="D13" s="25">
        <v>6115.0</v>
      </c>
      <c r="E13" s="25">
        <v>4.1961</v>
      </c>
      <c r="F13" s="25">
        <v>4.0</v>
      </c>
      <c r="G13" s="25"/>
      <c r="H13" s="25">
        <v>1961.0</v>
      </c>
      <c r="I13" s="25" t="s">
        <v>957</v>
      </c>
      <c r="J13" s="25">
        <v>-7.766667</v>
      </c>
      <c r="K13" s="25">
        <v>-37.1</v>
      </c>
      <c r="L13" s="25" t="s">
        <v>249</v>
      </c>
      <c r="M13" s="25" t="s">
        <v>79</v>
      </c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</row>
    <row r="14">
      <c r="A14" s="25">
        <v>94455.0</v>
      </c>
      <c r="B14" s="25" t="s">
        <v>40</v>
      </c>
      <c r="C14" s="25" t="s">
        <v>40</v>
      </c>
      <c r="D14" s="25">
        <v>6115.0</v>
      </c>
      <c r="E14" s="25">
        <v>4.1961</v>
      </c>
      <c r="F14" s="25">
        <v>4.0</v>
      </c>
      <c r="G14" s="25"/>
      <c r="H14" s="25">
        <v>1961.0</v>
      </c>
      <c r="I14" s="25" t="s">
        <v>957</v>
      </c>
      <c r="J14" s="25">
        <v>-7.766667</v>
      </c>
      <c r="K14" s="25">
        <v>-37.1</v>
      </c>
      <c r="L14" s="25" t="s">
        <v>249</v>
      </c>
      <c r="M14" s="25" t="s">
        <v>79</v>
      </c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</row>
    <row r="15">
      <c r="A15" s="25">
        <v>94477.0</v>
      </c>
      <c r="B15" s="25" t="s">
        <v>40</v>
      </c>
      <c r="C15" s="25" t="s">
        <v>40</v>
      </c>
      <c r="D15" s="25">
        <v>6115.0</v>
      </c>
      <c r="E15" s="25">
        <v>4.1961</v>
      </c>
      <c r="F15" s="25">
        <v>4.0</v>
      </c>
      <c r="G15" s="25"/>
      <c r="H15" s="25">
        <v>1961.0</v>
      </c>
      <c r="I15" s="25" t="s">
        <v>957</v>
      </c>
      <c r="J15" s="25">
        <v>-7.766667</v>
      </c>
      <c r="K15" s="25">
        <v>-37.1</v>
      </c>
      <c r="L15" s="25" t="s">
        <v>249</v>
      </c>
      <c r="M15" s="25" t="s">
        <v>79</v>
      </c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</row>
    <row r="16">
      <c r="A16" s="25">
        <v>60611.0</v>
      </c>
      <c r="B16" s="25" t="s">
        <v>960</v>
      </c>
      <c r="C16" s="25"/>
      <c r="D16" s="25">
        <v>6115.0</v>
      </c>
      <c r="E16" s="25">
        <v>4.1961</v>
      </c>
      <c r="F16" s="25">
        <v>4.0</v>
      </c>
      <c r="G16" s="25"/>
      <c r="H16" s="25">
        <v>1961.0</v>
      </c>
      <c r="I16" s="25" t="s">
        <v>957</v>
      </c>
      <c r="J16" s="25">
        <v>-7.766667</v>
      </c>
      <c r="K16" s="25">
        <v>-37.1</v>
      </c>
      <c r="L16" s="25" t="s">
        <v>249</v>
      </c>
      <c r="M16" s="25" t="s">
        <v>79</v>
      </c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</row>
    <row r="17">
      <c r="A17" s="25">
        <v>60763.0</v>
      </c>
      <c r="B17" s="26"/>
      <c r="C17" s="26"/>
      <c r="D17" s="25">
        <v>6115.0</v>
      </c>
      <c r="E17" s="25">
        <v>4.1961</v>
      </c>
      <c r="F17" s="25">
        <v>4.0</v>
      </c>
      <c r="G17" s="25"/>
      <c r="H17" s="25">
        <v>1961.0</v>
      </c>
      <c r="I17" s="25" t="s">
        <v>957</v>
      </c>
      <c r="J17" s="25">
        <v>-7.766667</v>
      </c>
      <c r="K17" s="25">
        <v>-37.1</v>
      </c>
      <c r="L17" s="25" t="s">
        <v>249</v>
      </c>
      <c r="M17" s="25" t="s">
        <v>79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</row>
    <row r="18">
      <c r="A18" s="25">
        <v>60736.0</v>
      </c>
      <c r="B18" s="26"/>
      <c r="C18" s="26"/>
      <c r="D18" s="25">
        <v>6115.0</v>
      </c>
      <c r="E18" s="25">
        <v>4.1961</v>
      </c>
      <c r="F18" s="25">
        <v>4.0</v>
      </c>
      <c r="G18" s="25"/>
      <c r="H18" s="25">
        <v>1961.0</v>
      </c>
      <c r="I18" s="25" t="s">
        <v>957</v>
      </c>
      <c r="J18" s="25">
        <v>-7.766667</v>
      </c>
      <c r="K18" s="25">
        <v>-37.1</v>
      </c>
      <c r="L18" s="25" t="s">
        <v>249</v>
      </c>
      <c r="M18" s="25" t="s">
        <v>79</v>
      </c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</row>
    <row r="19">
      <c r="A19" s="25">
        <v>94418.0</v>
      </c>
      <c r="B19" s="25" t="s">
        <v>958</v>
      </c>
      <c r="C19" s="25"/>
      <c r="D19" s="25">
        <v>6115.0</v>
      </c>
      <c r="E19" s="25">
        <v>4.1961</v>
      </c>
      <c r="F19" s="25">
        <v>4.0</v>
      </c>
      <c r="G19" s="25"/>
      <c r="H19" s="25">
        <v>1961.0</v>
      </c>
      <c r="I19" s="25" t="s">
        <v>957</v>
      </c>
      <c r="J19" s="25">
        <v>-7.766667</v>
      </c>
      <c r="K19" s="25">
        <v>-37.1</v>
      </c>
      <c r="L19" s="25" t="s">
        <v>249</v>
      </c>
      <c r="M19" s="25" t="s">
        <v>79</v>
      </c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</row>
    <row r="20">
      <c r="A20" s="25">
        <v>84255.0</v>
      </c>
      <c r="B20" s="26"/>
      <c r="C20" s="26"/>
      <c r="D20" s="25">
        <v>6115.0</v>
      </c>
      <c r="E20" s="25">
        <v>4.1961</v>
      </c>
      <c r="F20" s="25">
        <v>4.0</v>
      </c>
      <c r="G20" s="25"/>
      <c r="H20" s="25">
        <v>1961.0</v>
      </c>
      <c r="I20" s="25" t="s">
        <v>957</v>
      </c>
      <c r="J20" s="25">
        <v>-7.766667</v>
      </c>
      <c r="K20" s="25">
        <v>-37.1</v>
      </c>
      <c r="L20" s="25" t="s">
        <v>249</v>
      </c>
      <c r="M20" s="25" t="s">
        <v>79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</row>
    <row r="21">
      <c r="A21" s="25">
        <v>94190.0</v>
      </c>
      <c r="B21" s="25" t="s">
        <v>40</v>
      </c>
      <c r="C21" s="25" t="s">
        <v>40</v>
      </c>
      <c r="D21" s="25">
        <v>6115.0</v>
      </c>
      <c r="E21" s="25">
        <v>4.1961</v>
      </c>
      <c r="F21" s="25">
        <v>4.0</v>
      </c>
      <c r="G21" s="25"/>
      <c r="H21" s="25">
        <v>1961.0</v>
      </c>
      <c r="I21" s="25" t="s">
        <v>957</v>
      </c>
      <c r="J21" s="25">
        <v>-7.766667</v>
      </c>
      <c r="K21" s="25">
        <v>-37.1</v>
      </c>
      <c r="L21" s="25" t="s">
        <v>249</v>
      </c>
      <c r="M21" s="25" t="s">
        <v>79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</row>
    <row r="22">
      <c r="A22" s="25">
        <v>94161.0</v>
      </c>
      <c r="B22" s="25" t="s">
        <v>40</v>
      </c>
      <c r="C22" s="25" t="s">
        <v>40</v>
      </c>
      <c r="D22" s="25">
        <v>6115.0</v>
      </c>
      <c r="E22" s="25">
        <v>4.1961</v>
      </c>
      <c r="F22" s="25">
        <v>4.0</v>
      </c>
      <c r="G22" s="25"/>
      <c r="H22" s="25">
        <v>1961.0</v>
      </c>
      <c r="I22" s="25" t="s">
        <v>957</v>
      </c>
      <c r="J22" s="25">
        <v>-7.766667</v>
      </c>
      <c r="K22" s="25">
        <v>-37.1</v>
      </c>
      <c r="L22" s="25" t="s">
        <v>249</v>
      </c>
      <c r="M22" s="25" t="s">
        <v>79</v>
      </c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</row>
    <row r="23">
      <c r="A23" s="25">
        <v>94179.0</v>
      </c>
      <c r="B23" s="25" t="s">
        <v>956</v>
      </c>
      <c r="C23" s="25" t="s">
        <v>40</v>
      </c>
      <c r="D23" s="25">
        <v>6115.0</v>
      </c>
      <c r="E23" s="25">
        <v>4.1961</v>
      </c>
      <c r="F23" s="25">
        <v>4.0</v>
      </c>
      <c r="G23" s="25"/>
      <c r="H23" s="25">
        <v>1961.0</v>
      </c>
      <c r="I23" s="25" t="s">
        <v>957</v>
      </c>
      <c r="J23" s="25">
        <v>-7.766667</v>
      </c>
      <c r="K23" s="25">
        <v>-37.1</v>
      </c>
      <c r="L23" s="25" t="s">
        <v>249</v>
      </c>
      <c r="M23" s="25" t="s">
        <v>79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</row>
    <row r="24">
      <c r="A24" s="25">
        <v>94487.0</v>
      </c>
      <c r="B24" s="25" t="s">
        <v>956</v>
      </c>
      <c r="C24" s="25" t="s">
        <v>40</v>
      </c>
      <c r="D24" s="25">
        <v>6115.0</v>
      </c>
      <c r="E24" s="25">
        <v>4.1961</v>
      </c>
      <c r="F24" s="25">
        <v>4.0</v>
      </c>
      <c r="G24" s="25"/>
      <c r="H24" s="25">
        <v>1961.0</v>
      </c>
      <c r="I24" s="25" t="s">
        <v>957</v>
      </c>
      <c r="J24" s="25">
        <v>-7.766667</v>
      </c>
      <c r="K24" s="25">
        <v>-37.1</v>
      </c>
      <c r="L24" s="25" t="s">
        <v>249</v>
      </c>
      <c r="M24" s="25" t="s">
        <v>79</v>
      </c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>
      <c r="A25" s="25">
        <v>94620.0</v>
      </c>
      <c r="B25" s="25" t="s">
        <v>958</v>
      </c>
      <c r="C25" s="25" t="s">
        <v>40</v>
      </c>
      <c r="D25" s="25">
        <v>6115.0</v>
      </c>
      <c r="E25" s="25">
        <v>4.1961</v>
      </c>
      <c r="F25" s="25">
        <v>4.0</v>
      </c>
      <c r="G25" s="25"/>
      <c r="H25" s="25">
        <v>1961.0</v>
      </c>
      <c r="I25" s="25" t="s">
        <v>957</v>
      </c>
      <c r="J25" s="25">
        <v>-7.766667</v>
      </c>
      <c r="K25" s="25">
        <v>-37.1</v>
      </c>
      <c r="L25" s="25" t="s">
        <v>249</v>
      </c>
      <c r="M25" s="25" t="s">
        <v>79</v>
      </c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>
      <c r="A26" s="25">
        <v>94388.0</v>
      </c>
      <c r="B26" s="25" t="s">
        <v>958</v>
      </c>
      <c r="C26" s="25" t="s">
        <v>40</v>
      </c>
      <c r="D26" s="25">
        <v>6115.0</v>
      </c>
      <c r="E26" s="25">
        <v>4.1961</v>
      </c>
      <c r="F26" s="25">
        <v>4.0</v>
      </c>
      <c r="G26" s="25"/>
      <c r="H26" s="25">
        <v>1961.0</v>
      </c>
      <c r="I26" s="25" t="s">
        <v>957</v>
      </c>
      <c r="J26" s="25">
        <v>-7.766667</v>
      </c>
      <c r="K26" s="25">
        <v>-37.1</v>
      </c>
      <c r="L26" s="25" t="s">
        <v>249</v>
      </c>
      <c r="M26" s="25" t="s">
        <v>79</v>
      </c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</row>
    <row r="27">
      <c r="A27" s="25">
        <v>94583.0</v>
      </c>
      <c r="B27" s="25" t="s">
        <v>958</v>
      </c>
      <c r="C27" s="25" t="s">
        <v>40</v>
      </c>
      <c r="D27" s="25">
        <v>6115.0</v>
      </c>
      <c r="E27" s="25">
        <v>4.1961</v>
      </c>
      <c r="F27" s="25">
        <v>4.0</v>
      </c>
      <c r="G27" s="25"/>
      <c r="H27" s="25">
        <v>1961.0</v>
      </c>
      <c r="I27" s="25" t="s">
        <v>957</v>
      </c>
      <c r="J27" s="25">
        <v>-7.766667</v>
      </c>
      <c r="K27" s="25">
        <v>-37.1</v>
      </c>
      <c r="L27" s="25" t="s">
        <v>249</v>
      </c>
      <c r="M27" s="25" t="s">
        <v>79</v>
      </c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</row>
    <row r="28">
      <c r="A28" s="25">
        <v>60631.0</v>
      </c>
      <c r="B28" s="25" t="s">
        <v>958</v>
      </c>
      <c r="C28" s="25" t="s">
        <v>40</v>
      </c>
      <c r="D28" s="25">
        <v>6115.0</v>
      </c>
      <c r="E28" s="25">
        <v>4.1961</v>
      </c>
      <c r="F28" s="25">
        <v>4.0</v>
      </c>
      <c r="G28" s="25"/>
      <c r="H28" s="25">
        <v>1961.0</v>
      </c>
      <c r="I28" s="25" t="s">
        <v>957</v>
      </c>
      <c r="J28" s="25">
        <v>-7.766667</v>
      </c>
      <c r="K28" s="25">
        <v>-37.1</v>
      </c>
      <c r="L28" s="25" t="s">
        <v>249</v>
      </c>
      <c r="M28" s="25" t="s">
        <v>79</v>
      </c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</row>
    <row r="29">
      <c r="A29" s="22">
        <v>94532.0</v>
      </c>
      <c r="B29" s="22" t="s">
        <v>40</v>
      </c>
      <c r="C29" s="22" t="s">
        <v>40</v>
      </c>
      <c r="D29" s="22">
        <v>6008.0</v>
      </c>
      <c r="E29" s="22">
        <v>6.196</v>
      </c>
      <c r="F29" s="22">
        <v>6.0</v>
      </c>
      <c r="G29" s="22"/>
      <c r="H29" s="22">
        <v>1960.0</v>
      </c>
      <c r="I29" s="22" t="s">
        <v>961</v>
      </c>
      <c r="J29" s="22">
        <v>-7.09992</v>
      </c>
      <c r="K29" s="22">
        <v>-34.880557</v>
      </c>
      <c r="L29" s="22" t="s">
        <v>249</v>
      </c>
      <c r="M29" s="22" t="s">
        <v>79</v>
      </c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</row>
    <row r="30">
      <c r="A30" s="22">
        <v>94270.0</v>
      </c>
      <c r="B30" s="22" t="s">
        <v>40</v>
      </c>
      <c r="C30" s="22" t="s">
        <v>40</v>
      </c>
      <c r="D30" s="22">
        <v>6008.0</v>
      </c>
      <c r="E30" s="22">
        <v>5.196</v>
      </c>
      <c r="F30" s="22">
        <v>5.0</v>
      </c>
      <c r="G30" s="22"/>
      <c r="H30" s="22">
        <v>1960.0</v>
      </c>
      <c r="I30" s="22" t="s">
        <v>961</v>
      </c>
      <c r="J30" s="22">
        <v>-7.09992</v>
      </c>
      <c r="K30" s="22">
        <v>-34.880557</v>
      </c>
      <c r="L30" s="22" t="s">
        <v>249</v>
      </c>
      <c r="M30" s="22" t="s">
        <v>79</v>
      </c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</row>
    <row r="31">
      <c r="A31" s="22">
        <v>94680.0</v>
      </c>
      <c r="B31" s="22" t="s">
        <v>40</v>
      </c>
      <c r="C31" s="22" t="s">
        <v>40</v>
      </c>
      <c r="D31" s="22">
        <v>6008.0</v>
      </c>
      <c r="E31" s="22">
        <v>5.196</v>
      </c>
      <c r="F31" s="22">
        <v>5.0</v>
      </c>
      <c r="G31" s="22"/>
      <c r="H31" s="22">
        <v>1960.0</v>
      </c>
      <c r="I31" s="22" t="s">
        <v>961</v>
      </c>
      <c r="J31" s="22">
        <v>-7.09992</v>
      </c>
      <c r="K31" s="22">
        <v>-34.880557</v>
      </c>
      <c r="L31" s="22" t="s">
        <v>249</v>
      </c>
      <c r="M31" s="22" t="s">
        <v>79</v>
      </c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</row>
    <row r="32">
      <c r="A32" s="22">
        <v>94496.0</v>
      </c>
      <c r="B32" s="22" t="s">
        <v>40</v>
      </c>
      <c r="C32" s="22" t="s">
        <v>40</v>
      </c>
      <c r="D32" s="22">
        <v>6008.0</v>
      </c>
      <c r="E32" s="22">
        <v>5.196</v>
      </c>
      <c r="F32" s="22">
        <v>5.0</v>
      </c>
      <c r="G32" s="22"/>
      <c r="H32" s="22">
        <v>1960.0</v>
      </c>
      <c r="I32" s="22" t="s">
        <v>961</v>
      </c>
      <c r="J32" s="22">
        <v>-7.09992</v>
      </c>
      <c r="K32" s="22">
        <v>-34.880557</v>
      </c>
      <c r="L32" s="22" t="s">
        <v>249</v>
      </c>
      <c r="M32" s="22" t="s">
        <v>79</v>
      </c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</row>
    <row r="33">
      <c r="A33" s="22">
        <v>94656.0</v>
      </c>
      <c r="B33" s="22" t="s">
        <v>40</v>
      </c>
      <c r="C33" s="22" t="s">
        <v>40</v>
      </c>
      <c r="D33" s="22">
        <v>6008.0</v>
      </c>
      <c r="E33" s="22">
        <v>6.196</v>
      </c>
      <c r="F33" s="22">
        <v>6.0</v>
      </c>
      <c r="G33" s="22"/>
      <c r="H33" s="22">
        <v>1960.0</v>
      </c>
      <c r="I33" s="22" t="s">
        <v>961</v>
      </c>
      <c r="J33" s="22">
        <v>-7.09992</v>
      </c>
      <c r="K33" s="22">
        <v>-34.880557</v>
      </c>
      <c r="L33" s="22" t="s">
        <v>249</v>
      </c>
      <c r="M33" s="22" t="s">
        <v>79</v>
      </c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</row>
    <row r="34">
      <c r="A34" s="22">
        <v>94227.0</v>
      </c>
      <c r="B34" s="22" t="s">
        <v>40</v>
      </c>
      <c r="C34" s="22" t="s">
        <v>40</v>
      </c>
      <c r="D34" s="22">
        <v>6008.0</v>
      </c>
      <c r="E34" s="22">
        <v>5.196</v>
      </c>
      <c r="F34" s="22">
        <v>5.0</v>
      </c>
      <c r="G34" s="22"/>
      <c r="H34" s="22">
        <v>1960.0</v>
      </c>
      <c r="I34" s="22" t="s">
        <v>961</v>
      </c>
      <c r="J34" s="22">
        <v>-7.09992</v>
      </c>
      <c r="K34" s="22">
        <v>-34.880557</v>
      </c>
      <c r="L34" s="22" t="s">
        <v>249</v>
      </c>
      <c r="M34" s="22" t="s">
        <v>79</v>
      </c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</row>
    <row r="35">
      <c r="A35" s="22">
        <v>94634.0</v>
      </c>
      <c r="B35" s="22" t="s">
        <v>40</v>
      </c>
      <c r="C35" s="22" t="s">
        <v>40</v>
      </c>
      <c r="D35" s="22">
        <v>6008.0</v>
      </c>
      <c r="E35" s="22">
        <v>4.196</v>
      </c>
      <c r="F35" s="22">
        <v>4.0</v>
      </c>
      <c r="G35" s="22"/>
      <c r="H35" s="22">
        <v>1960.0</v>
      </c>
      <c r="I35" s="22" t="s">
        <v>961</v>
      </c>
      <c r="J35" s="22">
        <v>-7.09992</v>
      </c>
      <c r="K35" s="22">
        <v>-34.880557</v>
      </c>
      <c r="L35" s="22" t="s">
        <v>249</v>
      </c>
      <c r="M35" s="22" t="s">
        <v>79</v>
      </c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</row>
    <row r="36">
      <c r="A36" s="22">
        <v>60811.0</v>
      </c>
      <c r="B36" s="22" t="s">
        <v>40</v>
      </c>
      <c r="C36" s="22" t="s">
        <v>40</v>
      </c>
      <c r="D36" s="22">
        <v>6008.0</v>
      </c>
      <c r="E36" s="22">
        <v>6.196</v>
      </c>
      <c r="F36" s="22">
        <v>6.0</v>
      </c>
      <c r="G36" s="22"/>
      <c r="H36" s="22">
        <v>1960.0</v>
      </c>
      <c r="I36" s="22" t="s">
        <v>961</v>
      </c>
      <c r="J36" s="22">
        <v>-7.09992</v>
      </c>
      <c r="K36" s="22">
        <v>-34.880557</v>
      </c>
      <c r="L36" s="22" t="s">
        <v>249</v>
      </c>
      <c r="M36" s="22" t="s">
        <v>79</v>
      </c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</row>
    <row r="37">
      <c r="A37" s="22">
        <v>50477.0</v>
      </c>
      <c r="B37" s="22" t="s">
        <v>40</v>
      </c>
      <c r="C37" s="22" t="s">
        <v>40</v>
      </c>
      <c r="D37" s="22">
        <v>6008.0</v>
      </c>
      <c r="E37" s="22">
        <v>2.196</v>
      </c>
      <c r="F37" s="22">
        <v>2.0</v>
      </c>
      <c r="G37" s="22"/>
      <c r="H37" s="22">
        <v>1960.0</v>
      </c>
      <c r="I37" s="22" t="s">
        <v>961</v>
      </c>
      <c r="J37" s="22">
        <v>-7.09992</v>
      </c>
      <c r="K37" s="22">
        <v>-34.880557</v>
      </c>
      <c r="L37" s="22" t="s">
        <v>249</v>
      </c>
      <c r="M37" s="22" t="s">
        <v>79</v>
      </c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</row>
    <row r="38">
      <c r="A38" s="22">
        <v>94500.0</v>
      </c>
      <c r="B38" s="22" t="s">
        <v>40</v>
      </c>
      <c r="C38" s="22" t="s">
        <v>40</v>
      </c>
      <c r="D38" s="22">
        <v>6008.0</v>
      </c>
      <c r="E38" s="22">
        <v>2.196</v>
      </c>
      <c r="F38" s="22">
        <v>2.0</v>
      </c>
      <c r="G38" s="22"/>
      <c r="H38" s="22">
        <v>1960.0</v>
      </c>
      <c r="I38" s="22" t="s">
        <v>961</v>
      </c>
      <c r="J38" s="22">
        <v>-7.09992</v>
      </c>
      <c r="K38" s="22">
        <v>-34.880557</v>
      </c>
      <c r="L38" s="22" t="s">
        <v>249</v>
      </c>
      <c r="M38" s="22" t="s">
        <v>79</v>
      </c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</row>
    <row r="39">
      <c r="A39" s="22">
        <v>94540.0</v>
      </c>
      <c r="B39" s="22" t="s">
        <v>40</v>
      </c>
      <c r="C39" s="22" t="s">
        <v>40</v>
      </c>
      <c r="D39" s="22">
        <v>6108.0</v>
      </c>
      <c r="E39" s="22">
        <v>5.196</v>
      </c>
      <c r="F39" s="22">
        <v>5.0</v>
      </c>
      <c r="G39" s="22"/>
      <c r="H39" s="22">
        <v>1960.0</v>
      </c>
      <c r="I39" s="22" t="s">
        <v>961</v>
      </c>
      <c r="J39" s="22">
        <v>-7.09992</v>
      </c>
      <c r="K39" s="22">
        <v>-34.880557</v>
      </c>
      <c r="L39" s="22" t="s">
        <v>249</v>
      </c>
      <c r="M39" s="22" t="s">
        <v>79</v>
      </c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</row>
    <row r="40">
      <c r="A40" s="22">
        <v>94886.0</v>
      </c>
      <c r="B40" s="22" t="s">
        <v>40</v>
      </c>
      <c r="C40" s="22" t="s">
        <v>40</v>
      </c>
      <c r="D40" s="22">
        <v>6008.0</v>
      </c>
      <c r="E40" s="22">
        <v>5.196</v>
      </c>
      <c r="F40" s="22">
        <v>5.0</v>
      </c>
      <c r="G40" s="22"/>
      <c r="H40" s="22">
        <v>1960.0</v>
      </c>
      <c r="I40" s="22" t="s">
        <v>961</v>
      </c>
      <c r="J40" s="22">
        <v>-7.09992</v>
      </c>
      <c r="K40" s="22">
        <v>-34.880557</v>
      </c>
      <c r="L40" s="22" t="s">
        <v>249</v>
      </c>
      <c r="M40" s="22" t="s">
        <v>79</v>
      </c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</row>
    <row r="41">
      <c r="A41" s="22">
        <v>60827.0</v>
      </c>
      <c r="B41" s="22" t="s">
        <v>40</v>
      </c>
      <c r="C41" s="22" t="s">
        <v>40</v>
      </c>
      <c r="D41" s="22">
        <v>6008.0</v>
      </c>
      <c r="E41" s="22">
        <v>5.196</v>
      </c>
      <c r="F41" s="22">
        <v>5.0</v>
      </c>
      <c r="G41" s="22"/>
      <c r="H41" s="22">
        <v>1960.0</v>
      </c>
      <c r="I41" s="22" t="s">
        <v>961</v>
      </c>
      <c r="J41" s="22">
        <v>-7.09992</v>
      </c>
      <c r="K41" s="22">
        <v>-34.880557</v>
      </c>
      <c r="L41" s="22" t="s">
        <v>249</v>
      </c>
      <c r="M41" s="22" t="s">
        <v>79</v>
      </c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</row>
    <row r="42">
      <c r="A42" s="22">
        <v>60607.0</v>
      </c>
      <c r="B42" s="22" t="s">
        <v>40</v>
      </c>
      <c r="C42" s="22" t="s">
        <v>40</v>
      </c>
      <c r="D42" s="22">
        <v>6008.0</v>
      </c>
      <c r="E42" s="22">
        <v>5.196</v>
      </c>
      <c r="F42" s="22">
        <v>5.0</v>
      </c>
      <c r="G42" s="22"/>
      <c r="H42" s="22">
        <v>1960.0</v>
      </c>
      <c r="I42" s="22" t="s">
        <v>961</v>
      </c>
      <c r="J42" s="22">
        <v>-7.09992</v>
      </c>
      <c r="K42" s="22">
        <v>-34.880557</v>
      </c>
      <c r="L42" s="22" t="s">
        <v>249</v>
      </c>
      <c r="M42" s="22" t="s">
        <v>79</v>
      </c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</row>
    <row r="43">
      <c r="A43" s="22">
        <v>60683.0</v>
      </c>
      <c r="B43" s="22" t="s">
        <v>40</v>
      </c>
      <c r="C43" s="22" t="s">
        <v>40</v>
      </c>
      <c r="D43" s="22" t="s">
        <v>962</v>
      </c>
      <c r="E43" s="22" t="s">
        <v>963</v>
      </c>
      <c r="F43" s="22" t="str">
        <f t="shared" ref="F43:F47" si="1">IFERROR(__xludf.DUMMYFUNCTION("SPLIT(E43, ""."", TRUE)"),"5")</f>
        <v>5</v>
      </c>
      <c r="G43" s="22">
        <v>13.0</v>
      </c>
      <c r="H43" s="22">
        <v>1962.0</v>
      </c>
      <c r="I43" s="22" t="s">
        <v>964</v>
      </c>
      <c r="J43" s="22">
        <v>-7.09992</v>
      </c>
      <c r="K43" s="22">
        <v>-34.880557</v>
      </c>
      <c r="L43" s="22" t="s">
        <v>249</v>
      </c>
      <c r="M43" s="22" t="s">
        <v>79</v>
      </c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</row>
    <row r="44">
      <c r="A44" s="22">
        <v>60740.0</v>
      </c>
      <c r="B44" s="22" t="s">
        <v>40</v>
      </c>
      <c r="C44" s="22" t="s">
        <v>40</v>
      </c>
      <c r="D44" s="22">
        <v>6125.0</v>
      </c>
      <c r="E44" s="22" t="s">
        <v>965</v>
      </c>
      <c r="F44" s="22" t="str">
        <f t="shared" si="1"/>
        <v>6</v>
      </c>
      <c r="G44" s="22">
        <v>29.0</v>
      </c>
      <c r="H44" s="22">
        <v>1961.0</v>
      </c>
      <c r="I44" s="22" t="s">
        <v>964</v>
      </c>
      <c r="J44" s="22">
        <v>-7.09992</v>
      </c>
      <c r="K44" s="22">
        <v>-34.880557</v>
      </c>
      <c r="L44" s="22" t="s">
        <v>249</v>
      </c>
      <c r="M44" s="22" t="s">
        <v>79</v>
      </c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</row>
    <row r="45">
      <c r="A45" s="22">
        <v>94444.0</v>
      </c>
      <c r="B45" s="22" t="s">
        <v>40</v>
      </c>
      <c r="C45" s="22" t="s">
        <v>40</v>
      </c>
      <c r="D45" s="22">
        <v>6125.0</v>
      </c>
      <c r="E45" s="22" t="s">
        <v>965</v>
      </c>
      <c r="F45" s="22" t="str">
        <f t="shared" si="1"/>
        <v>6</v>
      </c>
      <c r="G45" s="22">
        <v>29.0</v>
      </c>
      <c r="H45" s="22">
        <v>1961.0</v>
      </c>
      <c r="I45" s="22" t="s">
        <v>964</v>
      </c>
      <c r="J45" s="22">
        <v>-7.09992</v>
      </c>
      <c r="K45" s="22">
        <v>-34.880557</v>
      </c>
      <c r="L45" s="22" t="s">
        <v>249</v>
      </c>
      <c r="M45" s="22" t="s">
        <v>79</v>
      </c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</row>
    <row r="46">
      <c r="A46" s="22">
        <v>94304.0</v>
      </c>
      <c r="B46" s="22" t="s">
        <v>40</v>
      </c>
      <c r="C46" s="22" t="s">
        <v>40</v>
      </c>
      <c r="D46" s="22">
        <v>6125.0</v>
      </c>
      <c r="E46" s="22" t="s">
        <v>965</v>
      </c>
      <c r="F46" s="22" t="str">
        <f t="shared" si="1"/>
        <v>6</v>
      </c>
      <c r="G46" s="22">
        <v>29.0</v>
      </c>
      <c r="H46" s="22">
        <v>1961.0</v>
      </c>
      <c r="I46" s="22" t="s">
        <v>964</v>
      </c>
      <c r="J46" s="22">
        <v>-7.09992</v>
      </c>
      <c r="K46" s="22">
        <v>-34.880557</v>
      </c>
      <c r="L46" s="22" t="s">
        <v>249</v>
      </c>
      <c r="M46" s="22" t="s">
        <v>79</v>
      </c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</row>
    <row r="47">
      <c r="A47" s="22">
        <v>94280.0</v>
      </c>
      <c r="B47" s="22" t="s">
        <v>40</v>
      </c>
      <c r="C47" s="22" t="s">
        <v>40</v>
      </c>
      <c r="D47" s="22">
        <v>6218.0</v>
      </c>
      <c r="E47" s="22" t="s">
        <v>966</v>
      </c>
      <c r="F47" s="22" t="str">
        <f t="shared" si="1"/>
        <v>6</v>
      </c>
      <c r="G47" s="22">
        <v>9.0</v>
      </c>
      <c r="H47" s="22">
        <v>1962.0</v>
      </c>
      <c r="I47" s="22" t="s">
        <v>964</v>
      </c>
      <c r="J47" s="22">
        <v>-7.09992</v>
      </c>
      <c r="K47" s="22">
        <v>-34.880557</v>
      </c>
      <c r="L47" s="22" t="s">
        <v>249</v>
      </c>
      <c r="M47" s="22" t="s">
        <v>79</v>
      </c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</row>
    <row r="48">
      <c r="A48" s="22">
        <v>94182.0</v>
      </c>
      <c r="B48" s="22" t="s">
        <v>40</v>
      </c>
      <c r="C48" s="22" t="s">
        <v>40</v>
      </c>
      <c r="D48" s="22">
        <v>6125.0</v>
      </c>
      <c r="E48" s="22">
        <v>5.1961</v>
      </c>
      <c r="F48" s="22">
        <v>5.0</v>
      </c>
      <c r="G48" s="22"/>
      <c r="H48" s="22">
        <v>1961.0</v>
      </c>
      <c r="I48" s="22" t="s">
        <v>964</v>
      </c>
      <c r="J48" s="22">
        <v>-7.09992</v>
      </c>
      <c r="K48" s="22">
        <v>-34.880557</v>
      </c>
      <c r="L48" s="22" t="s">
        <v>249</v>
      </c>
      <c r="M48" s="22" t="s">
        <v>79</v>
      </c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</row>
    <row r="49">
      <c r="A49" s="22">
        <v>60803.0</v>
      </c>
      <c r="B49" s="22" t="s">
        <v>40</v>
      </c>
      <c r="C49" s="22" t="s">
        <v>40</v>
      </c>
      <c r="D49" s="22">
        <v>6125.0</v>
      </c>
      <c r="E49" s="22" t="s">
        <v>967</v>
      </c>
      <c r="F49" s="22" t="str">
        <f t="shared" ref="F49:F51" si="2">IFERROR(__xludf.DUMMYFUNCTION("SPLIT(E49, ""."", TRUE)"),"6")</f>
        <v>6</v>
      </c>
      <c r="G49" s="22">
        <v>18.0</v>
      </c>
      <c r="H49" s="22">
        <v>1961.0</v>
      </c>
      <c r="I49" s="22" t="s">
        <v>964</v>
      </c>
      <c r="J49" s="22">
        <v>-7.09992</v>
      </c>
      <c r="K49" s="22">
        <v>-34.880557</v>
      </c>
      <c r="L49" s="22" t="s">
        <v>249</v>
      </c>
      <c r="M49" s="22" t="s">
        <v>79</v>
      </c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</row>
    <row r="50">
      <c r="A50" s="22">
        <v>94244.0</v>
      </c>
      <c r="B50" s="22" t="s">
        <v>40</v>
      </c>
      <c r="C50" s="22" t="s">
        <v>40</v>
      </c>
      <c r="D50" s="22">
        <v>6147.0</v>
      </c>
      <c r="E50" s="22" t="s">
        <v>574</v>
      </c>
      <c r="F50" s="22" t="str">
        <f t="shared" si="2"/>
        <v>9</v>
      </c>
      <c r="G50" s="22">
        <v>10.0</v>
      </c>
      <c r="H50" s="22">
        <v>1961.0</v>
      </c>
      <c r="I50" s="22" t="s">
        <v>968</v>
      </c>
      <c r="J50" s="22">
        <v>-7.09992</v>
      </c>
      <c r="K50" s="22">
        <v>-34.880557</v>
      </c>
      <c r="L50" s="22" t="s">
        <v>249</v>
      </c>
      <c r="M50" s="22" t="s">
        <v>79</v>
      </c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</row>
    <row r="51">
      <c r="A51" s="22">
        <v>60381.0</v>
      </c>
      <c r="B51" s="22" t="s">
        <v>40</v>
      </c>
      <c r="C51" s="22" t="s">
        <v>40</v>
      </c>
      <c r="D51" s="22">
        <v>6147.0</v>
      </c>
      <c r="E51" s="22" t="s">
        <v>969</v>
      </c>
      <c r="F51" s="22" t="str">
        <f t="shared" si="2"/>
        <v>7</v>
      </c>
      <c r="G51" s="22">
        <v>9.0</v>
      </c>
      <c r="H51" s="22">
        <v>1961.0</v>
      </c>
      <c r="I51" s="22" t="s">
        <v>968</v>
      </c>
      <c r="J51" s="22">
        <v>-7.09992</v>
      </c>
      <c r="K51" s="22">
        <v>-34.880557</v>
      </c>
      <c r="L51" s="22" t="s">
        <v>249</v>
      </c>
      <c r="M51" s="22" t="s">
        <v>79</v>
      </c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</row>
    <row r="52">
      <c r="A52" s="11">
        <v>60667.0</v>
      </c>
      <c r="B52" s="11" t="s">
        <v>40</v>
      </c>
      <c r="C52" s="11" t="s">
        <v>40</v>
      </c>
      <c r="D52" s="11">
        <v>6129.0</v>
      </c>
      <c r="E52" s="11">
        <v>6.1961</v>
      </c>
      <c r="F52" s="11">
        <v>6.0</v>
      </c>
      <c r="G52" s="11"/>
      <c r="H52" s="11">
        <v>1961.0</v>
      </c>
      <c r="I52" s="11" t="s">
        <v>970</v>
      </c>
      <c r="J52" s="11">
        <v>-1.437281</v>
      </c>
      <c r="K52" s="11">
        <v>-48.470614</v>
      </c>
      <c r="L52" s="11" t="s">
        <v>249</v>
      </c>
      <c r="M52" s="11" t="s">
        <v>79</v>
      </c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</row>
    <row r="53">
      <c r="A53" s="11">
        <v>60688.0</v>
      </c>
      <c r="B53" s="11" t="s">
        <v>40</v>
      </c>
      <c r="C53" s="11" t="s">
        <v>40</v>
      </c>
      <c r="D53" s="11">
        <v>6129.0</v>
      </c>
      <c r="E53" s="11">
        <v>6.1961</v>
      </c>
      <c r="F53" s="11">
        <v>6.0</v>
      </c>
      <c r="G53" s="11"/>
      <c r="H53" s="11">
        <v>1961.0</v>
      </c>
      <c r="I53" s="11" t="s">
        <v>970</v>
      </c>
      <c r="J53" s="11">
        <v>-1.437281</v>
      </c>
      <c r="K53" s="11">
        <v>-48.470614</v>
      </c>
      <c r="L53" s="11" t="s">
        <v>249</v>
      </c>
      <c r="M53" s="11" t="s">
        <v>79</v>
      </c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</row>
    <row r="54">
      <c r="A54" s="11">
        <v>60693.0</v>
      </c>
      <c r="B54" s="11" t="s">
        <v>40</v>
      </c>
      <c r="C54" s="11" t="s">
        <v>40</v>
      </c>
      <c r="D54" s="11">
        <v>6129.0</v>
      </c>
      <c r="E54" s="11">
        <v>6.1961</v>
      </c>
      <c r="F54" s="11">
        <v>6.0</v>
      </c>
      <c r="G54" s="11"/>
      <c r="H54" s="11">
        <v>1961.0</v>
      </c>
      <c r="I54" s="11" t="s">
        <v>970</v>
      </c>
      <c r="J54" s="11">
        <v>-1.437281</v>
      </c>
      <c r="K54" s="11">
        <v>-48.470614</v>
      </c>
      <c r="L54" s="11" t="s">
        <v>249</v>
      </c>
      <c r="M54" s="11" t="s">
        <v>79</v>
      </c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</row>
    <row r="55">
      <c r="A55" s="11">
        <v>60768.0</v>
      </c>
      <c r="B55" s="11" t="s">
        <v>40</v>
      </c>
      <c r="C55" s="11" t="s">
        <v>40</v>
      </c>
      <c r="D55" s="11">
        <v>6129.0</v>
      </c>
      <c r="E55" s="11">
        <v>6.1961</v>
      </c>
      <c r="F55" s="11">
        <v>6.0</v>
      </c>
      <c r="G55" s="11"/>
      <c r="H55" s="11">
        <v>1961.0</v>
      </c>
      <c r="I55" s="11" t="s">
        <v>970</v>
      </c>
      <c r="J55" s="11">
        <v>-1.437281</v>
      </c>
      <c r="K55" s="11">
        <v>-48.470614</v>
      </c>
      <c r="L55" s="11" t="s">
        <v>249</v>
      </c>
      <c r="M55" s="11" t="s">
        <v>79</v>
      </c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</row>
    <row r="56">
      <c r="A56" s="11">
        <v>60679.0</v>
      </c>
      <c r="B56" s="11" t="s">
        <v>40</v>
      </c>
      <c r="C56" s="11" t="s">
        <v>40</v>
      </c>
      <c r="D56" s="11" t="s">
        <v>971</v>
      </c>
      <c r="E56" s="62">
        <v>6.1962</v>
      </c>
      <c r="F56" s="11">
        <v>6.0</v>
      </c>
      <c r="G56" s="62"/>
      <c r="H56" s="11">
        <v>1962.0</v>
      </c>
      <c r="I56" s="11" t="s">
        <v>970</v>
      </c>
      <c r="J56" s="11">
        <v>-1.437281</v>
      </c>
      <c r="K56" s="11">
        <v>-48.470614</v>
      </c>
      <c r="L56" s="11" t="s">
        <v>249</v>
      </c>
      <c r="M56" s="11" t="s">
        <v>79</v>
      </c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</row>
    <row r="57">
      <c r="A57" s="11">
        <v>84403.0</v>
      </c>
      <c r="B57" s="11" t="s">
        <v>40</v>
      </c>
      <c r="C57" s="11" t="s">
        <v>40</v>
      </c>
      <c r="D57" s="11">
        <v>6129.0</v>
      </c>
      <c r="E57" s="11">
        <v>6.1961</v>
      </c>
      <c r="F57" s="11">
        <v>6.0</v>
      </c>
      <c r="G57" s="11"/>
      <c r="H57" s="11">
        <v>1961.0</v>
      </c>
      <c r="I57" s="11" t="s">
        <v>970</v>
      </c>
      <c r="J57" s="11">
        <v>-1.437281</v>
      </c>
      <c r="K57" s="11">
        <v>-48.470614</v>
      </c>
      <c r="L57" s="11" t="s">
        <v>249</v>
      </c>
      <c r="M57" s="11" t="s">
        <v>79</v>
      </c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</row>
    <row r="58">
      <c r="A58" s="11">
        <v>60758.0</v>
      </c>
      <c r="B58" s="11" t="s">
        <v>40</v>
      </c>
      <c r="C58" s="11" t="s">
        <v>40</v>
      </c>
      <c r="D58" s="11" t="s">
        <v>971</v>
      </c>
      <c r="E58" s="11">
        <v>3.1962</v>
      </c>
      <c r="F58" s="11">
        <v>3.0</v>
      </c>
      <c r="G58" s="11"/>
      <c r="H58" s="11">
        <v>1962.0</v>
      </c>
      <c r="I58" s="11" t="s">
        <v>970</v>
      </c>
      <c r="J58" s="11">
        <v>-1.437281</v>
      </c>
      <c r="K58" s="11">
        <v>-48.470614</v>
      </c>
      <c r="L58" s="11" t="s">
        <v>249</v>
      </c>
      <c r="M58" s="11" t="s">
        <v>79</v>
      </c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</row>
    <row r="59">
      <c r="A59" s="11">
        <v>94273.0</v>
      </c>
      <c r="B59" s="11" t="s">
        <v>40</v>
      </c>
      <c r="C59" s="11" t="s">
        <v>40</v>
      </c>
      <c r="D59" s="12"/>
      <c r="E59" s="11">
        <v>9.1952</v>
      </c>
      <c r="F59" s="11">
        <v>9.0</v>
      </c>
      <c r="G59" s="11"/>
      <c r="H59" s="11">
        <v>1952.0</v>
      </c>
      <c r="I59" s="11" t="s">
        <v>970</v>
      </c>
      <c r="J59" s="11">
        <v>-1.437281</v>
      </c>
      <c r="K59" s="11">
        <v>-48.470614</v>
      </c>
      <c r="L59" s="11" t="s">
        <v>249</v>
      </c>
      <c r="M59" s="11" t="s">
        <v>79</v>
      </c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</row>
    <row r="60">
      <c r="A60" s="11">
        <v>94366.0</v>
      </c>
      <c r="B60" s="11" t="s">
        <v>40</v>
      </c>
      <c r="C60" s="11" t="s">
        <v>40</v>
      </c>
      <c r="D60" s="11">
        <v>6011.0</v>
      </c>
      <c r="E60" s="11">
        <v>7.196</v>
      </c>
      <c r="F60" s="11">
        <v>7.0</v>
      </c>
      <c r="G60" s="11"/>
      <c r="H60" s="11">
        <v>1960.0</v>
      </c>
      <c r="I60" s="11" t="s">
        <v>972</v>
      </c>
      <c r="J60" s="11">
        <v>-1.437281</v>
      </c>
      <c r="K60" s="11">
        <v>-48.470614</v>
      </c>
      <c r="L60" s="11" t="s">
        <v>249</v>
      </c>
      <c r="M60" s="11" t="s">
        <v>79</v>
      </c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</row>
    <row r="61">
      <c r="A61" s="11">
        <v>60614.0</v>
      </c>
      <c r="B61" s="11" t="s">
        <v>40</v>
      </c>
      <c r="C61" s="11" t="s">
        <v>40</v>
      </c>
      <c r="D61" s="11">
        <v>6011.0</v>
      </c>
      <c r="E61" s="11">
        <v>7.196</v>
      </c>
      <c r="F61" s="11">
        <v>7.0</v>
      </c>
      <c r="G61" s="11"/>
      <c r="H61" s="11">
        <v>1960.0</v>
      </c>
      <c r="I61" s="11" t="s">
        <v>972</v>
      </c>
      <c r="J61" s="11">
        <v>-1.437281</v>
      </c>
      <c r="K61" s="11">
        <v>-48.470614</v>
      </c>
      <c r="L61" s="11" t="s">
        <v>249</v>
      </c>
      <c r="M61" s="11" t="s">
        <v>79</v>
      </c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</row>
    <row r="62">
      <c r="A62" s="11">
        <v>60276.0</v>
      </c>
      <c r="B62" s="11" t="s">
        <v>40</v>
      </c>
      <c r="C62" s="11" t="s">
        <v>40</v>
      </c>
      <c r="D62" s="11">
        <v>6011.0</v>
      </c>
      <c r="E62" s="11">
        <v>7.196</v>
      </c>
      <c r="F62" s="11">
        <v>7.0</v>
      </c>
      <c r="G62" s="11"/>
      <c r="H62" s="11">
        <v>1960.0</v>
      </c>
      <c r="I62" s="11" t="s">
        <v>972</v>
      </c>
      <c r="J62" s="11">
        <v>-1.437281</v>
      </c>
      <c r="K62" s="11">
        <v>-48.470614</v>
      </c>
      <c r="L62" s="11" t="s">
        <v>249</v>
      </c>
      <c r="M62" s="11" t="s">
        <v>79</v>
      </c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</row>
    <row r="63">
      <c r="A63" s="11">
        <v>94533.0</v>
      </c>
      <c r="B63" s="11" t="s">
        <v>40</v>
      </c>
      <c r="C63" s="11" t="s">
        <v>40</v>
      </c>
      <c r="D63" s="11">
        <v>6011.0</v>
      </c>
      <c r="E63" s="11">
        <v>7.196</v>
      </c>
      <c r="F63" s="11">
        <v>7.0</v>
      </c>
      <c r="G63" s="11"/>
      <c r="H63" s="11">
        <v>1960.0</v>
      </c>
      <c r="I63" s="11" t="s">
        <v>972</v>
      </c>
      <c r="J63" s="11">
        <v>-1.437281</v>
      </c>
      <c r="K63" s="11">
        <v>-48.470614</v>
      </c>
      <c r="L63" s="11" t="s">
        <v>249</v>
      </c>
      <c r="M63" s="11" t="s">
        <v>79</v>
      </c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</row>
    <row r="64">
      <c r="A64" s="11">
        <v>94339.0</v>
      </c>
      <c r="B64" s="11" t="s">
        <v>40</v>
      </c>
      <c r="C64" s="11" t="s">
        <v>40</v>
      </c>
      <c r="D64" s="11" t="s">
        <v>973</v>
      </c>
      <c r="E64" s="11">
        <v>4.1961</v>
      </c>
      <c r="F64" s="11">
        <v>4.0</v>
      </c>
      <c r="G64" s="11"/>
      <c r="H64" s="11">
        <v>1961.0</v>
      </c>
      <c r="I64" s="11" t="s">
        <v>972</v>
      </c>
      <c r="J64" s="11">
        <v>-1.437281</v>
      </c>
      <c r="K64" s="11">
        <v>-48.470614</v>
      </c>
      <c r="L64" s="11" t="s">
        <v>249</v>
      </c>
      <c r="M64" s="11" t="s">
        <v>79</v>
      </c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</row>
    <row r="65">
      <c r="A65" s="11">
        <v>94172.0</v>
      </c>
      <c r="B65" s="11" t="s">
        <v>40</v>
      </c>
      <c r="C65" s="11" t="s">
        <v>40</v>
      </c>
      <c r="D65" s="11" t="s">
        <v>973</v>
      </c>
      <c r="E65" s="11">
        <v>4.1961</v>
      </c>
      <c r="F65" s="11">
        <v>4.0</v>
      </c>
      <c r="G65" s="11"/>
      <c r="H65" s="11">
        <v>1961.0</v>
      </c>
      <c r="I65" s="11" t="s">
        <v>972</v>
      </c>
      <c r="J65" s="11">
        <v>-1.437281</v>
      </c>
      <c r="K65" s="11">
        <v>-48.470614</v>
      </c>
      <c r="L65" s="11" t="s">
        <v>249</v>
      </c>
      <c r="M65" s="11" t="s">
        <v>79</v>
      </c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</row>
    <row r="66">
      <c r="A66" s="11">
        <v>94433.0</v>
      </c>
      <c r="B66" s="11" t="s">
        <v>40</v>
      </c>
      <c r="C66" s="11" t="s">
        <v>40</v>
      </c>
      <c r="D66" s="11" t="s">
        <v>973</v>
      </c>
      <c r="E66" s="11">
        <v>4.1961</v>
      </c>
      <c r="F66" s="11">
        <v>4.0</v>
      </c>
      <c r="G66" s="11"/>
      <c r="H66" s="11">
        <v>1961.0</v>
      </c>
      <c r="I66" s="11" t="s">
        <v>972</v>
      </c>
      <c r="J66" s="11">
        <v>-1.437281</v>
      </c>
      <c r="K66" s="11">
        <v>-48.470614</v>
      </c>
      <c r="L66" s="11" t="s">
        <v>249</v>
      </c>
      <c r="M66" s="11" t="s">
        <v>79</v>
      </c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</row>
    <row r="67">
      <c r="A67" s="11">
        <v>94412.0</v>
      </c>
      <c r="B67" s="11" t="s">
        <v>40</v>
      </c>
      <c r="C67" s="11" t="s">
        <v>40</v>
      </c>
      <c r="D67" s="11" t="s">
        <v>973</v>
      </c>
      <c r="E67" s="11">
        <v>4.1961</v>
      </c>
      <c r="F67" s="11">
        <v>4.0</v>
      </c>
      <c r="G67" s="11"/>
      <c r="H67" s="11">
        <v>1961.0</v>
      </c>
      <c r="I67" s="11" t="s">
        <v>972</v>
      </c>
      <c r="J67" s="11">
        <v>-1.437281</v>
      </c>
      <c r="K67" s="11">
        <v>-48.470614</v>
      </c>
      <c r="L67" s="11" t="s">
        <v>249</v>
      </c>
      <c r="M67" s="11" t="s">
        <v>79</v>
      </c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</row>
    <row r="68">
      <c r="A68" s="11">
        <v>60345.0</v>
      </c>
      <c r="B68" s="11" t="s">
        <v>40</v>
      </c>
      <c r="C68" s="11" t="s">
        <v>40</v>
      </c>
      <c r="D68" s="11">
        <v>6011.0</v>
      </c>
      <c r="E68" s="11">
        <v>7.196</v>
      </c>
      <c r="F68" s="11">
        <v>7.0</v>
      </c>
      <c r="G68" s="11"/>
      <c r="H68" s="11">
        <v>1960.0</v>
      </c>
      <c r="I68" s="11" t="s">
        <v>972</v>
      </c>
      <c r="J68" s="11">
        <v>-1.437281</v>
      </c>
      <c r="K68" s="11">
        <v>-48.470614</v>
      </c>
      <c r="L68" s="11" t="s">
        <v>249</v>
      </c>
      <c r="M68" s="11" t="s">
        <v>79</v>
      </c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</row>
    <row r="69">
      <c r="A69" s="11">
        <v>94320.0</v>
      </c>
      <c r="B69" s="11" t="s">
        <v>40</v>
      </c>
      <c r="C69" s="11" t="s">
        <v>40</v>
      </c>
      <c r="D69" s="11">
        <v>6011.0</v>
      </c>
      <c r="E69" s="11">
        <v>7.196</v>
      </c>
      <c r="F69" s="11">
        <v>7.0</v>
      </c>
      <c r="G69" s="11"/>
      <c r="H69" s="11">
        <v>1960.0</v>
      </c>
      <c r="I69" s="11" t="s">
        <v>972</v>
      </c>
      <c r="J69" s="11">
        <v>-1.437281</v>
      </c>
      <c r="K69" s="11">
        <v>-48.470614</v>
      </c>
      <c r="L69" s="11" t="s">
        <v>249</v>
      </c>
      <c r="M69" s="11" t="s">
        <v>79</v>
      </c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</row>
    <row r="70">
      <c r="A70" s="11">
        <v>60721.0</v>
      </c>
      <c r="B70" s="11" t="s">
        <v>40</v>
      </c>
      <c r="C70" s="11" t="s">
        <v>40</v>
      </c>
      <c r="D70" s="11">
        <v>6108.0</v>
      </c>
      <c r="E70" s="11">
        <v>7.196</v>
      </c>
      <c r="F70" s="11">
        <v>7.0</v>
      </c>
      <c r="G70" s="11"/>
      <c r="H70" s="11">
        <v>1960.0</v>
      </c>
      <c r="I70" s="11" t="s">
        <v>972</v>
      </c>
      <c r="J70" s="11">
        <v>-1.437281</v>
      </c>
      <c r="K70" s="11">
        <v>-48.470614</v>
      </c>
      <c r="L70" s="11" t="s">
        <v>249</v>
      </c>
      <c r="M70" s="11" t="s">
        <v>79</v>
      </c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</row>
    <row r="71">
      <c r="A71" s="11">
        <v>60684.0</v>
      </c>
      <c r="B71" s="11" t="s">
        <v>40</v>
      </c>
      <c r="C71" s="11" t="s">
        <v>40</v>
      </c>
      <c r="D71" s="11">
        <v>6011.0</v>
      </c>
      <c r="E71" s="11">
        <v>7.196</v>
      </c>
      <c r="F71" s="11">
        <v>7.0</v>
      </c>
      <c r="G71" s="11"/>
      <c r="H71" s="11">
        <v>1960.0</v>
      </c>
      <c r="I71" s="11" t="s">
        <v>972</v>
      </c>
      <c r="J71" s="11">
        <v>-1.437281</v>
      </c>
      <c r="K71" s="11">
        <v>-48.470614</v>
      </c>
      <c r="L71" s="11" t="s">
        <v>249</v>
      </c>
      <c r="M71" s="11" t="s">
        <v>79</v>
      </c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</row>
    <row r="72">
      <c r="A72" s="36">
        <v>60708.0</v>
      </c>
      <c r="B72" s="36" t="s">
        <v>40</v>
      </c>
      <c r="C72" s="36" t="s">
        <v>40</v>
      </c>
      <c r="D72" s="36">
        <v>6135.0</v>
      </c>
      <c r="E72" s="36" t="s">
        <v>974</v>
      </c>
      <c r="F72" s="36" t="str">
        <f t="shared" ref="F72:F74" si="3">IFERROR(__xludf.DUMMYFUNCTION("SPLIT(E72, ""."", TRUE)"),"7")</f>
        <v>7</v>
      </c>
      <c r="G72" s="36">
        <v>29.0</v>
      </c>
      <c r="H72" s="36">
        <v>1961.0</v>
      </c>
      <c r="I72" s="36" t="s">
        <v>975</v>
      </c>
      <c r="J72" s="36">
        <v>3.416667</v>
      </c>
      <c r="K72" s="36">
        <v>-76.55</v>
      </c>
      <c r="L72" s="36" t="s">
        <v>249</v>
      </c>
      <c r="M72" s="36" t="s">
        <v>79</v>
      </c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</row>
    <row r="73">
      <c r="A73" s="36">
        <v>94445.0</v>
      </c>
      <c r="B73" s="36" t="s">
        <v>40</v>
      </c>
      <c r="C73" s="36" t="s">
        <v>40</v>
      </c>
      <c r="D73" s="36">
        <v>6135.0</v>
      </c>
      <c r="E73" s="36" t="s">
        <v>976</v>
      </c>
      <c r="F73" s="36" t="str">
        <f t="shared" si="3"/>
        <v>7</v>
      </c>
      <c r="G73" s="36">
        <v>28.0</v>
      </c>
      <c r="H73" s="36">
        <v>1961.0</v>
      </c>
      <c r="I73" s="36" t="s">
        <v>975</v>
      </c>
      <c r="J73" s="36">
        <v>3.416667</v>
      </c>
      <c r="K73" s="36">
        <v>-76.55</v>
      </c>
      <c r="L73" s="36" t="s">
        <v>249</v>
      </c>
      <c r="M73" s="36" t="s">
        <v>79</v>
      </c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</row>
    <row r="74">
      <c r="A74" s="36">
        <v>94327.0</v>
      </c>
      <c r="B74" s="36" t="s">
        <v>40</v>
      </c>
      <c r="C74" s="36" t="s">
        <v>40</v>
      </c>
      <c r="D74" s="36">
        <v>6135.0</v>
      </c>
      <c r="E74" s="36" t="s">
        <v>976</v>
      </c>
      <c r="F74" s="36" t="str">
        <f t="shared" si="3"/>
        <v>7</v>
      </c>
      <c r="G74" s="36">
        <v>28.0</v>
      </c>
      <c r="H74" s="36">
        <v>1961.0</v>
      </c>
      <c r="I74" s="36" t="s">
        <v>975</v>
      </c>
      <c r="J74" s="36">
        <v>3.416667</v>
      </c>
      <c r="K74" s="36">
        <v>-76.55</v>
      </c>
      <c r="L74" s="36" t="s">
        <v>249</v>
      </c>
      <c r="M74" s="36" t="s">
        <v>79</v>
      </c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</row>
    <row r="75">
      <c r="A75" s="36">
        <v>60650.0</v>
      </c>
      <c r="B75" s="36" t="s">
        <v>40</v>
      </c>
      <c r="C75" s="36" t="s">
        <v>40</v>
      </c>
      <c r="D75" s="36">
        <v>6135.0</v>
      </c>
      <c r="E75" s="36">
        <v>1961.0</v>
      </c>
      <c r="F75" s="36"/>
      <c r="G75" s="36"/>
      <c r="H75" s="36">
        <v>1961.0</v>
      </c>
      <c r="I75" s="36" t="s">
        <v>977</v>
      </c>
      <c r="J75" s="36">
        <v>3.416667</v>
      </c>
      <c r="K75" s="36">
        <v>-76.55</v>
      </c>
      <c r="L75" s="36" t="s">
        <v>249</v>
      </c>
      <c r="M75" s="36" t="s">
        <v>79</v>
      </c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</row>
    <row r="76">
      <c r="A76" s="36">
        <v>60712.0</v>
      </c>
      <c r="B76" s="36" t="s">
        <v>40</v>
      </c>
      <c r="C76" s="36" t="s">
        <v>40</v>
      </c>
      <c r="D76" s="36">
        <v>6135.0</v>
      </c>
      <c r="E76" s="37"/>
      <c r="F76" s="37"/>
      <c r="G76" s="37"/>
      <c r="H76" s="37"/>
      <c r="I76" s="36" t="s">
        <v>977</v>
      </c>
      <c r="J76" s="36">
        <v>3.416667</v>
      </c>
      <c r="K76" s="36">
        <v>-76.55</v>
      </c>
      <c r="L76" s="36" t="s">
        <v>249</v>
      </c>
      <c r="M76" s="36" t="s">
        <v>79</v>
      </c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</row>
    <row r="77">
      <c r="A77" s="36">
        <v>60748.0</v>
      </c>
      <c r="B77" s="36" t="s">
        <v>40</v>
      </c>
      <c r="C77" s="36" t="s">
        <v>40</v>
      </c>
      <c r="D77" s="36">
        <v>6135.0</v>
      </c>
      <c r="E77" s="63" t="s">
        <v>976</v>
      </c>
      <c r="F77" s="63" t="str">
        <f t="shared" ref="F77:F87" si="4">IFERROR(__xludf.DUMMYFUNCTION("SPLIT(E77, ""."", TRUE)"),"7")</f>
        <v>7</v>
      </c>
      <c r="G77" s="63">
        <v>28.0</v>
      </c>
      <c r="H77" s="63">
        <v>1961.0</v>
      </c>
      <c r="I77" s="36" t="s">
        <v>977</v>
      </c>
      <c r="J77" s="36">
        <v>3.416667</v>
      </c>
      <c r="K77" s="36">
        <v>-76.55</v>
      </c>
      <c r="L77" s="36" t="s">
        <v>249</v>
      </c>
      <c r="M77" s="36" t="s">
        <v>79</v>
      </c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</row>
    <row r="78">
      <c r="A78" s="36">
        <v>94436.0</v>
      </c>
      <c r="B78" s="36" t="s">
        <v>40</v>
      </c>
      <c r="C78" s="36" t="s">
        <v>40</v>
      </c>
      <c r="D78" s="36">
        <v>6135.0</v>
      </c>
      <c r="E78" s="36" t="s">
        <v>978</v>
      </c>
      <c r="F78" s="63" t="str">
        <f t="shared" si="4"/>
        <v>7</v>
      </c>
      <c r="G78" s="36">
        <v>27.0</v>
      </c>
      <c r="H78" s="36">
        <v>1961.0</v>
      </c>
      <c r="I78" s="36" t="s">
        <v>977</v>
      </c>
      <c r="J78" s="36">
        <v>3.416667</v>
      </c>
      <c r="K78" s="36">
        <v>-76.55</v>
      </c>
      <c r="L78" s="36" t="s">
        <v>249</v>
      </c>
      <c r="M78" s="36" t="s">
        <v>79</v>
      </c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</row>
    <row r="79">
      <c r="A79" s="36">
        <v>94593.0</v>
      </c>
      <c r="B79" s="36" t="s">
        <v>40</v>
      </c>
      <c r="C79" s="36" t="s">
        <v>40</v>
      </c>
      <c r="D79" s="36">
        <v>6135.0</v>
      </c>
      <c r="E79" s="36" t="s">
        <v>978</v>
      </c>
      <c r="F79" s="63" t="str">
        <f t="shared" si="4"/>
        <v>7</v>
      </c>
      <c r="G79" s="36">
        <v>27.0</v>
      </c>
      <c r="H79" s="36">
        <v>1961.0</v>
      </c>
      <c r="I79" s="36" t="s">
        <v>977</v>
      </c>
      <c r="J79" s="36">
        <v>3.416667</v>
      </c>
      <c r="K79" s="36">
        <v>-76.55</v>
      </c>
      <c r="L79" s="36" t="s">
        <v>249</v>
      </c>
      <c r="M79" s="36" t="s">
        <v>79</v>
      </c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</row>
    <row r="80">
      <c r="A80" s="36">
        <v>60705.0</v>
      </c>
      <c r="B80" s="36" t="s">
        <v>40</v>
      </c>
      <c r="C80" s="36" t="s">
        <v>40</v>
      </c>
      <c r="D80" s="36">
        <v>6135.0</v>
      </c>
      <c r="E80" s="36" t="s">
        <v>976</v>
      </c>
      <c r="F80" s="63" t="str">
        <f t="shared" si="4"/>
        <v>7</v>
      </c>
      <c r="G80" s="36">
        <v>28.0</v>
      </c>
      <c r="H80" s="36">
        <v>1961.0</v>
      </c>
      <c r="I80" s="36" t="s">
        <v>977</v>
      </c>
      <c r="J80" s="36">
        <v>3.416667</v>
      </c>
      <c r="K80" s="36">
        <v>-76.55</v>
      </c>
      <c r="L80" s="36" t="s">
        <v>249</v>
      </c>
      <c r="M80" s="36" t="s">
        <v>79</v>
      </c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</row>
    <row r="81">
      <c r="A81" s="36">
        <v>94590.0</v>
      </c>
      <c r="B81" s="36" t="s">
        <v>40</v>
      </c>
      <c r="C81" s="36" t="s">
        <v>40</v>
      </c>
      <c r="D81" s="36">
        <v>6135.0</v>
      </c>
      <c r="E81" s="36" t="s">
        <v>978</v>
      </c>
      <c r="F81" s="63" t="str">
        <f t="shared" si="4"/>
        <v>7</v>
      </c>
      <c r="G81" s="36">
        <v>27.0</v>
      </c>
      <c r="H81" s="36">
        <v>1961.0</v>
      </c>
      <c r="I81" s="36" t="s">
        <v>977</v>
      </c>
      <c r="J81" s="36">
        <v>3.416667</v>
      </c>
      <c r="K81" s="36">
        <v>-76.55</v>
      </c>
      <c r="L81" s="36" t="s">
        <v>249</v>
      </c>
      <c r="M81" s="36" t="s">
        <v>79</v>
      </c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</row>
    <row r="82">
      <c r="A82" s="36">
        <v>60701.0</v>
      </c>
      <c r="B82" s="36" t="s">
        <v>40</v>
      </c>
      <c r="C82" s="36" t="s">
        <v>40</v>
      </c>
      <c r="D82" s="36">
        <v>6135.0</v>
      </c>
      <c r="E82" s="36" t="s">
        <v>978</v>
      </c>
      <c r="F82" s="63" t="str">
        <f t="shared" si="4"/>
        <v>7</v>
      </c>
      <c r="G82" s="36">
        <v>27.0</v>
      </c>
      <c r="H82" s="36">
        <v>1961.0</v>
      </c>
      <c r="I82" s="36" t="s">
        <v>977</v>
      </c>
      <c r="J82" s="36">
        <v>3.416667</v>
      </c>
      <c r="K82" s="36">
        <v>-76.55</v>
      </c>
      <c r="L82" s="36" t="s">
        <v>249</v>
      </c>
      <c r="M82" s="36" t="s">
        <v>79</v>
      </c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</row>
    <row r="83">
      <c r="A83" s="36">
        <v>94326.0</v>
      </c>
      <c r="B83" s="36" t="s">
        <v>40</v>
      </c>
      <c r="C83" s="36" t="s">
        <v>40</v>
      </c>
      <c r="D83" s="36">
        <v>6135.0</v>
      </c>
      <c r="E83" s="36" t="s">
        <v>976</v>
      </c>
      <c r="F83" s="63" t="str">
        <f t="shared" si="4"/>
        <v>7</v>
      </c>
      <c r="G83" s="36">
        <v>28.0</v>
      </c>
      <c r="H83" s="36">
        <v>1961.0</v>
      </c>
      <c r="I83" s="36" t="s">
        <v>977</v>
      </c>
      <c r="J83" s="36">
        <v>3.416667</v>
      </c>
      <c r="K83" s="36">
        <v>-76.55</v>
      </c>
      <c r="L83" s="36" t="s">
        <v>249</v>
      </c>
      <c r="M83" s="36" t="s">
        <v>79</v>
      </c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</row>
    <row r="84">
      <c r="A84" s="36">
        <v>60594.0</v>
      </c>
      <c r="B84" s="36" t="s">
        <v>40</v>
      </c>
      <c r="C84" s="36" t="s">
        <v>40</v>
      </c>
      <c r="D84" s="36">
        <v>6135.0</v>
      </c>
      <c r="E84" s="36" t="s">
        <v>976</v>
      </c>
      <c r="F84" s="63" t="str">
        <f t="shared" si="4"/>
        <v>7</v>
      </c>
      <c r="G84" s="36">
        <v>28.0</v>
      </c>
      <c r="H84" s="36">
        <v>1961.0</v>
      </c>
      <c r="I84" s="36" t="s">
        <v>977</v>
      </c>
      <c r="J84" s="36">
        <v>3.416667</v>
      </c>
      <c r="K84" s="36">
        <v>-76.55</v>
      </c>
      <c r="L84" s="36" t="s">
        <v>249</v>
      </c>
      <c r="M84" s="36" t="s">
        <v>79</v>
      </c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</row>
    <row r="85">
      <c r="A85" s="36">
        <v>94154.0</v>
      </c>
      <c r="B85" s="36" t="s">
        <v>40</v>
      </c>
      <c r="C85" s="36" t="s">
        <v>40</v>
      </c>
      <c r="D85" s="36">
        <v>6135.0</v>
      </c>
      <c r="E85" s="36" t="s">
        <v>979</v>
      </c>
      <c r="F85" s="63" t="str">
        <f t="shared" si="4"/>
        <v>7</v>
      </c>
      <c r="G85" s="36">
        <v>17.0</v>
      </c>
      <c r="H85" s="36">
        <v>1961.0</v>
      </c>
      <c r="I85" s="36" t="s">
        <v>977</v>
      </c>
      <c r="J85" s="36">
        <v>3.416667</v>
      </c>
      <c r="K85" s="36">
        <v>-76.55</v>
      </c>
      <c r="L85" s="36" t="s">
        <v>249</v>
      </c>
      <c r="M85" s="36" t="s">
        <v>79</v>
      </c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</row>
    <row r="86">
      <c r="A86" s="36">
        <v>60714.0</v>
      </c>
      <c r="B86" s="36" t="s">
        <v>40</v>
      </c>
      <c r="C86" s="36" t="s">
        <v>40</v>
      </c>
      <c r="D86" s="36">
        <v>6135.0</v>
      </c>
      <c r="E86" s="36" t="s">
        <v>978</v>
      </c>
      <c r="F86" s="63" t="str">
        <f t="shared" si="4"/>
        <v>7</v>
      </c>
      <c r="G86" s="36">
        <v>27.0</v>
      </c>
      <c r="H86" s="36">
        <v>1961.0</v>
      </c>
      <c r="I86" s="36" t="s">
        <v>977</v>
      </c>
      <c r="J86" s="36">
        <v>3.416667</v>
      </c>
      <c r="K86" s="36">
        <v>-76.55</v>
      </c>
      <c r="L86" s="36" t="s">
        <v>249</v>
      </c>
      <c r="M86" s="36" t="s">
        <v>79</v>
      </c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</row>
    <row r="87">
      <c r="A87" s="36">
        <v>94467.0</v>
      </c>
      <c r="B87" s="36" t="s">
        <v>40</v>
      </c>
      <c r="C87" s="36" t="s">
        <v>40</v>
      </c>
      <c r="D87" s="36">
        <v>6135.0</v>
      </c>
      <c r="E87" s="36" t="s">
        <v>978</v>
      </c>
      <c r="F87" s="63" t="str">
        <f t="shared" si="4"/>
        <v>7</v>
      </c>
      <c r="G87" s="36">
        <v>27.0</v>
      </c>
      <c r="H87" s="36">
        <v>1961.0</v>
      </c>
      <c r="I87" s="36" t="s">
        <v>977</v>
      </c>
      <c r="J87" s="36">
        <v>3.416667</v>
      </c>
      <c r="K87" s="36">
        <v>-76.55</v>
      </c>
      <c r="L87" s="36" t="s">
        <v>249</v>
      </c>
      <c r="M87" s="36" t="s">
        <v>79</v>
      </c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</row>
    <row r="88">
      <c r="A88" s="36">
        <v>94626.0</v>
      </c>
      <c r="B88" s="36" t="s">
        <v>40</v>
      </c>
      <c r="C88" s="36" t="s">
        <v>40</v>
      </c>
      <c r="D88" s="36">
        <v>6135.0</v>
      </c>
      <c r="E88" s="37"/>
      <c r="F88" s="37"/>
      <c r="G88" s="37"/>
      <c r="H88" s="37"/>
      <c r="I88" s="36" t="s">
        <v>977</v>
      </c>
      <c r="J88" s="36">
        <v>3.416667</v>
      </c>
      <c r="K88" s="36">
        <v>-76.55</v>
      </c>
      <c r="L88" s="36" t="s">
        <v>249</v>
      </c>
      <c r="M88" s="36" t="s">
        <v>79</v>
      </c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</row>
    <row r="89">
      <c r="A89" s="36">
        <v>60814.0</v>
      </c>
      <c r="B89" s="36" t="s">
        <v>40</v>
      </c>
      <c r="C89" s="36" t="s">
        <v>40</v>
      </c>
      <c r="D89" s="36">
        <v>6135.0</v>
      </c>
      <c r="E89" s="37"/>
      <c r="F89" s="37"/>
      <c r="G89" s="37"/>
      <c r="H89" s="37"/>
      <c r="I89" s="36" t="s">
        <v>977</v>
      </c>
      <c r="J89" s="36">
        <v>3.416667</v>
      </c>
      <c r="K89" s="36">
        <v>-76.55</v>
      </c>
      <c r="L89" s="36" t="s">
        <v>249</v>
      </c>
      <c r="M89" s="36" t="s">
        <v>79</v>
      </c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</row>
    <row r="90">
      <c r="A90" s="36">
        <v>94663.0</v>
      </c>
      <c r="B90" s="36" t="s">
        <v>40</v>
      </c>
      <c r="C90" s="36" t="s">
        <v>40</v>
      </c>
      <c r="D90" s="36">
        <v>6135.0</v>
      </c>
      <c r="E90" s="36" t="s">
        <v>974</v>
      </c>
      <c r="F90" s="36" t="str">
        <f t="shared" ref="F90:F91" si="5">IFERROR(__xludf.DUMMYFUNCTION("SPLIT(E90, ""."", TRUE)"),"7")</f>
        <v>7</v>
      </c>
      <c r="G90" s="36">
        <v>29.0</v>
      </c>
      <c r="H90" s="36">
        <v>1961.0</v>
      </c>
      <c r="I90" s="36" t="s">
        <v>977</v>
      </c>
      <c r="J90" s="36">
        <v>3.416667</v>
      </c>
      <c r="K90" s="36">
        <v>-76.55</v>
      </c>
      <c r="L90" s="36" t="s">
        <v>249</v>
      </c>
      <c r="M90" s="36" t="s">
        <v>79</v>
      </c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</row>
    <row r="91">
      <c r="A91" s="36">
        <v>94493.0</v>
      </c>
      <c r="B91" s="36" t="s">
        <v>40</v>
      </c>
      <c r="C91" s="36" t="s">
        <v>40</v>
      </c>
      <c r="D91" s="36">
        <v>6135.0</v>
      </c>
      <c r="E91" s="36" t="s">
        <v>976</v>
      </c>
      <c r="F91" s="36" t="str">
        <f t="shared" si="5"/>
        <v>7</v>
      </c>
      <c r="G91" s="36">
        <v>28.0</v>
      </c>
      <c r="H91" s="36">
        <v>1961.0</v>
      </c>
      <c r="I91" s="36" t="s">
        <v>977</v>
      </c>
      <c r="J91" s="36">
        <v>3.416667</v>
      </c>
      <c r="K91" s="36">
        <v>-76.55</v>
      </c>
      <c r="L91" s="36" t="s">
        <v>249</v>
      </c>
      <c r="M91" s="36" t="s">
        <v>79</v>
      </c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</row>
    <row r="92">
      <c r="A92" s="36">
        <v>94640.0</v>
      </c>
      <c r="B92" s="36" t="s">
        <v>40</v>
      </c>
      <c r="C92" s="36" t="s">
        <v>40</v>
      </c>
      <c r="D92" s="36">
        <v>6135.0</v>
      </c>
      <c r="E92" s="37"/>
      <c r="F92" s="37"/>
      <c r="G92" s="37"/>
      <c r="H92" s="37"/>
      <c r="I92" s="36" t="s">
        <v>980</v>
      </c>
      <c r="J92" s="36">
        <v>3.416667</v>
      </c>
      <c r="K92" s="36">
        <v>-76.55</v>
      </c>
      <c r="L92" s="36" t="s">
        <v>249</v>
      </c>
      <c r="M92" s="36" t="s">
        <v>79</v>
      </c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</row>
    <row r="93">
      <c r="A93" s="36">
        <v>60302.0</v>
      </c>
      <c r="B93" s="36" t="s">
        <v>40</v>
      </c>
      <c r="C93" s="36" t="s">
        <v>40</v>
      </c>
      <c r="D93" s="36">
        <v>6135.0</v>
      </c>
      <c r="E93" s="36" t="s">
        <v>981</v>
      </c>
      <c r="F93" s="36" t="str">
        <f>IFERROR(__xludf.DUMMYFUNCTION("SPLIT(E93, ""."", TRUE)"),"5")</f>
        <v>5</v>
      </c>
      <c r="G93" s="36">
        <v>13.0</v>
      </c>
      <c r="H93" s="36">
        <v>1961.0</v>
      </c>
      <c r="I93" s="36" t="s">
        <v>980</v>
      </c>
      <c r="J93" s="36">
        <v>3.416667</v>
      </c>
      <c r="K93" s="36">
        <v>-76.55</v>
      </c>
      <c r="L93" s="36" t="s">
        <v>249</v>
      </c>
      <c r="M93" s="36" t="s">
        <v>79</v>
      </c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</row>
    <row r="94">
      <c r="A94" s="36">
        <v>94569.0</v>
      </c>
      <c r="B94" s="36" t="s">
        <v>40</v>
      </c>
      <c r="C94" s="36" t="s">
        <v>40</v>
      </c>
      <c r="D94" s="36">
        <v>6135.0</v>
      </c>
      <c r="E94" s="37"/>
      <c r="F94" s="37"/>
      <c r="G94" s="37"/>
      <c r="H94" s="37"/>
      <c r="I94" s="36" t="s">
        <v>982</v>
      </c>
      <c r="J94" s="36">
        <v>3.416667</v>
      </c>
      <c r="K94" s="36">
        <v>-76.55</v>
      </c>
      <c r="L94" s="36" t="s">
        <v>249</v>
      </c>
      <c r="M94" s="36" t="s">
        <v>79</v>
      </c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</row>
    <row r="95">
      <c r="A95" s="39">
        <v>94381.0</v>
      </c>
      <c r="B95" s="39" t="s">
        <v>40</v>
      </c>
      <c r="C95" s="39" t="s">
        <v>40</v>
      </c>
      <c r="D95" s="39">
        <v>6123.0</v>
      </c>
      <c r="E95" s="39">
        <v>6.1961</v>
      </c>
      <c r="F95" s="39">
        <v>6.0</v>
      </c>
      <c r="G95" s="39"/>
      <c r="H95" s="39">
        <v>1961.0</v>
      </c>
      <c r="I95" s="39" t="s">
        <v>983</v>
      </c>
      <c r="J95" s="39">
        <v>7.006208</v>
      </c>
      <c r="K95" s="39">
        <v>-73.909717</v>
      </c>
      <c r="L95" s="39" t="s">
        <v>249</v>
      </c>
      <c r="M95" s="39" t="s">
        <v>79</v>
      </c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</row>
    <row r="96">
      <c r="A96" s="39">
        <v>94450.0</v>
      </c>
      <c r="B96" s="39" t="s">
        <v>40</v>
      </c>
      <c r="C96" s="39" t="s">
        <v>40</v>
      </c>
      <c r="D96" s="39">
        <v>6123.0</v>
      </c>
      <c r="E96" s="39">
        <v>6.1961</v>
      </c>
      <c r="F96" s="39">
        <v>6.0</v>
      </c>
      <c r="G96" s="39"/>
      <c r="H96" s="39">
        <v>1961.0</v>
      </c>
      <c r="I96" s="39" t="s">
        <v>983</v>
      </c>
      <c r="J96" s="39">
        <v>7.006208</v>
      </c>
      <c r="K96" s="39">
        <v>-73.909717</v>
      </c>
      <c r="L96" s="39" t="s">
        <v>249</v>
      </c>
      <c r="M96" s="39" t="s">
        <v>79</v>
      </c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</row>
    <row r="97">
      <c r="A97" s="39">
        <v>94269.0</v>
      </c>
      <c r="B97" s="39" t="s">
        <v>40</v>
      </c>
      <c r="C97" s="39" t="s">
        <v>40</v>
      </c>
      <c r="D97" s="39">
        <v>6127.0</v>
      </c>
      <c r="E97" s="39">
        <v>7.1961</v>
      </c>
      <c r="F97" s="39">
        <v>7.0</v>
      </c>
      <c r="G97" s="39"/>
      <c r="H97" s="39">
        <v>1961.0</v>
      </c>
      <c r="I97" s="39" t="s">
        <v>983</v>
      </c>
      <c r="J97" s="39">
        <v>7.006208</v>
      </c>
      <c r="K97" s="39">
        <v>-73.909717</v>
      </c>
      <c r="L97" s="39" t="s">
        <v>249</v>
      </c>
      <c r="M97" s="39" t="s">
        <v>79</v>
      </c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</row>
    <row r="98">
      <c r="A98" s="39">
        <v>94229.0</v>
      </c>
      <c r="B98" s="39" t="s">
        <v>40</v>
      </c>
      <c r="C98" s="39" t="s">
        <v>40</v>
      </c>
      <c r="D98" s="39">
        <v>6127.0</v>
      </c>
      <c r="E98" s="39">
        <v>7.1961</v>
      </c>
      <c r="F98" s="39">
        <v>7.0</v>
      </c>
      <c r="G98" s="39"/>
      <c r="H98" s="39">
        <v>1961.0</v>
      </c>
      <c r="I98" s="39" t="s">
        <v>983</v>
      </c>
      <c r="J98" s="39">
        <v>7.006208</v>
      </c>
      <c r="K98" s="39">
        <v>-73.909717</v>
      </c>
      <c r="L98" s="39" t="s">
        <v>249</v>
      </c>
      <c r="M98" s="39" t="s">
        <v>79</v>
      </c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</row>
    <row r="99">
      <c r="A99" s="39">
        <v>94263.0</v>
      </c>
      <c r="B99" s="39" t="s">
        <v>40</v>
      </c>
      <c r="C99" s="39" t="s">
        <v>40</v>
      </c>
      <c r="D99" s="39">
        <v>6127.0</v>
      </c>
      <c r="E99" s="39">
        <v>7.1961</v>
      </c>
      <c r="F99" s="39">
        <v>7.0</v>
      </c>
      <c r="G99" s="39"/>
      <c r="H99" s="39">
        <v>1961.0</v>
      </c>
      <c r="I99" s="39" t="s">
        <v>983</v>
      </c>
      <c r="J99" s="39">
        <v>7.006208</v>
      </c>
      <c r="K99" s="39">
        <v>-73.909717</v>
      </c>
      <c r="L99" s="39" t="s">
        <v>249</v>
      </c>
      <c r="M99" s="39" t="s">
        <v>79</v>
      </c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</row>
    <row r="100">
      <c r="A100" s="39">
        <v>94546.0</v>
      </c>
      <c r="B100" s="39" t="s">
        <v>40</v>
      </c>
      <c r="C100" s="39" t="s">
        <v>40</v>
      </c>
      <c r="D100" s="39">
        <v>6127.0</v>
      </c>
      <c r="E100" s="39">
        <v>7.1961</v>
      </c>
      <c r="F100" s="39">
        <v>7.0</v>
      </c>
      <c r="G100" s="39"/>
      <c r="H100" s="39">
        <v>1961.0</v>
      </c>
      <c r="I100" s="39" t="s">
        <v>983</v>
      </c>
      <c r="J100" s="39">
        <v>7.006208</v>
      </c>
      <c r="K100" s="39">
        <v>-73.909717</v>
      </c>
      <c r="L100" s="39" t="s">
        <v>249</v>
      </c>
      <c r="M100" s="39" t="s">
        <v>79</v>
      </c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</row>
    <row r="101">
      <c r="A101" s="39">
        <v>60743.0</v>
      </c>
      <c r="B101" s="39" t="s">
        <v>40</v>
      </c>
      <c r="C101" s="39" t="s">
        <v>40</v>
      </c>
      <c r="D101" s="39">
        <v>6127.0</v>
      </c>
      <c r="E101" s="39">
        <v>7.1961</v>
      </c>
      <c r="F101" s="39">
        <v>7.0</v>
      </c>
      <c r="G101" s="39"/>
      <c r="H101" s="39">
        <v>1961.0</v>
      </c>
      <c r="I101" s="39" t="s">
        <v>983</v>
      </c>
      <c r="J101" s="39">
        <v>7.006208</v>
      </c>
      <c r="K101" s="39">
        <v>-73.909717</v>
      </c>
      <c r="L101" s="39" t="s">
        <v>249</v>
      </c>
      <c r="M101" s="39" t="s">
        <v>79</v>
      </c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</row>
    <row r="102">
      <c r="A102" s="39">
        <v>94210.0</v>
      </c>
      <c r="B102" s="39" t="s">
        <v>40</v>
      </c>
      <c r="C102" s="39" t="s">
        <v>40</v>
      </c>
      <c r="D102" s="39">
        <v>6127.0</v>
      </c>
      <c r="E102" s="39">
        <v>7.1961</v>
      </c>
      <c r="F102" s="39">
        <v>7.0</v>
      </c>
      <c r="G102" s="39"/>
      <c r="H102" s="39">
        <v>1961.0</v>
      </c>
      <c r="I102" s="39" t="s">
        <v>983</v>
      </c>
      <c r="J102" s="39">
        <v>7.006208</v>
      </c>
      <c r="K102" s="39">
        <v>-73.909717</v>
      </c>
      <c r="L102" s="39" t="s">
        <v>249</v>
      </c>
      <c r="M102" s="39" t="s">
        <v>79</v>
      </c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</row>
    <row r="103">
      <c r="A103" s="39">
        <v>60765.0</v>
      </c>
      <c r="B103" s="39" t="s">
        <v>40</v>
      </c>
      <c r="C103" s="39" t="s">
        <v>40</v>
      </c>
      <c r="D103" s="39">
        <v>6127.0</v>
      </c>
      <c r="E103" s="39">
        <v>7.1961</v>
      </c>
      <c r="F103" s="39">
        <v>7.0</v>
      </c>
      <c r="G103" s="39"/>
      <c r="H103" s="39">
        <v>1961.0</v>
      </c>
      <c r="I103" s="39" t="s">
        <v>983</v>
      </c>
      <c r="J103" s="39">
        <v>7.006208</v>
      </c>
      <c r="K103" s="39">
        <v>-73.909717</v>
      </c>
      <c r="L103" s="39" t="s">
        <v>249</v>
      </c>
      <c r="M103" s="39" t="s">
        <v>79</v>
      </c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</row>
    <row r="104">
      <c r="A104" s="34">
        <v>60869.0</v>
      </c>
      <c r="B104" s="34" t="s">
        <v>948</v>
      </c>
      <c r="C104" s="34" t="s">
        <v>40</v>
      </c>
      <c r="D104" s="34">
        <v>63487.0</v>
      </c>
      <c r="E104" s="34" t="s">
        <v>984</v>
      </c>
      <c r="F104" s="34" t="str">
        <f t="shared" ref="F104:F152" si="6">IFERROR(__xludf.DUMMYFUNCTION("SPLIT(E104, ""."", TRUE)"),"2")</f>
        <v>2</v>
      </c>
      <c r="G104" s="34">
        <v>23.0</v>
      </c>
      <c r="H104" s="34">
        <v>1963.0</v>
      </c>
      <c r="I104" s="34" t="s">
        <v>985</v>
      </c>
      <c r="J104" s="34">
        <v>15.013886</v>
      </c>
      <c r="K104" s="34">
        <v>-92.386009</v>
      </c>
      <c r="L104" s="34" t="s">
        <v>249</v>
      </c>
      <c r="M104" s="34" t="s">
        <v>79</v>
      </c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</row>
    <row r="105">
      <c r="A105" s="19">
        <v>94503.0</v>
      </c>
      <c r="B105" s="19" t="s">
        <v>948</v>
      </c>
      <c r="C105" s="19" t="s">
        <v>40</v>
      </c>
      <c r="D105" s="19">
        <v>63461.0</v>
      </c>
      <c r="E105" s="19" t="s">
        <v>986</v>
      </c>
      <c r="F105" s="19" t="str">
        <f t="shared" si="6"/>
        <v>2</v>
      </c>
      <c r="G105" s="19">
        <v>9.0</v>
      </c>
      <c r="H105" s="19">
        <v>1963.0</v>
      </c>
      <c r="I105" s="19" t="s">
        <v>987</v>
      </c>
      <c r="J105" s="19">
        <v>15.850121</v>
      </c>
      <c r="K105" s="19">
        <v>-91.969376</v>
      </c>
      <c r="L105" s="19" t="s">
        <v>249</v>
      </c>
      <c r="M105" s="19" t="s">
        <v>79</v>
      </c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</row>
    <row r="106">
      <c r="A106" s="17">
        <v>94391.0</v>
      </c>
      <c r="B106" s="17" t="s">
        <v>40</v>
      </c>
      <c r="C106" s="17" t="s">
        <v>40</v>
      </c>
      <c r="D106" s="17">
        <v>59308.0</v>
      </c>
      <c r="E106" s="17" t="s">
        <v>142</v>
      </c>
      <c r="F106" s="17" t="str">
        <f t="shared" si="6"/>
        <v>8</v>
      </c>
      <c r="G106" s="17">
        <v>2.0</v>
      </c>
      <c r="H106" s="17">
        <v>1959.0</v>
      </c>
      <c r="I106" s="17" t="s">
        <v>988</v>
      </c>
      <c r="J106" s="17">
        <v>16.38835</v>
      </c>
      <c r="K106" s="17">
        <v>-95.200771</v>
      </c>
      <c r="L106" s="17" t="s">
        <v>249</v>
      </c>
      <c r="M106" s="17" t="s">
        <v>79</v>
      </c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</row>
    <row r="107">
      <c r="A107" s="14">
        <v>60675.0</v>
      </c>
      <c r="B107" s="14" t="s">
        <v>40</v>
      </c>
      <c r="C107" s="14" t="s">
        <v>40</v>
      </c>
      <c r="D107" s="14">
        <v>59313.0</v>
      </c>
      <c r="E107" s="14" t="s">
        <v>145</v>
      </c>
      <c r="F107" s="14" t="str">
        <f t="shared" si="6"/>
        <v>8</v>
      </c>
      <c r="G107" s="14">
        <v>3.0</v>
      </c>
      <c r="H107" s="14">
        <v>1959.0</v>
      </c>
      <c r="I107" s="14" t="s">
        <v>989</v>
      </c>
      <c r="J107" s="14">
        <v>16.411661</v>
      </c>
      <c r="K107" s="14">
        <v>-95.242055</v>
      </c>
      <c r="L107" s="14" t="s">
        <v>249</v>
      </c>
      <c r="M107" s="14" t="s">
        <v>79</v>
      </c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</row>
    <row r="108">
      <c r="A108" s="29">
        <v>94479.0</v>
      </c>
      <c r="B108" s="29" t="s">
        <v>40</v>
      </c>
      <c r="C108" s="29" t="s">
        <v>40</v>
      </c>
      <c r="D108" s="29">
        <v>59298.0</v>
      </c>
      <c r="E108" s="29" t="s">
        <v>134</v>
      </c>
      <c r="F108" s="29" t="str">
        <f t="shared" si="6"/>
        <v>7</v>
      </c>
      <c r="G108" s="29">
        <v>29.0</v>
      </c>
      <c r="H108" s="29">
        <v>1959.0</v>
      </c>
      <c r="I108" s="64" t="s">
        <v>990</v>
      </c>
      <c r="J108" s="65">
        <v>16.569965</v>
      </c>
      <c r="K108" s="29">
        <v>-94.89264</v>
      </c>
      <c r="L108" s="29" t="s">
        <v>249</v>
      </c>
      <c r="M108" s="29" t="s">
        <v>79</v>
      </c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</row>
    <row r="109">
      <c r="A109" s="25">
        <v>60263.0</v>
      </c>
      <c r="B109" s="25" t="s">
        <v>40</v>
      </c>
      <c r="C109" s="25" t="s">
        <v>40</v>
      </c>
      <c r="D109" s="25">
        <v>59299.0</v>
      </c>
      <c r="E109" s="25" t="s">
        <v>134</v>
      </c>
      <c r="F109" s="25" t="str">
        <f t="shared" si="6"/>
        <v>7</v>
      </c>
      <c r="G109" s="25">
        <v>29.0</v>
      </c>
      <c r="H109" s="25">
        <v>1959.0</v>
      </c>
      <c r="I109" s="25" t="s">
        <v>991</v>
      </c>
      <c r="J109" s="66">
        <v>16.586575</v>
      </c>
      <c r="K109" s="66">
        <v>-94.873742</v>
      </c>
      <c r="L109" s="25" t="s">
        <v>249</v>
      </c>
      <c r="M109" s="25" t="s">
        <v>79</v>
      </c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</row>
    <row r="110">
      <c r="A110" s="22">
        <v>94510.0</v>
      </c>
      <c r="B110" s="22" t="s">
        <v>40</v>
      </c>
      <c r="C110" s="22" t="s">
        <v>40</v>
      </c>
      <c r="D110" s="22">
        <v>63458.0</v>
      </c>
      <c r="E110" s="22" t="s">
        <v>992</v>
      </c>
      <c r="F110" s="22" t="str">
        <f t="shared" si="6"/>
        <v>2</v>
      </c>
      <c r="G110" s="22">
        <v>4.0</v>
      </c>
      <c r="H110" s="22">
        <v>1963.0</v>
      </c>
      <c r="I110" s="22" t="s">
        <v>993</v>
      </c>
      <c r="J110" s="22">
        <v>16.720753</v>
      </c>
      <c r="K110" s="22">
        <v>-93.079414</v>
      </c>
      <c r="L110" s="22" t="s">
        <v>249</v>
      </c>
      <c r="M110" s="22" t="s">
        <v>79</v>
      </c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</row>
    <row r="111">
      <c r="A111" s="11">
        <v>94315.0</v>
      </c>
      <c r="B111" s="11" t="s">
        <v>40</v>
      </c>
      <c r="C111" s="11" t="s">
        <v>40</v>
      </c>
      <c r="D111" s="11">
        <v>63470.0</v>
      </c>
      <c r="E111" s="11" t="s">
        <v>994</v>
      </c>
      <c r="F111" s="11" t="str">
        <f t="shared" si="6"/>
        <v>2</v>
      </c>
      <c r="G111" s="11">
        <v>12.0</v>
      </c>
      <c r="H111" s="11">
        <v>1963.0</v>
      </c>
      <c r="I111" s="11" t="s">
        <v>995</v>
      </c>
      <c r="J111" s="11">
        <v>16.754556</v>
      </c>
      <c r="K111" s="11">
        <v>-92.879456</v>
      </c>
      <c r="L111" s="11" t="s">
        <v>249</v>
      </c>
      <c r="M111" s="11" t="s">
        <v>79</v>
      </c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</row>
    <row r="112">
      <c r="A112" s="39">
        <v>60726.0</v>
      </c>
      <c r="B112" s="39" t="s">
        <v>40</v>
      </c>
      <c r="C112" s="39" t="s">
        <v>40</v>
      </c>
      <c r="D112" s="39">
        <v>59304.0</v>
      </c>
      <c r="E112" s="39" t="s">
        <v>138</v>
      </c>
      <c r="F112" s="39" t="str">
        <f t="shared" si="6"/>
        <v>7</v>
      </c>
      <c r="G112" s="39">
        <v>31.0</v>
      </c>
      <c r="H112" s="39">
        <v>1959.0</v>
      </c>
      <c r="I112" s="39" t="s">
        <v>996</v>
      </c>
      <c r="J112" s="39">
        <v>16.757668</v>
      </c>
      <c r="K112" s="39">
        <v>-93.107449</v>
      </c>
      <c r="L112" s="39" t="s">
        <v>249</v>
      </c>
      <c r="M112" s="39" t="s">
        <v>79</v>
      </c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</row>
    <row r="113">
      <c r="A113" s="34">
        <v>60710.0</v>
      </c>
      <c r="B113" s="34" t="s">
        <v>40</v>
      </c>
      <c r="C113" s="34" t="s">
        <v>40</v>
      </c>
      <c r="D113" s="34">
        <v>63467.0</v>
      </c>
      <c r="E113" s="34" t="s">
        <v>994</v>
      </c>
      <c r="F113" s="34" t="str">
        <f t="shared" si="6"/>
        <v>2</v>
      </c>
      <c r="G113" s="34">
        <v>12.0</v>
      </c>
      <c r="H113" s="34">
        <v>1963.0</v>
      </c>
      <c r="I113" s="34" t="s">
        <v>997</v>
      </c>
      <c r="J113" s="34">
        <v>16.986938</v>
      </c>
      <c r="K113" s="34">
        <v>-92.872158</v>
      </c>
      <c r="L113" s="34" t="s">
        <v>249</v>
      </c>
      <c r="M113" s="34" t="s">
        <v>79</v>
      </c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</row>
    <row r="114">
      <c r="A114" s="19">
        <v>94508.0</v>
      </c>
      <c r="B114" s="19" t="s">
        <v>40</v>
      </c>
      <c r="C114" s="19" t="s">
        <v>40</v>
      </c>
      <c r="D114" s="19">
        <v>63454.0</v>
      </c>
      <c r="E114" s="19" t="s">
        <v>998</v>
      </c>
      <c r="F114" s="19" t="str">
        <f t="shared" si="6"/>
        <v>2</v>
      </c>
      <c r="G114" s="19">
        <v>1.0</v>
      </c>
      <c r="H114" s="19">
        <v>1963.0</v>
      </c>
      <c r="I114" s="19" t="s">
        <v>999</v>
      </c>
      <c r="J114" s="19">
        <v>16.992998</v>
      </c>
      <c r="K114" s="19">
        <v>-92.897219</v>
      </c>
      <c r="L114" s="19" t="s">
        <v>249</v>
      </c>
      <c r="M114" s="19" t="s">
        <v>79</v>
      </c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</row>
    <row r="115">
      <c r="A115" s="17">
        <v>60558.0</v>
      </c>
      <c r="B115" s="17" t="s">
        <v>40</v>
      </c>
      <c r="C115" s="17" t="s">
        <v>40</v>
      </c>
      <c r="D115" s="17">
        <v>59294.0</v>
      </c>
      <c r="E115" s="17" t="s">
        <v>1000</v>
      </c>
      <c r="F115" s="17" t="str">
        <f t="shared" si="6"/>
        <v>7</v>
      </c>
      <c r="G115" s="17">
        <v>27.0</v>
      </c>
      <c r="H115" s="17">
        <v>1959.0</v>
      </c>
      <c r="I115" s="17" t="s">
        <v>1001</v>
      </c>
      <c r="J115" s="17">
        <v>17.387015</v>
      </c>
      <c r="K115" s="17">
        <v>-95.058014</v>
      </c>
      <c r="L115" s="17" t="s">
        <v>249</v>
      </c>
      <c r="M115" s="17" t="s">
        <v>79</v>
      </c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</row>
    <row r="116">
      <c r="A116" s="14">
        <v>60282.0</v>
      </c>
      <c r="B116" s="14" t="s">
        <v>40</v>
      </c>
      <c r="C116" s="14" t="s">
        <v>40</v>
      </c>
      <c r="D116" s="14">
        <v>58224.0</v>
      </c>
      <c r="E116" s="14" t="s">
        <v>124</v>
      </c>
      <c r="F116" s="14" t="str">
        <f t="shared" si="6"/>
        <v>8</v>
      </c>
      <c r="G116" s="14">
        <v>19.0</v>
      </c>
      <c r="H116" s="14">
        <v>1958.0</v>
      </c>
      <c r="I116" s="67" t="s">
        <v>1002</v>
      </c>
      <c r="J116" s="14">
        <v>17.556869</v>
      </c>
      <c r="K116" s="14">
        <v>-92.979629</v>
      </c>
      <c r="L116" s="14" t="s">
        <v>249</v>
      </c>
      <c r="M116" s="14" t="s">
        <v>79</v>
      </c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</row>
    <row r="117">
      <c r="A117" s="14">
        <v>60403.0</v>
      </c>
      <c r="B117" s="14" t="s">
        <v>40</v>
      </c>
      <c r="C117" s="14" t="s">
        <v>40</v>
      </c>
      <c r="D117" s="14">
        <v>58225.0</v>
      </c>
      <c r="E117" s="14" t="s">
        <v>124</v>
      </c>
      <c r="F117" s="14" t="str">
        <f t="shared" si="6"/>
        <v>8</v>
      </c>
      <c r="G117" s="14">
        <v>19.0</v>
      </c>
      <c r="H117" s="14">
        <v>1958.0</v>
      </c>
      <c r="I117" s="67" t="s">
        <v>1002</v>
      </c>
      <c r="J117" s="14">
        <v>17.556869</v>
      </c>
      <c r="K117" s="14">
        <v>-92.979629</v>
      </c>
      <c r="L117" s="14" t="s">
        <v>249</v>
      </c>
      <c r="M117" s="14" t="s">
        <v>79</v>
      </c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</row>
    <row r="118">
      <c r="A118" s="14">
        <v>94614.0</v>
      </c>
      <c r="B118" s="14" t="s">
        <v>40</v>
      </c>
      <c r="C118" s="14" t="s">
        <v>40</v>
      </c>
      <c r="D118" s="14">
        <v>58224.0</v>
      </c>
      <c r="E118" s="14" t="s">
        <v>1003</v>
      </c>
      <c r="F118" s="14" t="str">
        <f t="shared" si="6"/>
        <v>7</v>
      </c>
      <c r="G118" s="14">
        <v>27.0</v>
      </c>
      <c r="H118" s="14">
        <v>1958.0</v>
      </c>
      <c r="I118" s="14" t="s">
        <v>1004</v>
      </c>
      <c r="J118" s="14">
        <v>17.556869</v>
      </c>
      <c r="K118" s="14">
        <v>-92.979629</v>
      </c>
      <c r="L118" s="14" t="s">
        <v>249</v>
      </c>
      <c r="M118" s="14" t="s">
        <v>79</v>
      </c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</row>
    <row r="119">
      <c r="A119" s="29">
        <v>60828.0</v>
      </c>
      <c r="B119" s="29" t="s">
        <v>40</v>
      </c>
      <c r="C119" s="29" t="s">
        <v>40</v>
      </c>
      <c r="D119" s="29">
        <v>59367.0</v>
      </c>
      <c r="E119" s="29" t="s">
        <v>1005</v>
      </c>
      <c r="F119" s="29" t="str">
        <f t="shared" si="6"/>
        <v>8</v>
      </c>
      <c r="G119" s="29">
        <v>24.0</v>
      </c>
      <c r="H119" s="29">
        <v>1959.0</v>
      </c>
      <c r="I119" s="64" t="s">
        <v>1006</v>
      </c>
      <c r="J119" s="65">
        <v>17.763704</v>
      </c>
      <c r="K119" s="29">
        <v>-96.313428</v>
      </c>
      <c r="L119" s="29" t="s">
        <v>249</v>
      </c>
      <c r="M119" s="29" t="s">
        <v>79</v>
      </c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</row>
    <row r="120">
      <c r="A120" s="25">
        <v>60747.0</v>
      </c>
      <c r="B120" s="25" t="s">
        <v>40</v>
      </c>
      <c r="C120" s="25" t="s">
        <v>40</v>
      </c>
      <c r="D120" s="25">
        <v>58220.0</v>
      </c>
      <c r="E120" s="25" t="s">
        <v>1007</v>
      </c>
      <c r="F120" s="25" t="str">
        <f t="shared" si="6"/>
        <v>8</v>
      </c>
      <c r="G120" s="25">
        <v>18.0</v>
      </c>
      <c r="H120" s="25">
        <v>1958.0</v>
      </c>
      <c r="I120" s="25" t="s">
        <v>1008</v>
      </c>
      <c r="J120" s="25">
        <v>18.021839</v>
      </c>
      <c r="K120" s="25">
        <v>-92.934998</v>
      </c>
      <c r="L120" s="25" t="s">
        <v>249</v>
      </c>
      <c r="M120" s="25" t="s">
        <v>79</v>
      </c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</row>
    <row r="121">
      <c r="A121" s="22">
        <v>60475.0</v>
      </c>
      <c r="B121" s="22" t="s">
        <v>40</v>
      </c>
      <c r="C121" s="22" t="s">
        <v>40</v>
      </c>
      <c r="D121" s="22">
        <v>58221.0</v>
      </c>
      <c r="E121" s="22" t="s">
        <v>1007</v>
      </c>
      <c r="F121" s="22" t="str">
        <f t="shared" si="6"/>
        <v>8</v>
      </c>
      <c r="G121" s="22">
        <v>18.0</v>
      </c>
      <c r="H121" s="22">
        <v>1958.0</v>
      </c>
      <c r="I121" s="22" t="s">
        <v>1009</v>
      </c>
      <c r="J121" s="22">
        <v>18.062091</v>
      </c>
      <c r="K121" s="22">
        <v>-92.950551</v>
      </c>
      <c r="L121" s="22" t="s">
        <v>249</v>
      </c>
      <c r="M121" s="22" t="s">
        <v>79</v>
      </c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</row>
    <row r="122">
      <c r="A122" s="11">
        <v>60715.0</v>
      </c>
      <c r="B122" s="11" t="s">
        <v>40</v>
      </c>
      <c r="C122" s="11" t="s">
        <v>40</v>
      </c>
      <c r="D122" s="11">
        <v>58197.0</v>
      </c>
      <c r="E122" s="11" t="s">
        <v>1010</v>
      </c>
      <c r="F122" s="11" t="str">
        <f t="shared" si="6"/>
        <v>8</v>
      </c>
      <c r="G122" s="11">
        <v>8.0</v>
      </c>
      <c r="H122" s="11">
        <v>1958.0</v>
      </c>
      <c r="I122" s="11" t="s">
        <v>1011</v>
      </c>
      <c r="J122" s="11">
        <v>18.097369</v>
      </c>
      <c r="K122" s="11">
        <v>-96.209039</v>
      </c>
      <c r="L122" s="11" t="s">
        <v>249</v>
      </c>
      <c r="M122" s="11" t="s">
        <v>79</v>
      </c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</row>
    <row r="123">
      <c r="A123" s="39">
        <v>94463.0</v>
      </c>
      <c r="B123" s="39" t="s">
        <v>40</v>
      </c>
      <c r="C123" s="39" t="s">
        <v>40</v>
      </c>
      <c r="D123" s="39">
        <v>58192.0</v>
      </c>
      <c r="E123" s="39" t="s">
        <v>1012</v>
      </c>
      <c r="F123" s="39" t="str">
        <f t="shared" si="6"/>
        <v>8</v>
      </c>
      <c r="G123" s="39">
        <v>7.0</v>
      </c>
      <c r="H123" s="39">
        <v>1958.0</v>
      </c>
      <c r="I123" s="39" t="s">
        <v>1013</v>
      </c>
      <c r="J123" s="39">
        <v>18.190161</v>
      </c>
      <c r="K123" s="39">
        <v>-96.14659</v>
      </c>
      <c r="L123" s="39" t="s">
        <v>249</v>
      </c>
      <c r="M123" s="39" t="s">
        <v>79</v>
      </c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</row>
    <row r="124">
      <c r="A124" s="34">
        <v>94291.0</v>
      </c>
      <c r="B124" s="34" t="s">
        <v>40</v>
      </c>
      <c r="C124" s="34" t="s">
        <v>40</v>
      </c>
      <c r="D124" s="34">
        <v>58185.0</v>
      </c>
      <c r="E124" s="34" t="s">
        <v>1014</v>
      </c>
      <c r="F124" s="34" t="str">
        <f t="shared" si="6"/>
        <v>8</v>
      </c>
      <c r="G124" s="34">
        <v>4.0</v>
      </c>
      <c r="H124" s="34">
        <v>1958.0</v>
      </c>
      <c r="I124" s="34" t="s">
        <v>1015</v>
      </c>
      <c r="J124" s="34">
        <v>18.234482</v>
      </c>
      <c r="K124" s="68">
        <v>-96.415939</v>
      </c>
      <c r="L124" s="34" t="s">
        <v>249</v>
      </c>
      <c r="M124" s="34" t="s">
        <v>79</v>
      </c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</row>
    <row r="125">
      <c r="A125" s="34">
        <v>60666.0</v>
      </c>
      <c r="B125" s="34" t="s">
        <v>40</v>
      </c>
      <c r="C125" s="34" t="s">
        <v>40</v>
      </c>
      <c r="D125" s="34">
        <v>58201.0</v>
      </c>
      <c r="E125" s="34" t="s">
        <v>1016</v>
      </c>
      <c r="F125" s="34" t="str">
        <f t="shared" si="6"/>
        <v>8</v>
      </c>
      <c r="G125" s="34">
        <v>10.0</v>
      </c>
      <c r="H125" s="34">
        <v>1958.0</v>
      </c>
      <c r="I125" s="34" t="s">
        <v>1017</v>
      </c>
      <c r="J125" s="34">
        <v>18.247642</v>
      </c>
      <c r="K125" s="34">
        <v>-96.413292</v>
      </c>
      <c r="L125" s="34" t="s">
        <v>249</v>
      </c>
      <c r="M125" s="34" t="s">
        <v>79</v>
      </c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</row>
    <row r="126">
      <c r="A126" s="34">
        <v>94416.0</v>
      </c>
      <c r="B126" s="34" t="s">
        <v>40</v>
      </c>
      <c r="C126" s="34" t="s">
        <v>40</v>
      </c>
      <c r="D126" s="34">
        <v>58201.0</v>
      </c>
      <c r="E126" s="34" t="s">
        <v>1016</v>
      </c>
      <c r="F126" s="34" t="str">
        <f t="shared" si="6"/>
        <v>8</v>
      </c>
      <c r="G126" s="34">
        <v>10.0</v>
      </c>
      <c r="H126" s="34">
        <v>1958.0</v>
      </c>
      <c r="I126" s="34" t="s">
        <v>1017</v>
      </c>
      <c r="J126" s="34">
        <v>18.247642</v>
      </c>
      <c r="K126" s="34">
        <v>-96.413292</v>
      </c>
      <c r="L126" s="34" t="s">
        <v>249</v>
      </c>
      <c r="M126" s="34" t="s">
        <v>79</v>
      </c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</row>
    <row r="127">
      <c r="A127" s="34">
        <v>94601.0</v>
      </c>
      <c r="B127" s="34" t="s">
        <v>40</v>
      </c>
      <c r="C127" s="34" t="s">
        <v>40</v>
      </c>
      <c r="D127" s="34">
        <v>58201.0</v>
      </c>
      <c r="E127" s="34" t="s">
        <v>1016</v>
      </c>
      <c r="F127" s="34" t="str">
        <f t="shared" si="6"/>
        <v>8</v>
      </c>
      <c r="G127" s="34">
        <v>10.0</v>
      </c>
      <c r="H127" s="34">
        <v>1958.0</v>
      </c>
      <c r="I127" s="34" t="s">
        <v>1017</v>
      </c>
      <c r="J127" s="34">
        <v>18.247642</v>
      </c>
      <c r="K127" s="34">
        <v>-96.413292</v>
      </c>
      <c r="L127" s="34" t="s">
        <v>249</v>
      </c>
      <c r="M127" s="34" t="s">
        <v>79</v>
      </c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</row>
    <row r="128">
      <c r="A128" s="34">
        <v>94398.0</v>
      </c>
      <c r="B128" s="34" t="s">
        <v>40</v>
      </c>
      <c r="C128" s="34" t="s">
        <v>40</v>
      </c>
      <c r="D128" s="34">
        <v>58186.0</v>
      </c>
      <c r="E128" s="34" t="s">
        <v>1014</v>
      </c>
      <c r="F128" s="34" t="str">
        <f t="shared" si="6"/>
        <v>8</v>
      </c>
      <c r="G128" s="34">
        <v>4.0</v>
      </c>
      <c r="H128" s="34">
        <v>1958.0</v>
      </c>
      <c r="I128" s="34" t="s">
        <v>1017</v>
      </c>
      <c r="J128" s="34">
        <v>18.247642</v>
      </c>
      <c r="K128" s="34">
        <v>-96.413292</v>
      </c>
      <c r="L128" s="34" t="s">
        <v>249</v>
      </c>
      <c r="M128" s="34" t="s">
        <v>79</v>
      </c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</row>
    <row r="129">
      <c r="A129" s="34">
        <v>60868.0</v>
      </c>
      <c r="B129" s="34" t="s">
        <v>40</v>
      </c>
      <c r="C129" s="34" t="s">
        <v>40</v>
      </c>
      <c r="D129" s="34">
        <v>58186.0</v>
      </c>
      <c r="E129" s="69" t="s">
        <v>1014</v>
      </c>
      <c r="F129" s="34" t="str">
        <f t="shared" si="6"/>
        <v>8</v>
      </c>
      <c r="G129" s="69">
        <v>4.0</v>
      </c>
      <c r="H129" s="69">
        <v>1958.0</v>
      </c>
      <c r="I129" s="34" t="s">
        <v>1017</v>
      </c>
      <c r="J129" s="34">
        <v>18.247642</v>
      </c>
      <c r="K129" s="34">
        <v>-96.413292</v>
      </c>
      <c r="L129" s="34" t="s">
        <v>249</v>
      </c>
      <c r="M129" s="34" t="s">
        <v>79</v>
      </c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</row>
    <row r="130">
      <c r="A130" s="34">
        <v>60300.0</v>
      </c>
      <c r="B130" s="34" t="s">
        <v>40</v>
      </c>
      <c r="C130" s="34" t="s">
        <v>40</v>
      </c>
      <c r="D130" s="34">
        <v>58201.0</v>
      </c>
      <c r="E130" s="34" t="s">
        <v>1016</v>
      </c>
      <c r="F130" s="34" t="str">
        <f t="shared" si="6"/>
        <v>8</v>
      </c>
      <c r="G130" s="34">
        <v>10.0</v>
      </c>
      <c r="H130" s="34">
        <v>1958.0</v>
      </c>
      <c r="I130" s="34" t="s">
        <v>1018</v>
      </c>
      <c r="J130" s="34">
        <v>18.247642</v>
      </c>
      <c r="K130" s="34">
        <v>-96.413292</v>
      </c>
      <c r="L130" s="34" t="s">
        <v>249</v>
      </c>
      <c r="M130" s="34" t="s">
        <v>79</v>
      </c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</row>
    <row r="131">
      <c r="A131" s="19">
        <v>60757.0</v>
      </c>
      <c r="B131" s="19" t="s">
        <v>40</v>
      </c>
      <c r="C131" s="19" t="s">
        <v>40</v>
      </c>
      <c r="D131" s="19">
        <v>59337.0</v>
      </c>
      <c r="E131" s="19" t="s">
        <v>1019</v>
      </c>
      <c r="F131" s="19" t="str">
        <f t="shared" si="6"/>
        <v>8</v>
      </c>
      <c r="G131" s="19">
        <v>23.0</v>
      </c>
      <c r="H131" s="19">
        <v>1957.0</v>
      </c>
      <c r="I131" s="70" t="s">
        <v>1020</v>
      </c>
      <c r="J131" s="71">
        <v>18.313805</v>
      </c>
      <c r="K131" s="19">
        <v>-95.851669</v>
      </c>
      <c r="L131" s="19" t="s">
        <v>249</v>
      </c>
      <c r="M131" s="19" t="s">
        <v>79</v>
      </c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</row>
    <row r="132">
      <c r="A132" s="19">
        <v>94655.0</v>
      </c>
      <c r="B132" s="19" t="s">
        <v>40</v>
      </c>
      <c r="C132" s="19" t="s">
        <v>40</v>
      </c>
      <c r="D132" s="19">
        <v>59337.0</v>
      </c>
      <c r="E132" s="19" t="s">
        <v>1019</v>
      </c>
      <c r="F132" s="19" t="str">
        <f t="shared" si="6"/>
        <v>8</v>
      </c>
      <c r="G132" s="19">
        <v>23.0</v>
      </c>
      <c r="H132" s="19">
        <v>1957.0</v>
      </c>
      <c r="I132" s="70" t="s">
        <v>1021</v>
      </c>
      <c r="J132" s="71">
        <v>18.313805</v>
      </c>
      <c r="K132" s="19">
        <v>-95.851669</v>
      </c>
      <c r="L132" s="19" t="s">
        <v>249</v>
      </c>
      <c r="M132" s="19" t="s">
        <v>79</v>
      </c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</row>
    <row r="133">
      <c r="A133" s="17">
        <v>60882.0</v>
      </c>
      <c r="B133" s="17" t="s">
        <v>1022</v>
      </c>
      <c r="C133" s="17" t="s">
        <v>1023</v>
      </c>
      <c r="D133" s="17">
        <v>58190.0</v>
      </c>
      <c r="E133" s="17" t="s">
        <v>1012</v>
      </c>
      <c r="F133" s="17" t="str">
        <f t="shared" si="6"/>
        <v>8</v>
      </c>
      <c r="G133" s="17">
        <v>7.0</v>
      </c>
      <c r="H133" s="17">
        <v>1958.0</v>
      </c>
      <c r="I133" s="17" t="s">
        <v>1024</v>
      </c>
      <c r="J133" s="72">
        <v>18.352022</v>
      </c>
      <c r="K133" s="72">
        <v>-96.262745</v>
      </c>
      <c r="L133" s="17" t="s">
        <v>249</v>
      </c>
      <c r="M133" s="17" t="s">
        <v>79</v>
      </c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</row>
    <row r="134">
      <c r="A134" s="14">
        <v>94840.0</v>
      </c>
      <c r="B134" s="14" t="s">
        <v>40</v>
      </c>
      <c r="C134" s="14" t="s">
        <v>40</v>
      </c>
      <c r="D134" s="14">
        <v>58212.0</v>
      </c>
      <c r="E134" s="14" t="s">
        <v>103</v>
      </c>
      <c r="F134" s="14" t="str">
        <f t="shared" si="6"/>
        <v>7</v>
      </c>
      <c r="G134" s="14">
        <v>25.0</v>
      </c>
      <c r="H134" s="14">
        <v>1958.0</v>
      </c>
      <c r="I134" s="14" t="s">
        <v>1025</v>
      </c>
      <c r="J134" s="14">
        <v>18.412617</v>
      </c>
      <c r="K134" s="14">
        <v>-95.169822</v>
      </c>
      <c r="L134" s="14" t="s">
        <v>249</v>
      </c>
      <c r="M134" s="14" t="s">
        <v>79</v>
      </c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</row>
    <row r="135">
      <c r="A135" s="29">
        <v>94553.0</v>
      </c>
      <c r="B135" s="29" t="s">
        <v>40</v>
      </c>
      <c r="C135" s="29" t="s">
        <v>40</v>
      </c>
      <c r="D135" s="29">
        <v>69533.0</v>
      </c>
      <c r="E135" s="29" t="s">
        <v>1026</v>
      </c>
      <c r="F135" s="29" t="str">
        <f t="shared" si="6"/>
        <v>7</v>
      </c>
      <c r="G135" s="29">
        <v>30.0</v>
      </c>
      <c r="H135" s="29">
        <v>1969.0</v>
      </c>
      <c r="I135" s="29" t="s">
        <v>1027</v>
      </c>
      <c r="J135" s="29">
        <v>18.477395</v>
      </c>
      <c r="K135" s="29">
        <v>-95.321091</v>
      </c>
      <c r="L135" s="29" t="s">
        <v>249</v>
      </c>
      <c r="M135" s="29" t="s">
        <v>79</v>
      </c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</row>
    <row r="136">
      <c r="A136" s="25">
        <v>94598.0</v>
      </c>
      <c r="B136" s="25" t="s">
        <v>40</v>
      </c>
      <c r="C136" s="25" t="s">
        <v>40</v>
      </c>
      <c r="D136" s="25">
        <v>62432.0</v>
      </c>
      <c r="E136" s="25" t="s">
        <v>1028</v>
      </c>
      <c r="F136" s="25" t="str">
        <f t="shared" si="6"/>
        <v>6</v>
      </c>
      <c r="G136" s="25">
        <v>3.0</v>
      </c>
      <c r="H136" s="25">
        <v>1962.0</v>
      </c>
      <c r="I136" s="25" t="s">
        <v>1029</v>
      </c>
      <c r="J136" s="73">
        <v>18.483335</v>
      </c>
      <c r="K136" s="25">
        <v>-95.298641</v>
      </c>
      <c r="L136" s="25" t="s">
        <v>249</v>
      </c>
      <c r="M136" s="25" t="s">
        <v>79</v>
      </c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</row>
    <row r="137">
      <c r="A137" s="25">
        <v>60578.0</v>
      </c>
      <c r="B137" s="25" t="s">
        <v>40</v>
      </c>
      <c r="C137" s="25" t="s">
        <v>40</v>
      </c>
      <c r="D137" s="25">
        <v>62432.0</v>
      </c>
      <c r="E137" s="25" t="s">
        <v>1028</v>
      </c>
      <c r="F137" s="25" t="str">
        <f t="shared" si="6"/>
        <v>6</v>
      </c>
      <c r="G137" s="25">
        <v>3.0</v>
      </c>
      <c r="H137" s="25">
        <v>1962.0</v>
      </c>
      <c r="I137" s="25" t="s">
        <v>1029</v>
      </c>
      <c r="J137" s="73">
        <v>18.483335</v>
      </c>
      <c r="K137" s="25">
        <v>-95.298641</v>
      </c>
      <c r="L137" s="25" t="s">
        <v>249</v>
      </c>
      <c r="M137" s="25" t="s">
        <v>79</v>
      </c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</row>
    <row r="138">
      <c r="A138" s="25">
        <v>60256.0</v>
      </c>
      <c r="B138" s="25" t="s">
        <v>40</v>
      </c>
      <c r="C138" s="25" t="s">
        <v>40</v>
      </c>
      <c r="D138" s="25">
        <v>59279.0</v>
      </c>
      <c r="E138" s="25" t="s">
        <v>1030</v>
      </c>
      <c r="F138" s="25" t="str">
        <f t="shared" si="6"/>
        <v>7</v>
      </c>
      <c r="G138" s="25">
        <v>21.0</v>
      </c>
      <c r="H138" s="25">
        <v>1959.0</v>
      </c>
      <c r="I138" s="74" t="s">
        <v>1031</v>
      </c>
      <c r="J138" s="25">
        <v>18.483335</v>
      </c>
      <c r="K138" s="25">
        <v>-95.298641</v>
      </c>
      <c r="L138" s="25" t="s">
        <v>249</v>
      </c>
      <c r="M138" s="25" t="s">
        <v>79</v>
      </c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</row>
    <row r="139">
      <c r="A139" s="25">
        <v>94448.0</v>
      </c>
      <c r="B139" s="25" t="s">
        <v>40</v>
      </c>
      <c r="C139" s="25" t="s">
        <v>40</v>
      </c>
      <c r="D139" s="25">
        <v>59286.0</v>
      </c>
      <c r="E139" s="25" t="s">
        <v>1032</v>
      </c>
      <c r="F139" s="25" t="str">
        <f t="shared" si="6"/>
        <v>7</v>
      </c>
      <c r="G139" s="25">
        <v>23.0</v>
      </c>
      <c r="H139" s="25">
        <v>1959.0</v>
      </c>
      <c r="I139" s="74" t="s">
        <v>1033</v>
      </c>
      <c r="J139" s="25">
        <v>18.483335</v>
      </c>
      <c r="K139" s="75">
        <v>-95.298641</v>
      </c>
      <c r="L139" s="25" t="s">
        <v>249</v>
      </c>
      <c r="M139" s="25" t="s">
        <v>79</v>
      </c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</row>
    <row r="140">
      <c r="A140" s="22">
        <v>94198.0</v>
      </c>
      <c r="B140" s="22" t="s">
        <v>948</v>
      </c>
      <c r="C140" s="22" t="s">
        <v>40</v>
      </c>
      <c r="D140" s="22">
        <v>62427.0</v>
      </c>
      <c r="E140" s="22" t="s">
        <v>1034</v>
      </c>
      <c r="F140" s="22" t="str">
        <f t="shared" si="6"/>
        <v>5</v>
      </c>
      <c r="G140" s="22">
        <v>31.0</v>
      </c>
      <c r="H140" s="22">
        <v>1961.0</v>
      </c>
      <c r="I140" s="22" t="s">
        <v>1035</v>
      </c>
      <c r="J140" s="22">
        <v>18.502664</v>
      </c>
      <c r="K140" s="22">
        <v>-95.034445</v>
      </c>
      <c r="L140" s="22" t="s">
        <v>249</v>
      </c>
      <c r="M140" s="22" t="s">
        <v>79</v>
      </c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</row>
    <row r="141">
      <c r="A141" s="11">
        <v>60660.0</v>
      </c>
      <c r="B141" s="11" t="s">
        <v>40</v>
      </c>
      <c r="C141" s="11" t="s">
        <v>40</v>
      </c>
      <c r="D141" s="11">
        <v>58178.0</v>
      </c>
      <c r="E141" s="11" t="s">
        <v>287</v>
      </c>
      <c r="F141" s="11" t="str">
        <f t="shared" si="6"/>
        <v>7</v>
      </c>
      <c r="G141" s="11">
        <v>29.0</v>
      </c>
      <c r="H141" s="11">
        <v>1958.0</v>
      </c>
      <c r="I141" s="11" t="s">
        <v>1036</v>
      </c>
      <c r="J141" s="76">
        <v>18.539439</v>
      </c>
      <c r="K141" s="76">
        <v>-96.611739</v>
      </c>
      <c r="L141" s="11" t="s">
        <v>249</v>
      </c>
      <c r="M141" s="11" t="s">
        <v>79</v>
      </c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</row>
    <row r="142">
      <c r="A142" s="11">
        <v>60685.0</v>
      </c>
      <c r="B142" s="11" t="s">
        <v>40</v>
      </c>
      <c r="C142" s="11" t="s">
        <v>40</v>
      </c>
      <c r="D142" s="11">
        <v>58178.0</v>
      </c>
      <c r="E142" s="11" t="s">
        <v>287</v>
      </c>
      <c r="F142" s="11" t="str">
        <f t="shared" si="6"/>
        <v>7</v>
      </c>
      <c r="G142" s="11">
        <v>29.0</v>
      </c>
      <c r="H142" s="11">
        <v>1958.0</v>
      </c>
      <c r="I142" s="11" t="s">
        <v>1036</v>
      </c>
      <c r="J142" s="76">
        <v>18.539439</v>
      </c>
      <c r="K142" s="76">
        <v>-96.611739</v>
      </c>
      <c r="L142" s="11" t="s">
        <v>249</v>
      </c>
      <c r="M142" s="11" t="s">
        <v>79</v>
      </c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</row>
    <row r="143">
      <c r="A143" s="11">
        <v>60687.0</v>
      </c>
      <c r="B143" s="11" t="s">
        <v>40</v>
      </c>
      <c r="C143" s="11" t="s">
        <v>40</v>
      </c>
      <c r="D143" s="11">
        <v>58178.0</v>
      </c>
      <c r="E143" s="11" t="s">
        <v>287</v>
      </c>
      <c r="F143" s="11" t="str">
        <f t="shared" si="6"/>
        <v>7</v>
      </c>
      <c r="G143" s="11">
        <v>29.0</v>
      </c>
      <c r="H143" s="11">
        <v>1958.0</v>
      </c>
      <c r="I143" s="11" t="s">
        <v>1036</v>
      </c>
      <c r="J143" s="76">
        <v>18.539439</v>
      </c>
      <c r="K143" s="76">
        <v>-96.611739</v>
      </c>
      <c r="L143" s="11" t="s">
        <v>249</v>
      </c>
      <c r="M143" s="11" t="s">
        <v>79</v>
      </c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</row>
    <row r="144">
      <c r="A144" s="36">
        <v>94367.0</v>
      </c>
      <c r="B144" s="36" t="s">
        <v>40</v>
      </c>
      <c r="C144" s="36" t="s">
        <v>40</v>
      </c>
      <c r="D144" s="36">
        <v>63502.0</v>
      </c>
      <c r="E144" s="36" t="s">
        <v>1037</v>
      </c>
      <c r="F144" s="36" t="str">
        <f t="shared" si="6"/>
        <v>3</v>
      </c>
      <c r="G144" s="36">
        <v>3.0</v>
      </c>
      <c r="H144" s="36">
        <v>1963.0</v>
      </c>
      <c r="I144" s="36" t="s">
        <v>1038</v>
      </c>
      <c r="J144" s="77">
        <v>18.575006</v>
      </c>
      <c r="K144" s="77">
        <v>-95.341682</v>
      </c>
      <c r="L144" s="36" t="s">
        <v>249</v>
      </c>
      <c r="M144" s="36" t="s">
        <v>79</v>
      </c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</row>
    <row r="145">
      <c r="A145" s="36">
        <v>60686.0</v>
      </c>
      <c r="B145" s="36" t="s">
        <v>40</v>
      </c>
      <c r="C145" s="36" t="s">
        <v>40</v>
      </c>
      <c r="D145" s="36">
        <v>63443.0</v>
      </c>
      <c r="E145" s="36" t="s">
        <v>1039</v>
      </c>
      <c r="F145" s="36" t="str">
        <f t="shared" si="6"/>
        <v>1</v>
      </c>
      <c r="G145" s="36">
        <v>23.0</v>
      </c>
      <c r="H145" s="36">
        <v>1963.0</v>
      </c>
      <c r="I145" s="36" t="s">
        <v>1040</v>
      </c>
      <c r="J145" s="77">
        <v>18.575006</v>
      </c>
      <c r="K145" s="77">
        <v>-95.341682</v>
      </c>
      <c r="L145" s="36" t="s">
        <v>249</v>
      </c>
      <c r="M145" s="36" t="s">
        <v>79</v>
      </c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</row>
    <row r="146">
      <c r="A146" s="39">
        <v>60698.0</v>
      </c>
      <c r="B146" s="39" t="s">
        <v>40</v>
      </c>
      <c r="C146" s="39" t="s">
        <v>40</v>
      </c>
      <c r="D146" s="39">
        <v>58203.0</v>
      </c>
      <c r="E146" s="39" t="s">
        <v>99</v>
      </c>
      <c r="F146" s="39" t="str">
        <f t="shared" si="6"/>
        <v>8</v>
      </c>
      <c r="G146" s="39">
        <v>11.0</v>
      </c>
      <c r="H146" s="39">
        <v>1958.0</v>
      </c>
      <c r="I146" s="39" t="s">
        <v>1041</v>
      </c>
      <c r="J146" s="39">
        <v>18.579112</v>
      </c>
      <c r="K146" s="39">
        <v>-96.398186</v>
      </c>
      <c r="L146" s="39" t="s">
        <v>249</v>
      </c>
      <c r="M146" s="39" t="s">
        <v>79</v>
      </c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</row>
    <row r="147">
      <c r="A147" s="34">
        <v>60602.0</v>
      </c>
      <c r="B147" s="34" t="s">
        <v>40</v>
      </c>
      <c r="C147" s="34" t="s">
        <v>40</v>
      </c>
      <c r="D147" s="34">
        <v>58177.0</v>
      </c>
      <c r="E147" s="34" t="s">
        <v>287</v>
      </c>
      <c r="F147" s="34" t="str">
        <f t="shared" si="6"/>
        <v>7</v>
      </c>
      <c r="G147" s="34">
        <v>29.0</v>
      </c>
      <c r="H147" s="34">
        <v>1958.0</v>
      </c>
      <c r="I147" s="34" t="s">
        <v>1042</v>
      </c>
      <c r="J147" s="78">
        <v>18.619606</v>
      </c>
      <c r="K147" s="79">
        <v>-96.69719</v>
      </c>
      <c r="L147" s="34" t="s">
        <v>249</v>
      </c>
      <c r="M147" s="34" t="s">
        <v>79</v>
      </c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</row>
    <row r="148">
      <c r="A148" s="19">
        <v>60886.0</v>
      </c>
      <c r="B148" s="19" t="s">
        <v>40</v>
      </c>
      <c r="C148" s="19" t="s">
        <v>40</v>
      </c>
      <c r="D148" s="19">
        <v>58175.0</v>
      </c>
      <c r="E148" s="19" t="s">
        <v>468</v>
      </c>
      <c r="F148" s="19" t="str">
        <f t="shared" si="6"/>
        <v>7</v>
      </c>
      <c r="G148" s="19">
        <v>26.0</v>
      </c>
      <c r="H148" s="19">
        <v>1958.0</v>
      </c>
      <c r="I148" s="19" t="s">
        <v>1043</v>
      </c>
      <c r="J148" s="70">
        <v>18.832521</v>
      </c>
      <c r="K148" s="70">
        <v>-96.976264</v>
      </c>
      <c r="L148" s="19" t="s">
        <v>249</v>
      </c>
      <c r="M148" s="19" t="s">
        <v>79</v>
      </c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</row>
    <row r="149">
      <c r="A149" s="17">
        <v>94635.0</v>
      </c>
      <c r="B149" s="17" t="s">
        <v>40</v>
      </c>
      <c r="C149" s="17" t="s">
        <v>40</v>
      </c>
      <c r="D149" s="17">
        <v>58239.0</v>
      </c>
      <c r="E149" s="17" t="s">
        <v>1044</v>
      </c>
      <c r="F149" s="17" t="str">
        <f t="shared" si="6"/>
        <v>8</v>
      </c>
      <c r="G149" s="17">
        <v>25.0</v>
      </c>
      <c r="H149" s="17">
        <v>1958.0</v>
      </c>
      <c r="I149" s="80" t="s">
        <v>1045</v>
      </c>
      <c r="J149" s="81">
        <v>18.871784</v>
      </c>
      <c r="K149" s="81">
        <v>-96.896985</v>
      </c>
      <c r="L149" s="17" t="s">
        <v>249</v>
      </c>
      <c r="M149" s="17" t="s">
        <v>79</v>
      </c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</row>
    <row r="150">
      <c r="A150" s="14">
        <v>60657.0</v>
      </c>
      <c r="B150" s="14" t="s">
        <v>40</v>
      </c>
      <c r="C150" s="14" t="s">
        <v>40</v>
      </c>
      <c r="D150" s="14">
        <v>59364.0</v>
      </c>
      <c r="E150" s="14" t="s">
        <v>1046</v>
      </c>
      <c r="F150" s="14" t="str">
        <f t="shared" si="6"/>
        <v>5</v>
      </c>
      <c r="G150" s="14">
        <v>25.0</v>
      </c>
      <c r="H150" s="14">
        <v>1959.0</v>
      </c>
      <c r="I150" s="14" t="s">
        <v>1047</v>
      </c>
      <c r="J150" s="82">
        <v>18.893118</v>
      </c>
      <c r="K150" s="82">
        <v>-97.01208</v>
      </c>
      <c r="L150" s="14" t="s">
        <v>249</v>
      </c>
      <c r="M150" s="14" t="s">
        <v>79</v>
      </c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</row>
    <row r="151">
      <c r="A151" s="29">
        <v>60664.0</v>
      </c>
      <c r="B151" s="29" t="s">
        <v>40</v>
      </c>
      <c r="C151" s="29" t="s">
        <v>40</v>
      </c>
      <c r="D151" s="29">
        <v>58174.0</v>
      </c>
      <c r="E151" s="29" t="s">
        <v>1003</v>
      </c>
      <c r="F151" s="29" t="str">
        <f t="shared" si="6"/>
        <v>7</v>
      </c>
      <c r="G151" s="29">
        <v>27.0</v>
      </c>
      <c r="H151" s="29">
        <v>1958.0</v>
      </c>
      <c r="I151" s="29" t="s">
        <v>1048</v>
      </c>
      <c r="J151" s="83">
        <v>18.897765</v>
      </c>
      <c r="K151" s="83">
        <v>-96.793629</v>
      </c>
      <c r="L151" s="29" t="s">
        <v>249</v>
      </c>
      <c r="M151" s="29" t="s">
        <v>79</v>
      </c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</row>
    <row r="152">
      <c r="A152" s="29">
        <v>94184.0</v>
      </c>
      <c r="B152" s="29" t="s">
        <v>40</v>
      </c>
      <c r="C152" s="29" t="s">
        <v>40</v>
      </c>
      <c r="D152" s="29">
        <v>58174.0</v>
      </c>
      <c r="E152" s="29" t="s">
        <v>1003</v>
      </c>
      <c r="F152" s="29" t="str">
        <f t="shared" si="6"/>
        <v>7</v>
      </c>
      <c r="G152" s="29">
        <v>27.0</v>
      </c>
      <c r="H152" s="29">
        <v>1958.0</v>
      </c>
      <c r="I152" s="64" t="s">
        <v>1049</v>
      </c>
      <c r="J152" s="29">
        <v>18.897765</v>
      </c>
      <c r="K152" s="29">
        <v>-96.793629</v>
      </c>
      <c r="L152" s="29" t="s">
        <v>249</v>
      </c>
      <c r="M152" s="29" t="s">
        <v>79</v>
      </c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</row>
    <row r="153">
      <c r="A153" s="25">
        <v>94396.0</v>
      </c>
      <c r="B153" s="25" t="s">
        <v>40</v>
      </c>
      <c r="C153" s="25" t="s">
        <v>40</v>
      </c>
      <c r="D153" s="25">
        <v>5409.0</v>
      </c>
      <c r="E153" s="25">
        <v>8.1937</v>
      </c>
      <c r="F153" s="25">
        <v>8.0</v>
      </c>
      <c r="G153" s="25"/>
      <c r="H153" s="25">
        <v>1937.0</v>
      </c>
      <c r="I153" s="25" t="s">
        <v>1050</v>
      </c>
      <c r="J153" s="25">
        <v>19.426921</v>
      </c>
      <c r="K153" s="25">
        <v>-96.400236</v>
      </c>
      <c r="L153" s="25" t="s">
        <v>249</v>
      </c>
      <c r="M153" s="25" t="s">
        <v>79</v>
      </c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</row>
    <row r="154">
      <c r="A154" s="22">
        <v>94557.0</v>
      </c>
      <c r="B154" s="22" t="s">
        <v>40</v>
      </c>
      <c r="C154" s="22" t="s">
        <v>40</v>
      </c>
      <c r="D154" s="22">
        <v>58172.0</v>
      </c>
      <c r="E154" s="22" t="s">
        <v>1051</v>
      </c>
      <c r="F154" s="22" t="str">
        <f t="shared" ref="F154:F186" si="7">IFERROR(__xludf.DUMMYFUNCTION("SPLIT(E154, ""."", TRUE)"),"7")</f>
        <v>7</v>
      </c>
      <c r="G154" s="22">
        <v>24.0</v>
      </c>
      <c r="H154" s="22">
        <v>1958.0</v>
      </c>
      <c r="I154" s="84" t="s">
        <v>1052</v>
      </c>
      <c r="J154" s="85">
        <v>20.477152</v>
      </c>
      <c r="K154" s="22">
        <v>-97.365677</v>
      </c>
      <c r="L154" s="22" t="s">
        <v>249</v>
      </c>
      <c r="M154" s="22" t="s">
        <v>79</v>
      </c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</row>
    <row r="155">
      <c r="A155" s="11">
        <v>60703.0</v>
      </c>
      <c r="B155" s="11" t="s">
        <v>40</v>
      </c>
      <c r="C155" s="11" t="s">
        <v>40</v>
      </c>
      <c r="D155" s="11">
        <v>59263.0</v>
      </c>
      <c r="E155" s="11" t="s">
        <v>1053</v>
      </c>
      <c r="F155" s="11" t="str">
        <f t="shared" si="7"/>
        <v>7</v>
      </c>
      <c r="G155" s="11">
        <v>13.0</v>
      </c>
      <c r="H155" s="11">
        <v>1959.0</v>
      </c>
      <c r="I155" s="11" t="s">
        <v>1054</v>
      </c>
      <c r="J155" s="11">
        <v>20.983788</v>
      </c>
      <c r="K155" s="11">
        <v>-99.212729</v>
      </c>
      <c r="L155" s="11" t="s">
        <v>249</v>
      </c>
      <c r="M155" s="11" t="s">
        <v>79</v>
      </c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</row>
    <row r="156">
      <c r="A156" s="36">
        <v>94604.0</v>
      </c>
      <c r="B156" s="36" t="s">
        <v>40</v>
      </c>
      <c r="C156" s="36" t="s">
        <v>40</v>
      </c>
      <c r="D156" s="36">
        <v>58168.0</v>
      </c>
      <c r="E156" s="36" t="s">
        <v>101</v>
      </c>
      <c r="F156" s="36" t="str">
        <f t="shared" si="7"/>
        <v>7</v>
      </c>
      <c r="G156" s="36">
        <v>20.0</v>
      </c>
      <c r="H156" s="36">
        <v>1958.0</v>
      </c>
      <c r="I156" s="36" t="s">
        <v>1055</v>
      </c>
      <c r="J156" s="77">
        <v>22.187535</v>
      </c>
      <c r="K156" s="77">
        <v>-98.022909</v>
      </c>
      <c r="L156" s="36" t="s">
        <v>249</v>
      </c>
      <c r="M156" s="36" t="s">
        <v>79</v>
      </c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</row>
    <row r="157">
      <c r="A157" s="39">
        <v>60791.0</v>
      </c>
      <c r="B157" s="39" t="s">
        <v>40</v>
      </c>
      <c r="C157" s="39" t="s">
        <v>40</v>
      </c>
      <c r="D157" s="39">
        <v>58168.0</v>
      </c>
      <c r="E157" s="39" t="s">
        <v>1010</v>
      </c>
      <c r="F157" s="39" t="str">
        <f t="shared" si="7"/>
        <v>8</v>
      </c>
      <c r="G157" s="39">
        <v>8.0</v>
      </c>
      <c r="H157" s="39">
        <v>1958.0</v>
      </c>
      <c r="I157" s="39" t="s">
        <v>1056</v>
      </c>
      <c r="J157" s="86">
        <v>22.187535</v>
      </c>
      <c r="K157" s="86">
        <v>-98.022909</v>
      </c>
      <c r="L157" s="39" t="s">
        <v>249</v>
      </c>
      <c r="M157" s="39" t="s">
        <v>79</v>
      </c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</row>
    <row r="158">
      <c r="A158" s="34">
        <v>60881.0</v>
      </c>
      <c r="B158" s="34" t="s">
        <v>40</v>
      </c>
      <c r="C158" s="34" t="s">
        <v>40</v>
      </c>
      <c r="D158" s="34">
        <v>58256.0</v>
      </c>
      <c r="E158" s="34" t="s">
        <v>116</v>
      </c>
      <c r="F158" s="34" t="str">
        <f t="shared" si="7"/>
        <v>7</v>
      </c>
      <c r="G158" s="34">
        <v>14.0</v>
      </c>
      <c r="H158" s="34">
        <v>1958.0</v>
      </c>
      <c r="I158" s="34" t="s">
        <v>1057</v>
      </c>
      <c r="J158" s="68">
        <v>22.518867</v>
      </c>
      <c r="K158" s="34">
        <v>-99.330813</v>
      </c>
      <c r="L158" s="34" t="s">
        <v>249</v>
      </c>
      <c r="M158" s="34" t="s">
        <v>79</v>
      </c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</row>
    <row r="159">
      <c r="A159" s="34">
        <v>94370.0</v>
      </c>
      <c r="B159" s="34" t="s">
        <v>40</v>
      </c>
      <c r="C159" s="34" t="s">
        <v>40</v>
      </c>
      <c r="D159" s="34">
        <v>58256.0</v>
      </c>
      <c r="E159" s="34" t="s">
        <v>116</v>
      </c>
      <c r="F159" s="34" t="str">
        <f t="shared" si="7"/>
        <v>7</v>
      </c>
      <c r="G159" s="34">
        <v>14.0</v>
      </c>
      <c r="H159" s="34">
        <v>1958.0</v>
      </c>
      <c r="I159" s="34" t="s">
        <v>1058</v>
      </c>
      <c r="J159" s="68">
        <v>22.518867</v>
      </c>
      <c r="K159" s="34">
        <v>-99.330813</v>
      </c>
      <c r="L159" s="34" t="s">
        <v>249</v>
      </c>
      <c r="M159" s="34" t="s">
        <v>79</v>
      </c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</row>
    <row r="160">
      <c r="A160" s="34">
        <v>60608.0</v>
      </c>
      <c r="B160" s="34" t="s">
        <v>40</v>
      </c>
      <c r="C160" s="34" t="s">
        <v>40</v>
      </c>
      <c r="D160" s="34">
        <v>58256.0</v>
      </c>
      <c r="E160" s="34" t="s">
        <v>116</v>
      </c>
      <c r="F160" s="34" t="str">
        <f t="shared" si="7"/>
        <v>7</v>
      </c>
      <c r="G160" s="34">
        <v>14.0</v>
      </c>
      <c r="H160" s="34">
        <v>1958.0</v>
      </c>
      <c r="I160" s="34" t="s">
        <v>1058</v>
      </c>
      <c r="J160" s="68">
        <v>22.518867</v>
      </c>
      <c r="K160" s="34">
        <v>-99.330813</v>
      </c>
      <c r="L160" s="34" t="s">
        <v>249</v>
      </c>
      <c r="M160" s="34" t="s">
        <v>79</v>
      </c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</row>
    <row r="161">
      <c r="A161" s="34">
        <v>94258.0</v>
      </c>
      <c r="B161" s="34" t="s">
        <v>40</v>
      </c>
      <c r="C161" s="34" t="s">
        <v>40</v>
      </c>
      <c r="D161" s="34">
        <v>58256.0</v>
      </c>
      <c r="E161" s="34" t="s">
        <v>116</v>
      </c>
      <c r="F161" s="34" t="str">
        <f t="shared" si="7"/>
        <v>7</v>
      </c>
      <c r="G161" s="34">
        <v>14.0</v>
      </c>
      <c r="H161" s="34">
        <v>1958.0</v>
      </c>
      <c r="I161" s="34" t="s">
        <v>1058</v>
      </c>
      <c r="J161" s="68">
        <v>22.518867</v>
      </c>
      <c r="K161" s="34">
        <v>-99.330813</v>
      </c>
      <c r="L161" s="34" t="s">
        <v>249</v>
      </c>
      <c r="M161" s="34" t="s">
        <v>79</v>
      </c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  <c r="AD161" s="35"/>
    </row>
    <row r="162">
      <c r="A162" s="34">
        <v>60713.0</v>
      </c>
      <c r="B162" s="34" t="s">
        <v>40</v>
      </c>
      <c r="C162" s="34" t="s">
        <v>40</v>
      </c>
      <c r="D162" s="34">
        <v>62406.0</v>
      </c>
      <c r="E162" s="34" t="s">
        <v>1059</v>
      </c>
      <c r="F162" s="34" t="str">
        <f t="shared" si="7"/>
        <v>5</v>
      </c>
      <c r="G162" s="34">
        <v>18.0</v>
      </c>
      <c r="H162" s="34">
        <v>1962.0</v>
      </c>
      <c r="I162" s="34" t="s">
        <v>1060</v>
      </c>
      <c r="J162" s="68">
        <v>22.518867</v>
      </c>
      <c r="K162" s="34">
        <v>-99.330813</v>
      </c>
      <c r="L162" s="34" t="s">
        <v>249</v>
      </c>
      <c r="M162" s="34" t="s">
        <v>79</v>
      </c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  <c r="AD162" s="35"/>
    </row>
    <row r="163">
      <c r="A163" s="34">
        <v>60689.0</v>
      </c>
      <c r="B163" s="34" t="s">
        <v>40</v>
      </c>
      <c r="C163" s="34" t="s">
        <v>40</v>
      </c>
      <c r="D163" s="34">
        <v>62406.0</v>
      </c>
      <c r="E163" s="34" t="s">
        <v>1059</v>
      </c>
      <c r="F163" s="34" t="str">
        <f t="shared" si="7"/>
        <v>5</v>
      </c>
      <c r="G163" s="34">
        <v>18.0</v>
      </c>
      <c r="H163" s="34">
        <v>1962.0</v>
      </c>
      <c r="I163" s="34" t="s">
        <v>1060</v>
      </c>
      <c r="J163" s="68">
        <v>22.518867</v>
      </c>
      <c r="K163" s="34">
        <v>-99.330813</v>
      </c>
      <c r="L163" s="34" t="s">
        <v>249</v>
      </c>
      <c r="M163" s="34" t="s">
        <v>79</v>
      </c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  <c r="AD163" s="35"/>
    </row>
    <row r="164">
      <c r="A164" s="34">
        <v>94212.0</v>
      </c>
      <c r="B164" s="34" t="s">
        <v>40</v>
      </c>
      <c r="C164" s="34" t="s">
        <v>40</v>
      </c>
      <c r="D164" s="34">
        <v>59404.0</v>
      </c>
      <c r="E164" s="34" t="s">
        <v>1061</v>
      </c>
      <c r="F164" s="34" t="str">
        <f t="shared" si="7"/>
        <v>9</v>
      </c>
      <c r="G164" s="34">
        <v>2.0</v>
      </c>
      <c r="H164" s="34">
        <v>1959.0</v>
      </c>
      <c r="I164" s="87" t="s">
        <v>1062</v>
      </c>
      <c r="J164" s="68">
        <v>22.518867</v>
      </c>
      <c r="K164" s="34">
        <v>-99.330813</v>
      </c>
      <c r="L164" s="34" t="s">
        <v>249</v>
      </c>
      <c r="M164" s="34" t="s">
        <v>79</v>
      </c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</row>
    <row r="165">
      <c r="A165" s="19">
        <v>94393.0</v>
      </c>
      <c r="B165" s="19" t="s">
        <v>40</v>
      </c>
      <c r="C165" s="19" t="s">
        <v>40</v>
      </c>
      <c r="D165" s="20"/>
      <c r="E165" s="19" t="s">
        <v>1063</v>
      </c>
      <c r="F165" s="19" t="str">
        <f t="shared" si="7"/>
        <v>9</v>
      </c>
      <c r="G165" s="19">
        <v>8.0</v>
      </c>
      <c r="H165" s="19">
        <v>1950.0</v>
      </c>
      <c r="I165" s="19" t="s">
        <v>1064</v>
      </c>
      <c r="J165" s="19">
        <v>26.073412</v>
      </c>
      <c r="K165" s="19">
        <v>-97.208584</v>
      </c>
      <c r="L165" s="19" t="s">
        <v>249</v>
      </c>
      <c r="M165" s="19" t="s">
        <v>79</v>
      </c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</row>
    <row r="166">
      <c r="A166" s="17">
        <v>60711.0</v>
      </c>
      <c r="B166" s="17" t="s">
        <v>40</v>
      </c>
      <c r="C166" s="17" t="s">
        <v>40</v>
      </c>
      <c r="D166" s="18"/>
      <c r="E166" s="17" t="s">
        <v>1065</v>
      </c>
      <c r="F166" s="17" t="str">
        <f t="shared" si="7"/>
        <v>9</v>
      </c>
      <c r="G166" s="17">
        <v>9.0</v>
      </c>
      <c r="H166" s="17">
        <v>1954.0</v>
      </c>
      <c r="I166" s="17" t="s">
        <v>1066</v>
      </c>
      <c r="J166" s="17">
        <v>26.183788</v>
      </c>
      <c r="K166" s="17">
        <v>-98.403742</v>
      </c>
      <c r="L166" s="17" t="s">
        <v>249</v>
      </c>
      <c r="M166" s="17" t="s">
        <v>79</v>
      </c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</row>
    <row r="167">
      <c r="A167" s="14">
        <v>60582.0</v>
      </c>
      <c r="B167" s="14" t="s">
        <v>948</v>
      </c>
      <c r="C167" s="14" t="s">
        <v>40</v>
      </c>
      <c r="D167" s="15"/>
      <c r="E167" s="14" t="s">
        <v>675</v>
      </c>
      <c r="F167" s="14" t="str">
        <f t="shared" si="7"/>
        <v>9</v>
      </c>
      <c r="G167" s="14">
        <v>8.0</v>
      </c>
      <c r="H167" s="14">
        <v>1954.0</v>
      </c>
      <c r="I167" s="14" t="s">
        <v>1067</v>
      </c>
      <c r="J167" s="14">
        <v>26.233399</v>
      </c>
      <c r="K167" s="14">
        <v>-98.466084</v>
      </c>
      <c r="L167" s="14" t="s">
        <v>249</v>
      </c>
      <c r="M167" s="14" t="s">
        <v>79</v>
      </c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</row>
    <row r="168">
      <c r="A168" s="14">
        <v>60674.0</v>
      </c>
      <c r="B168" s="14" t="s">
        <v>948</v>
      </c>
      <c r="C168" s="14" t="s">
        <v>40</v>
      </c>
      <c r="D168" s="15"/>
      <c r="E168" s="14" t="s">
        <v>675</v>
      </c>
      <c r="F168" s="14" t="str">
        <f t="shared" si="7"/>
        <v>9</v>
      </c>
      <c r="G168" s="14">
        <v>8.0</v>
      </c>
      <c r="H168" s="14">
        <v>1954.0</v>
      </c>
      <c r="I168" s="14" t="s">
        <v>1068</v>
      </c>
      <c r="J168" s="14">
        <v>26.233399</v>
      </c>
      <c r="K168" s="14">
        <v>-98.466084</v>
      </c>
      <c r="L168" s="14" t="s">
        <v>249</v>
      </c>
      <c r="M168" s="14" t="s">
        <v>79</v>
      </c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</row>
    <row r="169">
      <c r="A169" s="14">
        <v>60697.0</v>
      </c>
      <c r="B169" s="14" t="s">
        <v>948</v>
      </c>
      <c r="C169" s="14" t="s">
        <v>40</v>
      </c>
      <c r="D169" s="15"/>
      <c r="E169" s="14" t="s">
        <v>1069</v>
      </c>
      <c r="F169" s="14" t="str">
        <f t="shared" si="7"/>
        <v>9</v>
      </c>
      <c r="G169" s="14">
        <v>8.0</v>
      </c>
      <c r="H169" s="14">
        <v>1955.0</v>
      </c>
      <c r="I169" s="88" t="s">
        <v>1068</v>
      </c>
      <c r="J169" s="14">
        <v>26.233399</v>
      </c>
      <c r="K169" s="14">
        <v>-98.466084</v>
      </c>
      <c r="L169" s="14" t="s">
        <v>249</v>
      </c>
      <c r="M169" s="14" t="s">
        <v>79</v>
      </c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</row>
    <row r="170">
      <c r="A170" s="29">
        <v>60729.0</v>
      </c>
      <c r="B170" s="29" t="s">
        <v>40</v>
      </c>
      <c r="C170" s="29" t="s">
        <v>40</v>
      </c>
      <c r="D170" s="29">
        <v>6406.0</v>
      </c>
      <c r="E170" s="29" t="s">
        <v>723</v>
      </c>
      <c r="F170" s="29" t="str">
        <f t="shared" si="7"/>
        <v>7</v>
      </c>
      <c r="G170" s="29">
        <v>5.0</v>
      </c>
      <c r="H170" s="29">
        <v>1964.0</v>
      </c>
      <c r="I170" s="29" t="s">
        <v>1070</v>
      </c>
      <c r="J170" s="29">
        <v>27.498928</v>
      </c>
      <c r="K170" s="29">
        <v>-82.574819</v>
      </c>
      <c r="L170" s="29" t="s">
        <v>249</v>
      </c>
      <c r="M170" s="29" t="s">
        <v>79</v>
      </c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</row>
    <row r="171">
      <c r="A171" s="29">
        <v>60616.0</v>
      </c>
      <c r="B171" s="29" t="s">
        <v>40</v>
      </c>
      <c r="C171" s="29" t="s">
        <v>40</v>
      </c>
      <c r="D171" s="29">
        <v>6406.0</v>
      </c>
      <c r="E171" s="29" t="s">
        <v>725</v>
      </c>
      <c r="F171" s="29" t="str">
        <f t="shared" si="7"/>
        <v>7</v>
      </c>
      <c r="G171" s="29">
        <v>4.0</v>
      </c>
      <c r="H171" s="29">
        <v>1964.0</v>
      </c>
      <c r="I171" s="29" t="s">
        <v>1070</v>
      </c>
      <c r="J171" s="29">
        <v>27.498928</v>
      </c>
      <c r="K171" s="29">
        <v>-82.574819</v>
      </c>
      <c r="L171" s="29" t="s">
        <v>249</v>
      </c>
      <c r="M171" s="29" t="s">
        <v>79</v>
      </c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</row>
    <row r="172">
      <c r="A172" s="29">
        <v>94480.0</v>
      </c>
      <c r="B172" s="29" t="s">
        <v>40</v>
      </c>
      <c r="C172" s="29" t="s">
        <v>40</v>
      </c>
      <c r="D172" s="29">
        <v>6406.0</v>
      </c>
      <c r="E172" s="29" t="s">
        <v>725</v>
      </c>
      <c r="F172" s="29" t="str">
        <f t="shared" si="7"/>
        <v>7</v>
      </c>
      <c r="G172" s="29">
        <v>4.0</v>
      </c>
      <c r="H172" s="29">
        <v>1964.0</v>
      </c>
      <c r="I172" s="29" t="s">
        <v>1070</v>
      </c>
      <c r="J172" s="29">
        <v>27.498928</v>
      </c>
      <c r="K172" s="29">
        <v>-82.574819</v>
      </c>
      <c r="L172" s="29" t="s">
        <v>249</v>
      </c>
      <c r="M172" s="29" t="s">
        <v>79</v>
      </c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</row>
    <row r="173">
      <c r="A173" s="29">
        <v>94309.0</v>
      </c>
      <c r="B173" s="29" t="s">
        <v>40</v>
      </c>
      <c r="C173" s="29" t="s">
        <v>40</v>
      </c>
      <c r="D173" s="29">
        <v>6406.0</v>
      </c>
      <c r="E173" s="29" t="s">
        <v>723</v>
      </c>
      <c r="F173" s="29" t="str">
        <f t="shared" si="7"/>
        <v>7</v>
      </c>
      <c r="G173" s="29">
        <v>5.0</v>
      </c>
      <c r="H173" s="29">
        <v>1964.0</v>
      </c>
      <c r="I173" s="29" t="s">
        <v>1070</v>
      </c>
      <c r="J173" s="29">
        <v>27.498928</v>
      </c>
      <c r="K173" s="29">
        <v>-82.574819</v>
      </c>
      <c r="L173" s="29" t="s">
        <v>249</v>
      </c>
      <c r="M173" s="29" t="s">
        <v>79</v>
      </c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</row>
    <row r="174">
      <c r="A174" s="25">
        <v>60867.0</v>
      </c>
      <c r="B174" s="25" t="s">
        <v>40</v>
      </c>
      <c r="C174" s="25" t="s">
        <v>40</v>
      </c>
      <c r="D174" s="26"/>
      <c r="E174" s="25" t="s">
        <v>772</v>
      </c>
      <c r="F174" s="25" t="str">
        <f t="shared" si="7"/>
        <v>7</v>
      </c>
      <c r="G174" s="25">
        <v>20.0</v>
      </c>
      <c r="H174" s="25">
        <v>1937.0</v>
      </c>
      <c r="I174" s="25" t="s">
        <v>1071</v>
      </c>
      <c r="J174" s="25">
        <v>27.506407</v>
      </c>
      <c r="K174" s="25">
        <v>-99.507542</v>
      </c>
      <c r="L174" s="25" t="s">
        <v>249</v>
      </c>
      <c r="M174" s="25" t="s">
        <v>79</v>
      </c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</row>
    <row r="175">
      <c r="A175" s="22">
        <v>94423.0</v>
      </c>
      <c r="B175" s="22" t="s">
        <v>40</v>
      </c>
      <c r="C175" s="22" t="s">
        <v>40</v>
      </c>
      <c r="D175" s="23"/>
      <c r="E175" s="22" t="s">
        <v>729</v>
      </c>
      <c r="F175" s="22" t="str">
        <f t="shared" si="7"/>
        <v>9</v>
      </c>
      <c r="G175" s="22">
        <v>5.0</v>
      </c>
      <c r="H175" s="22">
        <v>1954.0</v>
      </c>
      <c r="I175" s="22" t="s">
        <v>1072</v>
      </c>
      <c r="J175" s="22">
        <v>28.040988</v>
      </c>
      <c r="K175" s="22">
        <v>-97.867555</v>
      </c>
      <c r="L175" s="22" t="s">
        <v>249</v>
      </c>
      <c r="M175" s="22" t="s">
        <v>79</v>
      </c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</row>
    <row r="176">
      <c r="A176" s="11">
        <v>60892.0</v>
      </c>
      <c r="B176" s="11" t="s">
        <v>40</v>
      </c>
      <c r="C176" s="11" t="s">
        <v>40</v>
      </c>
      <c r="D176" s="12"/>
      <c r="E176" s="11" t="s">
        <v>729</v>
      </c>
      <c r="F176" s="11" t="str">
        <f t="shared" si="7"/>
        <v>9</v>
      </c>
      <c r="G176" s="11">
        <v>5.0</v>
      </c>
      <c r="H176" s="11">
        <v>1954.0</v>
      </c>
      <c r="I176" s="11" t="s">
        <v>730</v>
      </c>
      <c r="J176" s="11">
        <v>28.061957</v>
      </c>
      <c r="K176" s="11">
        <v>-97.876666</v>
      </c>
      <c r="L176" s="11" t="s">
        <v>249</v>
      </c>
      <c r="M176" s="11" t="s">
        <v>79</v>
      </c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</row>
    <row r="177">
      <c r="A177" s="36">
        <v>94228.0</v>
      </c>
      <c r="B177" s="36" t="s">
        <v>40</v>
      </c>
      <c r="C177" s="36" t="s">
        <v>40</v>
      </c>
      <c r="D177" s="37"/>
      <c r="E177" s="36" t="s">
        <v>729</v>
      </c>
      <c r="F177" s="36" t="str">
        <f t="shared" si="7"/>
        <v>9</v>
      </c>
      <c r="G177" s="36">
        <v>5.0</v>
      </c>
      <c r="H177" s="36">
        <v>1954.0</v>
      </c>
      <c r="I177" s="36" t="s">
        <v>1073</v>
      </c>
      <c r="J177" s="36">
        <v>28.135568</v>
      </c>
      <c r="K177" s="36">
        <v>-96.98749</v>
      </c>
      <c r="L177" s="36" t="s">
        <v>249</v>
      </c>
      <c r="M177" s="36" t="s">
        <v>79</v>
      </c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</row>
    <row r="178">
      <c r="A178" s="39">
        <v>60577.0</v>
      </c>
      <c r="B178" s="39" t="s">
        <v>40</v>
      </c>
      <c r="C178" s="39" t="s">
        <v>40</v>
      </c>
      <c r="D178" s="39">
        <v>5310.0</v>
      </c>
      <c r="E178" s="39" t="s">
        <v>1074</v>
      </c>
      <c r="F178" s="39" t="str">
        <f t="shared" si="7"/>
        <v>6</v>
      </c>
      <c r="G178" s="39">
        <v>22.0</v>
      </c>
      <c r="H178" s="39">
        <v>1953.0</v>
      </c>
      <c r="I178" s="39" t="s">
        <v>1075</v>
      </c>
      <c r="J178" s="39">
        <v>28.461938</v>
      </c>
      <c r="K178" s="39">
        <v>-98.549184</v>
      </c>
      <c r="L178" s="39" t="s">
        <v>249</v>
      </c>
      <c r="M178" s="39" t="s">
        <v>79</v>
      </c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</row>
    <row r="179">
      <c r="A179" s="39">
        <v>94305.0</v>
      </c>
      <c r="B179" s="39" t="s">
        <v>40</v>
      </c>
      <c r="C179" s="39" t="s">
        <v>40</v>
      </c>
      <c r="D179" s="39">
        <v>5310.0</v>
      </c>
      <c r="E179" s="39" t="s">
        <v>1074</v>
      </c>
      <c r="F179" s="39" t="str">
        <f t="shared" si="7"/>
        <v>6</v>
      </c>
      <c r="G179" s="39">
        <v>22.0</v>
      </c>
      <c r="H179" s="39">
        <v>1953.0</v>
      </c>
      <c r="I179" s="39" t="s">
        <v>1075</v>
      </c>
      <c r="J179" s="39">
        <v>28.461938</v>
      </c>
      <c r="K179" s="39">
        <v>-98.549184</v>
      </c>
      <c r="L179" s="39" t="s">
        <v>249</v>
      </c>
      <c r="M179" s="39" t="s">
        <v>79</v>
      </c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</row>
    <row r="180">
      <c r="A180" s="34">
        <v>94361.0</v>
      </c>
      <c r="B180" s="34" t="s">
        <v>40</v>
      </c>
      <c r="C180" s="34" t="s">
        <v>40</v>
      </c>
      <c r="D180" s="34">
        <v>2613.0</v>
      </c>
      <c r="E180" s="34" t="s">
        <v>1076</v>
      </c>
      <c r="F180" s="34" t="str">
        <f t="shared" si="7"/>
        <v>7</v>
      </c>
      <c r="G180" s="34">
        <v>29.0</v>
      </c>
      <c r="H180" s="34">
        <v>1950.0</v>
      </c>
      <c r="I180" s="34" t="s">
        <v>1077</v>
      </c>
      <c r="J180" s="34">
        <v>28.884634</v>
      </c>
      <c r="K180" s="34">
        <v>-100.525739</v>
      </c>
      <c r="L180" s="34" t="s">
        <v>249</v>
      </c>
      <c r="M180" s="34" t="s">
        <v>79</v>
      </c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</row>
    <row r="181">
      <c r="A181" s="34">
        <v>94561.0</v>
      </c>
      <c r="B181" s="34" t="s">
        <v>40</v>
      </c>
      <c r="C181" s="34" t="s">
        <v>40</v>
      </c>
      <c r="D181" s="34">
        <v>2612.0</v>
      </c>
      <c r="E181" s="34" t="s">
        <v>1076</v>
      </c>
      <c r="F181" s="34" t="str">
        <f t="shared" si="7"/>
        <v>7</v>
      </c>
      <c r="G181" s="34">
        <v>29.0</v>
      </c>
      <c r="H181" s="34">
        <v>1950.0</v>
      </c>
      <c r="I181" s="34" t="s">
        <v>1077</v>
      </c>
      <c r="J181" s="34">
        <v>28.884634</v>
      </c>
      <c r="K181" s="34">
        <v>-100.525739</v>
      </c>
      <c r="L181" s="34" t="s">
        <v>249</v>
      </c>
      <c r="M181" s="34" t="s">
        <v>79</v>
      </c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</row>
    <row r="182">
      <c r="A182" s="34">
        <v>60570.0</v>
      </c>
      <c r="B182" s="34" t="s">
        <v>40</v>
      </c>
      <c r="C182" s="34" t="s">
        <v>40</v>
      </c>
      <c r="D182" s="34">
        <v>2615.0</v>
      </c>
      <c r="E182" s="34" t="s">
        <v>1076</v>
      </c>
      <c r="F182" s="34" t="str">
        <f t="shared" si="7"/>
        <v>7</v>
      </c>
      <c r="G182" s="34">
        <v>29.0</v>
      </c>
      <c r="H182" s="34">
        <v>1950.0</v>
      </c>
      <c r="I182" s="34" t="s">
        <v>1077</v>
      </c>
      <c r="J182" s="34">
        <v>28.884634</v>
      </c>
      <c r="K182" s="34">
        <v>-100.525739</v>
      </c>
      <c r="L182" s="34" t="s">
        <v>249</v>
      </c>
      <c r="M182" s="34" t="s">
        <v>79</v>
      </c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</row>
    <row r="183">
      <c r="A183" s="34">
        <v>94483.0</v>
      </c>
      <c r="B183" s="34" t="s">
        <v>40</v>
      </c>
      <c r="C183" s="34" t="s">
        <v>40</v>
      </c>
      <c r="D183" s="34">
        <v>2616.0</v>
      </c>
      <c r="E183" s="34" t="s">
        <v>1076</v>
      </c>
      <c r="F183" s="34" t="str">
        <f t="shared" si="7"/>
        <v>7</v>
      </c>
      <c r="G183" s="34">
        <v>29.0</v>
      </c>
      <c r="H183" s="34">
        <v>1950.0</v>
      </c>
      <c r="I183" s="34" t="s">
        <v>1077</v>
      </c>
      <c r="J183" s="34">
        <v>28.884634</v>
      </c>
      <c r="K183" s="34">
        <v>-100.525739</v>
      </c>
      <c r="L183" s="34" t="s">
        <v>249</v>
      </c>
      <c r="M183" s="34" t="s">
        <v>79</v>
      </c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</row>
    <row r="184">
      <c r="A184" s="34">
        <v>94538.0</v>
      </c>
      <c r="B184" s="34" t="s">
        <v>40</v>
      </c>
      <c r="C184" s="34" t="s">
        <v>40</v>
      </c>
      <c r="D184" s="34">
        <v>2610.0</v>
      </c>
      <c r="E184" s="34" t="s">
        <v>1076</v>
      </c>
      <c r="F184" s="34" t="str">
        <f t="shared" si="7"/>
        <v>7</v>
      </c>
      <c r="G184" s="34">
        <v>29.0</v>
      </c>
      <c r="H184" s="34">
        <v>1950.0</v>
      </c>
      <c r="I184" s="34" t="s">
        <v>1078</v>
      </c>
      <c r="J184" s="34">
        <v>28.884634</v>
      </c>
      <c r="K184" s="34">
        <v>-100.525739</v>
      </c>
      <c r="L184" s="34" t="s">
        <v>249</v>
      </c>
      <c r="M184" s="34" t="s">
        <v>79</v>
      </c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  <c r="AD184" s="35"/>
    </row>
    <row r="185">
      <c r="A185" s="19">
        <v>60723.0</v>
      </c>
      <c r="B185" s="19" t="s">
        <v>40</v>
      </c>
      <c r="C185" s="19" t="s">
        <v>40</v>
      </c>
      <c r="D185" s="20"/>
      <c r="E185" s="19" t="s">
        <v>1079</v>
      </c>
      <c r="F185" s="19" t="str">
        <f t="shared" si="7"/>
        <v>10</v>
      </c>
      <c r="G185" s="19">
        <v>2.0</v>
      </c>
      <c r="H185" s="19">
        <v>1954.0</v>
      </c>
      <c r="I185" s="19" t="s">
        <v>1080</v>
      </c>
      <c r="J185" s="19">
        <v>29.388549</v>
      </c>
      <c r="K185" s="19">
        <v>-98.295279</v>
      </c>
      <c r="L185" s="19" t="s">
        <v>249</v>
      </c>
      <c r="M185" s="19" t="s">
        <v>79</v>
      </c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</row>
    <row r="186">
      <c r="A186" s="17">
        <v>94551.0</v>
      </c>
      <c r="B186" s="17" t="s">
        <v>40</v>
      </c>
      <c r="C186" s="17" t="s">
        <v>40</v>
      </c>
      <c r="D186" s="18"/>
      <c r="E186" s="17" t="s">
        <v>756</v>
      </c>
      <c r="F186" s="17" t="str">
        <f t="shared" si="7"/>
        <v>8</v>
      </c>
      <c r="G186" s="17">
        <v>30.0</v>
      </c>
      <c r="H186" s="17">
        <v>1954.0</v>
      </c>
      <c r="I186" s="17" t="s">
        <v>1081</v>
      </c>
      <c r="J186" s="17">
        <v>30.75726</v>
      </c>
      <c r="K186" s="17">
        <v>-98.375929</v>
      </c>
      <c r="L186" s="17" t="s">
        <v>249</v>
      </c>
      <c r="M186" s="17" t="s">
        <v>79</v>
      </c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</row>
    <row r="187">
      <c r="A187" s="14">
        <v>60630.0</v>
      </c>
      <c r="B187" s="14" t="s">
        <v>40</v>
      </c>
      <c r="C187" s="14" t="s">
        <v>40</v>
      </c>
      <c r="D187" s="14">
        <v>340.0</v>
      </c>
      <c r="E187" s="14">
        <v>1938.0</v>
      </c>
      <c r="F187" s="14"/>
      <c r="G187" s="14"/>
      <c r="H187" s="14">
        <v>1938.0</v>
      </c>
      <c r="I187" s="14" t="s">
        <v>788</v>
      </c>
      <c r="J187" s="14">
        <v>32.776664</v>
      </c>
      <c r="K187" s="14">
        <v>-96.796988</v>
      </c>
      <c r="L187" s="14" t="s">
        <v>249</v>
      </c>
      <c r="M187" s="14" t="s">
        <v>79</v>
      </c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</row>
    <row r="188">
      <c r="A188" s="8">
        <v>94330.0</v>
      </c>
      <c r="B188" s="8" t="s">
        <v>40</v>
      </c>
      <c r="C188" s="8" t="s">
        <v>40</v>
      </c>
      <c r="D188" s="8">
        <v>258.0</v>
      </c>
      <c r="E188" s="8" t="s">
        <v>1076</v>
      </c>
      <c r="F188" s="8" t="str">
        <f>IFERROR(__xludf.DUMMYFUNCTION("SPLIT(E188, ""."", TRUE)"),"7")</f>
        <v>7</v>
      </c>
      <c r="G188" s="8">
        <v>29.0</v>
      </c>
      <c r="H188" s="8">
        <v>1950.0</v>
      </c>
      <c r="I188" s="8" t="s">
        <v>1082</v>
      </c>
      <c r="M188" s="8" t="s">
        <v>79</v>
      </c>
    </row>
    <row r="189">
      <c r="A189" s="8">
        <v>94328.0</v>
      </c>
      <c r="B189" s="8" t="s">
        <v>948</v>
      </c>
      <c r="C189" s="8" t="s">
        <v>40</v>
      </c>
      <c r="D189" s="8">
        <v>6137.0</v>
      </c>
      <c r="I189" s="8" t="s">
        <v>1083</v>
      </c>
      <c r="M189" s="8"/>
    </row>
    <row r="190">
      <c r="A190" s="8">
        <v>60247.0</v>
      </c>
      <c r="B190" s="8" t="s">
        <v>40</v>
      </c>
      <c r="C190" s="8" t="s">
        <v>40</v>
      </c>
      <c r="D190" s="8">
        <v>58.0</v>
      </c>
      <c r="E190" s="8">
        <v>1938.0</v>
      </c>
      <c r="F190" s="8"/>
      <c r="G190" s="8"/>
      <c r="H190" s="8">
        <v>1938.0</v>
      </c>
      <c r="I190" s="8" t="s">
        <v>1084</v>
      </c>
      <c r="M190" s="8"/>
    </row>
    <row r="191">
      <c r="A191" s="8">
        <v>94166.0</v>
      </c>
      <c r="B191" s="8" t="s">
        <v>40</v>
      </c>
      <c r="C191" s="8" t="s">
        <v>40</v>
      </c>
      <c r="D191" s="8">
        <v>388.0</v>
      </c>
      <c r="E191" s="8">
        <v>1938.0</v>
      </c>
      <c r="F191" s="8"/>
      <c r="G191" s="8"/>
      <c r="H191" s="8">
        <v>1938.0</v>
      </c>
      <c r="I191" s="8" t="s">
        <v>1084</v>
      </c>
      <c r="M191" s="8"/>
    </row>
    <row r="192">
      <c r="A192" s="8">
        <v>60839.0</v>
      </c>
      <c r="B192" s="8" t="s">
        <v>40</v>
      </c>
      <c r="C192" s="8" t="s">
        <v>40</v>
      </c>
      <c r="D192" s="8">
        <v>5157.0</v>
      </c>
      <c r="E192" s="8" t="s">
        <v>80</v>
      </c>
      <c r="F192" s="8">
        <v>8.0</v>
      </c>
      <c r="G192" s="8">
        <v>5.0</v>
      </c>
      <c r="H192" s="8">
        <v>1951.0</v>
      </c>
      <c r="I192" s="8" t="s">
        <v>1085</v>
      </c>
      <c r="M192" s="8"/>
    </row>
    <row r="193">
      <c r="A193" s="8">
        <v>60676.0</v>
      </c>
      <c r="B193" s="8" t="s">
        <v>948</v>
      </c>
      <c r="C193" s="8" t="s">
        <v>40</v>
      </c>
      <c r="D193" s="8">
        <v>68514.0</v>
      </c>
      <c r="E193" s="8">
        <v>7.29</v>
      </c>
      <c r="F193" s="8">
        <v>7.0</v>
      </c>
      <c r="G193" s="8">
        <v>29.0</v>
      </c>
      <c r="H193" s="8"/>
      <c r="M193" s="8"/>
    </row>
    <row r="194">
      <c r="A194" s="8">
        <v>94525.0</v>
      </c>
      <c r="B194" s="8" t="s">
        <v>948</v>
      </c>
      <c r="C194" s="8" t="s">
        <v>40</v>
      </c>
      <c r="D194" s="8">
        <v>6135.0</v>
      </c>
      <c r="M194" s="8"/>
    </row>
    <row r="195">
      <c r="A195" s="8">
        <v>94531.0</v>
      </c>
      <c r="B195" s="8" t="s">
        <v>948</v>
      </c>
      <c r="C195" s="8" t="s">
        <v>40</v>
      </c>
      <c r="D195" s="8">
        <v>68514.0</v>
      </c>
      <c r="E195" s="8" t="s">
        <v>1086</v>
      </c>
      <c r="F195" s="8" t="str">
        <f t="shared" ref="F195:F197" si="8">IFERROR(__xludf.DUMMYFUNCTION("SPLIT(E195, ""."", TRUE)"),"7")</f>
        <v>7</v>
      </c>
      <c r="G195" s="8">
        <v>29.0</v>
      </c>
      <c r="H195" s="8">
        <v>1968.0</v>
      </c>
      <c r="M195" s="8"/>
    </row>
    <row r="196">
      <c r="A196" s="8">
        <v>94705.0</v>
      </c>
      <c r="B196" s="8" t="s">
        <v>948</v>
      </c>
      <c r="C196" s="8" t="s">
        <v>40</v>
      </c>
      <c r="D196" s="8">
        <v>68514.0</v>
      </c>
      <c r="E196" s="8" t="s">
        <v>1086</v>
      </c>
      <c r="F196" s="8" t="str">
        <f t="shared" si="8"/>
        <v>7</v>
      </c>
      <c r="G196" s="8">
        <v>29.0</v>
      </c>
      <c r="H196" s="8">
        <v>1968.0</v>
      </c>
      <c r="M196" s="8"/>
    </row>
    <row r="197">
      <c r="A197" s="8">
        <v>60840.0</v>
      </c>
      <c r="B197" s="8" t="s">
        <v>948</v>
      </c>
      <c r="C197" s="8" t="s">
        <v>40</v>
      </c>
      <c r="D197" s="8">
        <v>68514.0</v>
      </c>
      <c r="E197" s="8" t="s">
        <v>1086</v>
      </c>
      <c r="F197" s="8" t="str">
        <f t="shared" si="8"/>
        <v>7</v>
      </c>
      <c r="G197" s="8">
        <v>29.0</v>
      </c>
      <c r="H197" s="8">
        <v>1968.0</v>
      </c>
      <c r="M197" s="8"/>
    </row>
    <row r="198">
      <c r="A198" s="8">
        <v>94457.0</v>
      </c>
      <c r="B198" s="8" t="s">
        <v>948</v>
      </c>
      <c r="C198" s="8" t="s">
        <v>40</v>
      </c>
      <c r="D198" s="8">
        <v>68514.0</v>
      </c>
      <c r="E198" s="8">
        <v>7.29</v>
      </c>
      <c r="F198" s="8">
        <v>7.0</v>
      </c>
      <c r="G198" s="8">
        <v>29.0</v>
      </c>
      <c r="H198" s="8"/>
      <c r="M198" s="8"/>
    </row>
    <row r="199">
      <c r="A199" s="8">
        <v>94402.0</v>
      </c>
      <c r="B199" s="8" t="s">
        <v>948</v>
      </c>
      <c r="C199" s="8" t="s">
        <v>40</v>
      </c>
      <c r="D199" s="8">
        <v>6137.0</v>
      </c>
      <c r="E199" s="8" t="s">
        <v>1087</v>
      </c>
      <c r="F199" s="8" t="str">
        <f>IFERROR(__xludf.DUMMYFUNCTION("SPLIT(E199, ""."", TRUE)"),"9")</f>
        <v>9</v>
      </c>
      <c r="G199" s="8">
        <v>20.0</v>
      </c>
      <c r="H199" s="8">
        <v>1960.0</v>
      </c>
      <c r="M199" s="8"/>
    </row>
    <row r="200">
      <c r="A200" s="8">
        <v>94636.0</v>
      </c>
      <c r="B200" s="8" t="s">
        <v>948</v>
      </c>
      <c r="C200" s="8" t="s">
        <v>40</v>
      </c>
      <c r="D200" s="8">
        <v>6147.0</v>
      </c>
      <c r="M200" s="8"/>
    </row>
    <row r="201">
      <c r="A201" s="8">
        <v>60610.0</v>
      </c>
      <c r="B201" s="8" t="s">
        <v>948</v>
      </c>
      <c r="C201" s="8" t="s">
        <v>40</v>
      </c>
      <c r="D201" s="8">
        <v>6147.0</v>
      </c>
      <c r="E201" s="8" t="s">
        <v>1088</v>
      </c>
      <c r="F201" s="8" t="str">
        <f>IFERROR(__xludf.DUMMYFUNCTION("SPLIT(E201, ""."", TRUE)"),"7")</f>
        <v>7</v>
      </c>
      <c r="G201" s="8">
        <v>15.0</v>
      </c>
      <c r="H201" s="8">
        <v>1961.0</v>
      </c>
      <c r="M201" s="8"/>
    </row>
    <row r="202">
      <c r="A202" s="8">
        <v>94431.0</v>
      </c>
      <c r="B202" s="8" t="s">
        <v>948</v>
      </c>
      <c r="C202" s="8" t="s">
        <v>40</v>
      </c>
      <c r="D202" s="8">
        <v>6204.0</v>
      </c>
      <c r="M202" s="8"/>
    </row>
    <row r="203">
      <c r="A203" s="8">
        <v>94250.0</v>
      </c>
      <c r="B203" s="8" t="s">
        <v>948</v>
      </c>
      <c r="C203" s="8" t="s">
        <v>40</v>
      </c>
      <c r="D203" s="8">
        <v>6204.0</v>
      </c>
      <c r="M203" s="8"/>
    </row>
    <row r="204">
      <c r="A204" s="8">
        <v>94260.0</v>
      </c>
      <c r="B204" s="8" t="s">
        <v>948</v>
      </c>
      <c r="C204" s="8" t="s">
        <v>40</v>
      </c>
      <c r="D204" s="8">
        <v>6204.0</v>
      </c>
      <c r="M204" s="8"/>
    </row>
    <row r="205">
      <c r="A205" s="8">
        <v>94399.0</v>
      </c>
      <c r="B205" s="8" t="s">
        <v>948</v>
      </c>
      <c r="C205" s="8" t="s">
        <v>40</v>
      </c>
      <c r="D205" s="8">
        <v>6204.0</v>
      </c>
      <c r="M205" s="8"/>
    </row>
    <row r="206">
      <c r="A206" s="8">
        <v>94810.0</v>
      </c>
      <c r="B206" s="8" t="s">
        <v>948</v>
      </c>
      <c r="C206" s="8" t="s">
        <v>40</v>
      </c>
      <c r="D206" s="8">
        <v>6137.0</v>
      </c>
      <c r="E206" s="8" t="s">
        <v>1089</v>
      </c>
      <c r="F206" s="8"/>
      <c r="G206" s="8"/>
      <c r="H206" s="8"/>
      <c r="M206" s="8"/>
    </row>
    <row r="207">
      <c r="A207" s="8">
        <v>60569.0</v>
      </c>
      <c r="B207" s="8" t="s">
        <v>948</v>
      </c>
      <c r="C207" s="8" t="s">
        <v>40</v>
      </c>
      <c r="D207" s="8">
        <v>6137.0</v>
      </c>
      <c r="E207" s="8" t="s">
        <v>1090</v>
      </c>
      <c r="F207" s="8">
        <v>6.0</v>
      </c>
      <c r="G207" s="8">
        <v>30.0</v>
      </c>
      <c r="H207" s="8">
        <v>1960.0</v>
      </c>
      <c r="M207" s="8"/>
    </row>
    <row r="208">
      <c r="A208" s="8">
        <v>94308.0</v>
      </c>
      <c r="B208" s="8" t="s">
        <v>948</v>
      </c>
      <c r="C208" s="8" t="s">
        <v>40</v>
      </c>
      <c r="D208" s="8">
        <v>6137.0</v>
      </c>
      <c r="E208" s="8" t="s">
        <v>1091</v>
      </c>
      <c r="F208" s="8"/>
      <c r="G208" s="8"/>
      <c r="H208" s="8"/>
      <c r="M208" s="8"/>
    </row>
    <row r="209">
      <c r="A209" s="8">
        <v>94360.0</v>
      </c>
      <c r="B209" s="8" t="s">
        <v>948</v>
      </c>
      <c r="C209" s="8" t="s">
        <v>40</v>
      </c>
      <c r="D209" s="8" t="s">
        <v>1092</v>
      </c>
      <c r="M209" s="8"/>
    </row>
    <row r="210">
      <c r="A210" s="8">
        <v>94379.0</v>
      </c>
      <c r="B210" s="8" t="s">
        <v>948</v>
      </c>
      <c r="C210" s="8" t="s">
        <v>40</v>
      </c>
      <c r="D210" s="8" t="s">
        <v>1093</v>
      </c>
      <c r="M210" s="8"/>
    </row>
    <row r="211">
      <c r="A211" s="8">
        <v>94622.0</v>
      </c>
      <c r="B211" s="8" t="s">
        <v>948</v>
      </c>
      <c r="C211" s="8" t="s">
        <v>40</v>
      </c>
      <c r="D211" s="8" t="s">
        <v>1094</v>
      </c>
      <c r="M211" s="8"/>
    </row>
    <row r="212">
      <c r="A212" s="8">
        <v>94568.0</v>
      </c>
      <c r="B212" s="8" t="s">
        <v>948</v>
      </c>
      <c r="C212" s="8" t="s">
        <v>40</v>
      </c>
      <c r="D212" s="8" t="s">
        <v>1095</v>
      </c>
      <c r="M212" s="8"/>
    </row>
    <row r="213">
      <c r="A213" s="8">
        <v>94313.0</v>
      </c>
      <c r="B213" s="8" t="s">
        <v>40</v>
      </c>
      <c r="C213" s="8" t="s">
        <v>40</v>
      </c>
      <c r="D213" s="8" t="s">
        <v>713</v>
      </c>
      <c r="M213" s="8"/>
    </row>
    <row r="214">
      <c r="A214" s="8">
        <v>60677.0</v>
      </c>
      <c r="B214" s="8" t="s">
        <v>40</v>
      </c>
      <c r="C214" s="8" t="s">
        <v>40</v>
      </c>
      <c r="D214" s="8" t="s">
        <v>1096</v>
      </c>
      <c r="M214" s="8"/>
    </row>
    <row r="215">
      <c r="A215" s="8">
        <v>60692.0</v>
      </c>
      <c r="B215" s="8" t="s">
        <v>40</v>
      </c>
      <c r="C215" s="8" t="s">
        <v>40</v>
      </c>
      <c r="D215" s="8" t="s">
        <v>1097</v>
      </c>
      <c r="M215" s="8"/>
    </row>
    <row r="216">
      <c r="A216" s="8">
        <v>60672.0</v>
      </c>
      <c r="B216" s="8" t="s">
        <v>40</v>
      </c>
      <c r="C216" s="8" t="s">
        <v>40</v>
      </c>
      <c r="D216" s="8" t="s">
        <v>1093</v>
      </c>
      <c r="M216" s="8"/>
    </row>
    <row r="217">
      <c r="A217" s="8">
        <v>60622.0</v>
      </c>
      <c r="B217" s="8" t="s">
        <v>40</v>
      </c>
      <c r="C217" s="8" t="s">
        <v>40</v>
      </c>
      <c r="D217" s="8" t="s">
        <v>263</v>
      </c>
      <c r="M217" s="8"/>
    </row>
    <row r="218">
      <c r="A218" s="8">
        <v>94619.0</v>
      </c>
      <c r="B218" s="8" t="s">
        <v>40</v>
      </c>
      <c r="C218" s="8" t="s">
        <v>40</v>
      </c>
      <c r="D218" s="8">
        <v>69536.0</v>
      </c>
      <c r="M218" s="8"/>
    </row>
    <row r="219">
      <c r="A219" s="8">
        <v>60637.0</v>
      </c>
      <c r="B219" s="8" t="s">
        <v>40</v>
      </c>
      <c r="C219" s="8" t="s">
        <v>40</v>
      </c>
      <c r="D219" s="8" t="s">
        <v>263</v>
      </c>
      <c r="M219" s="8"/>
    </row>
    <row r="220">
      <c r="A220" s="8">
        <v>94387.0</v>
      </c>
      <c r="B220" s="8" t="s">
        <v>40</v>
      </c>
      <c r="C220" s="8" t="s">
        <v>40</v>
      </c>
      <c r="D220" s="8">
        <v>68514.0</v>
      </c>
      <c r="M220" s="8"/>
    </row>
    <row r="221">
      <c r="A221" s="8">
        <v>94174.0</v>
      </c>
      <c r="B221" s="8" t="s">
        <v>40</v>
      </c>
      <c r="C221" s="8" t="s">
        <v>40</v>
      </c>
      <c r="D221" s="8">
        <v>68514.0</v>
      </c>
      <c r="E221" s="8">
        <v>7.3</v>
      </c>
      <c r="F221" s="8">
        <v>7.0</v>
      </c>
      <c r="G221" s="8">
        <v>3.0</v>
      </c>
      <c r="H221" s="8"/>
      <c r="M221" s="8"/>
    </row>
    <row r="222">
      <c r="A222" s="8">
        <v>30778.0</v>
      </c>
      <c r="B222" s="8" t="s">
        <v>40</v>
      </c>
      <c r="C222" s="8" t="s">
        <v>40</v>
      </c>
      <c r="D222" s="8">
        <v>6204.0</v>
      </c>
      <c r="E222" s="8">
        <v>9.1961</v>
      </c>
      <c r="F222" s="8">
        <v>9.0</v>
      </c>
      <c r="G222" s="8"/>
      <c r="H222" s="8">
        <v>1961.0</v>
      </c>
      <c r="M222" s="8"/>
    </row>
    <row r="223">
      <c r="A223" s="8">
        <v>60813.0</v>
      </c>
      <c r="B223" s="8" t="s">
        <v>40</v>
      </c>
      <c r="C223" s="8" t="s">
        <v>40</v>
      </c>
      <c r="D223" s="8">
        <v>6148.0</v>
      </c>
      <c r="M223" s="8"/>
    </row>
    <row r="224">
      <c r="A224" s="8">
        <v>60595.0</v>
      </c>
      <c r="B224" s="8" t="s">
        <v>40</v>
      </c>
      <c r="C224" s="8" t="s">
        <v>40</v>
      </c>
      <c r="D224" s="8">
        <v>6138.0</v>
      </c>
      <c r="M224" s="8"/>
    </row>
    <row r="225">
      <c r="A225" s="8">
        <v>94150.0</v>
      </c>
      <c r="B225" s="8" t="s">
        <v>40</v>
      </c>
      <c r="C225" s="8" t="s">
        <v>40</v>
      </c>
      <c r="D225" s="8">
        <v>6204.0</v>
      </c>
      <c r="M225" s="8"/>
    </row>
    <row r="226">
      <c r="A226" s="8">
        <v>94575.0</v>
      </c>
      <c r="B226" s="8" t="s">
        <v>40</v>
      </c>
      <c r="C226" s="8" t="s">
        <v>40</v>
      </c>
      <c r="D226" s="8">
        <v>6204.0</v>
      </c>
      <c r="M226" s="8"/>
    </row>
    <row r="227">
      <c r="A227" s="8">
        <v>94162.0</v>
      </c>
      <c r="B227" s="8" t="s">
        <v>40</v>
      </c>
      <c r="C227" s="8" t="s">
        <v>40</v>
      </c>
      <c r="E227" s="8" t="s">
        <v>1098</v>
      </c>
      <c r="F227" s="8">
        <v>9.0</v>
      </c>
      <c r="G227" s="8">
        <v>25.0</v>
      </c>
      <c r="H227" s="8">
        <v>1960.0</v>
      </c>
      <c r="M227" s="8"/>
    </row>
    <row r="228">
      <c r="A228" s="8">
        <v>94558.0</v>
      </c>
      <c r="B228" s="8" t="s">
        <v>40</v>
      </c>
      <c r="C228" s="8" t="s">
        <v>40</v>
      </c>
      <c r="D228" s="8">
        <v>63451.0</v>
      </c>
      <c r="M228" s="8"/>
    </row>
    <row r="229">
      <c r="A229" s="8">
        <v>94422.0</v>
      </c>
      <c r="B229" s="8" t="s">
        <v>40</v>
      </c>
      <c r="C229" s="8" t="s">
        <v>40</v>
      </c>
      <c r="D229" s="8">
        <v>63446.0</v>
      </c>
      <c r="M229" s="8"/>
    </row>
    <row r="230">
      <c r="A230" s="8">
        <v>94492.0</v>
      </c>
      <c r="B230" s="8" t="s">
        <v>40</v>
      </c>
      <c r="C230" s="8" t="s">
        <v>40</v>
      </c>
      <c r="D230" s="8">
        <v>63446.0</v>
      </c>
      <c r="M230" s="8"/>
    </row>
    <row r="231">
      <c r="A231" s="8">
        <v>94571.0</v>
      </c>
      <c r="B231" s="8" t="s">
        <v>40</v>
      </c>
      <c r="C231" s="8" t="s">
        <v>40</v>
      </c>
      <c r="D231" s="8">
        <v>63451.0</v>
      </c>
      <c r="M231" s="8"/>
    </row>
    <row r="232">
      <c r="A232" s="8">
        <v>60844.0</v>
      </c>
      <c r="B232" s="8" t="s">
        <v>40</v>
      </c>
      <c r="C232" s="8" t="s">
        <v>40</v>
      </c>
      <c r="D232" s="8">
        <v>63451.0</v>
      </c>
      <c r="M232" s="8"/>
    </row>
    <row r="233">
      <c r="A233" s="8">
        <v>60809.0</v>
      </c>
      <c r="B233" s="8" t="s">
        <v>40</v>
      </c>
      <c r="C233" s="8" t="s">
        <v>40</v>
      </c>
      <c r="D233" s="8">
        <v>63448.0</v>
      </c>
      <c r="M233" s="8"/>
    </row>
    <row r="234">
      <c r="A234" s="8">
        <v>94609.0</v>
      </c>
      <c r="B234" s="8" t="s">
        <v>40</v>
      </c>
      <c r="C234" s="8" t="s">
        <v>40</v>
      </c>
      <c r="D234" s="8">
        <v>59290.0</v>
      </c>
      <c r="M234" s="8"/>
    </row>
    <row r="235">
      <c r="A235" s="8">
        <v>94219.0</v>
      </c>
      <c r="B235" s="8" t="s">
        <v>40</v>
      </c>
      <c r="C235" s="8" t="s">
        <v>40</v>
      </c>
      <c r="D235" s="8">
        <v>58226.0</v>
      </c>
      <c r="M235" s="8"/>
    </row>
    <row r="236">
      <c r="A236" s="8">
        <v>94204.0</v>
      </c>
      <c r="B236" s="8" t="s">
        <v>40</v>
      </c>
      <c r="C236" s="8" t="s">
        <v>40</v>
      </c>
      <c r="D236" s="8">
        <v>58227.0</v>
      </c>
      <c r="M236" s="8"/>
    </row>
    <row r="237">
      <c r="A237" s="8">
        <v>94565.0</v>
      </c>
      <c r="B237" s="8" t="s">
        <v>40</v>
      </c>
      <c r="C237" s="8" t="s">
        <v>40</v>
      </c>
      <c r="D237" s="8">
        <v>59263.0</v>
      </c>
      <c r="M237" s="8"/>
    </row>
    <row r="238">
      <c r="A238" s="8">
        <v>94580.0</v>
      </c>
      <c r="B238" s="8" t="s">
        <v>40</v>
      </c>
      <c r="C238" s="8" t="s">
        <v>40</v>
      </c>
      <c r="D238" s="8">
        <v>59290.0</v>
      </c>
      <c r="M238" s="8"/>
    </row>
    <row r="239">
      <c r="A239" s="8">
        <v>60615.0</v>
      </c>
      <c r="B239" s="8" t="s">
        <v>40</v>
      </c>
      <c r="C239" s="8" t="s">
        <v>40</v>
      </c>
      <c r="D239" s="8">
        <v>59290.0</v>
      </c>
      <c r="M239" s="8"/>
    </row>
    <row r="240">
      <c r="A240" s="8">
        <v>94600.0</v>
      </c>
      <c r="B240" s="8" t="s">
        <v>40</v>
      </c>
      <c r="C240" s="8" t="s">
        <v>40</v>
      </c>
      <c r="D240" s="8">
        <v>59290.0</v>
      </c>
      <c r="M240" s="8"/>
    </row>
    <row r="241">
      <c r="A241" s="8">
        <v>60665.0</v>
      </c>
      <c r="B241" s="8" t="s">
        <v>40</v>
      </c>
      <c r="C241" s="8" t="s">
        <v>40</v>
      </c>
      <c r="D241" s="8">
        <v>63470.0</v>
      </c>
      <c r="M241" s="8"/>
    </row>
    <row r="242">
      <c r="A242" s="8">
        <v>60671.0</v>
      </c>
      <c r="B242" s="8" t="s">
        <v>40</v>
      </c>
      <c r="C242" s="8" t="s">
        <v>40</v>
      </c>
      <c r="D242" s="8">
        <v>59353.0</v>
      </c>
      <c r="M242" s="8"/>
    </row>
    <row r="243">
      <c r="A243" s="8">
        <v>60723.0</v>
      </c>
      <c r="B243" s="8" t="s">
        <v>40</v>
      </c>
      <c r="C243" s="8" t="s">
        <v>40</v>
      </c>
      <c r="D243" s="8">
        <v>59339.0</v>
      </c>
      <c r="M243" s="8"/>
    </row>
    <row r="244">
      <c r="A244" s="8">
        <v>94434.0</v>
      </c>
      <c r="B244" s="8" t="s">
        <v>40</v>
      </c>
      <c r="C244" s="8" t="s">
        <v>40</v>
      </c>
      <c r="D244" s="8">
        <v>59333.0</v>
      </c>
      <c r="M244" s="8"/>
    </row>
    <row r="245">
      <c r="A245" s="8">
        <v>94564.0</v>
      </c>
      <c r="B245" s="8" t="s">
        <v>40</v>
      </c>
      <c r="C245" s="8" t="s">
        <v>40</v>
      </c>
      <c r="D245" s="8">
        <v>59355.0</v>
      </c>
      <c r="M245" s="8"/>
    </row>
    <row r="246">
      <c r="A246" s="8">
        <v>60663.0</v>
      </c>
      <c r="B246" s="8" t="s">
        <v>40</v>
      </c>
      <c r="C246" s="8" t="s">
        <v>40</v>
      </c>
      <c r="D246" s="8">
        <v>59316.0</v>
      </c>
      <c r="M246" s="8"/>
    </row>
    <row r="247">
      <c r="A247" s="8">
        <v>60704.0</v>
      </c>
      <c r="B247" s="8" t="s">
        <v>40</v>
      </c>
      <c r="C247" s="8" t="s">
        <v>40</v>
      </c>
      <c r="D247" s="8">
        <v>59304.0</v>
      </c>
      <c r="M247" s="8"/>
    </row>
  </sheetData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F2CC"/>
  </sheetPr>
  <sheetViews>
    <sheetView workbookViewId="0"/>
  </sheetViews>
  <sheetFormatPr customHeight="1" defaultColWidth="14.43" defaultRowHeight="15.75"/>
  <sheetData>
    <row r="1">
      <c r="A1" s="9" t="s">
        <v>69</v>
      </c>
      <c r="B1" s="9" t="s">
        <v>53</v>
      </c>
      <c r="C1" s="9" t="s">
        <v>54</v>
      </c>
      <c r="D1" s="9" t="s">
        <v>55</v>
      </c>
      <c r="E1" s="9" t="s">
        <v>240</v>
      </c>
      <c r="F1" s="9" t="s">
        <v>59</v>
      </c>
      <c r="G1" s="9" t="s">
        <v>60</v>
      </c>
      <c r="H1" s="9" t="s">
        <v>61</v>
      </c>
      <c r="I1" s="9" t="s">
        <v>62</v>
      </c>
      <c r="J1" s="9" t="s">
        <v>242</v>
      </c>
      <c r="K1" s="9" t="s">
        <v>243</v>
      </c>
      <c r="L1" s="9" t="s">
        <v>244</v>
      </c>
      <c r="M1" s="9" t="s">
        <v>66</v>
      </c>
      <c r="N1" s="9" t="s">
        <v>68</v>
      </c>
    </row>
    <row r="2">
      <c r="A2" s="17">
        <v>41572.0</v>
      </c>
      <c r="B2" s="17" t="s">
        <v>47</v>
      </c>
      <c r="C2" s="17" t="s">
        <v>47</v>
      </c>
      <c r="D2" s="17"/>
      <c r="E2" s="18"/>
      <c r="F2" s="17" t="s">
        <v>1099</v>
      </c>
      <c r="G2" s="17" t="str">
        <f t="shared" ref="G2:G17" si="1">IFERROR(__xludf.DUMMYFUNCTION("SPLIT(F2,""."",TRUE)"),"5")</f>
        <v>5</v>
      </c>
      <c r="H2" s="17">
        <v>28.0</v>
      </c>
      <c r="I2" s="17">
        <v>1938.0</v>
      </c>
      <c r="J2" s="17" t="s">
        <v>1100</v>
      </c>
      <c r="K2" s="17">
        <v>30.08972</v>
      </c>
      <c r="L2" s="17">
        <v>-94.015291</v>
      </c>
      <c r="M2" s="17" t="s">
        <v>249</v>
      </c>
      <c r="N2" s="17" t="s">
        <v>79</v>
      </c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</row>
    <row r="3">
      <c r="A3" s="14">
        <v>61914.0</v>
      </c>
      <c r="B3" s="14" t="s">
        <v>47</v>
      </c>
      <c r="C3" s="14" t="s">
        <v>47</v>
      </c>
      <c r="D3" s="14"/>
      <c r="E3" s="14">
        <v>1506.0</v>
      </c>
      <c r="F3" s="14" t="s">
        <v>1101</v>
      </c>
      <c r="G3" s="14" t="str">
        <f t="shared" si="1"/>
        <v>5</v>
      </c>
      <c r="H3" s="14">
        <v>11.0</v>
      </c>
      <c r="I3" s="14">
        <v>1940.0</v>
      </c>
      <c r="J3" s="14" t="s">
        <v>1102</v>
      </c>
      <c r="K3" s="14">
        <v>30.371598</v>
      </c>
      <c r="L3" s="14">
        <v>-94.312412</v>
      </c>
      <c r="M3" s="14" t="s">
        <v>249</v>
      </c>
      <c r="N3" s="14" t="s">
        <v>79</v>
      </c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4">
      <c r="A4" s="14">
        <v>61943.0</v>
      </c>
      <c r="B4" s="14" t="s">
        <v>47</v>
      </c>
      <c r="C4" s="14" t="s">
        <v>47</v>
      </c>
      <c r="D4" s="14"/>
      <c r="E4" s="14">
        <v>1508.0</v>
      </c>
      <c r="F4" s="14" t="s">
        <v>1101</v>
      </c>
      <c r="G4" s="14" t="str">
        <f t="shared" si="1"/>
        <v>5</v>
      </c>
      <c r="H4" s="14">
        <v>11.0</v>
      </c>
      <c r="I4" s="14">
        <v>1940.0</v>
      </c>
      <c r="J4" s="14" t="s">
        <v>1102</v>
      </c>
      <c r="K4" s="14">
        <v>30.371598</v>
      </c>
      <c r="L4" s="14">
        <v>-94.312412</v>
      </c>
      <c r="M4" s="14" t="s">
        <v>249</v>
      </c>
      <c r="N4" s="14" t="s">
        <v>79</v>
      </c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</row>
    <row r="5">
      <c r="A5" s="14">
        <v>61946.0</v>
      </c>
      <c r="B5" s="14" t="s">
        <v>47</v>
      </c>
      <c r="C5" s="14" t="s">
        <v>47</v>
      </c>
      <c r="D5" s="14"/>
      <c r="E5" s="14">
        <v>1510.0</v>
      </c>
      <c r="F5" s="14" t="s">
        <v>1101</v>
      </c>
      <c r="G5" s="14" t="str">
        <f t="shared" si="1"/>
        <v>5</v>
      </c>
      <c r="H5" s="14">
        <v>11.0</v>
      </c>
      <c r="I5" s="14">
        <v>1940.0</v>
      </c>
      <c r="J5" s="14" t="s">
        <v>1102</v>
      </c>
      <c r="K5" s="14">
        <v>30.371598</v>
      </c>
      <c r="L5" s="14">
        <v>-94.312412</v>
      </c>
      <c r="M5" s="14" t="s">
        <v>249</v>
      </c>
      <c r="N5" s="14" t="s">
        <v>79</v>
      </c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</row>
    <row r="6">
      <c r="A6" s="14">
        <v>61781.0</v>
      </c>
      <c r="B6" s="14" t="s">
        <v>47</v>
      </c>
      <c r="C6" s="14" t="s">
        <v>47</v>
      </c>
      <c r="D6" s="14"/>
      <c r="E6" s="14">
        <v>5114.0</v>
      </c>
      <c r="F6" s="14" t="s">
        <v>1103</v>
      </c>
      <c r="G6" s="14" t="str">
        <f t="shared" si="1"/>
        <v>2</v>
      </c>
      <c r="H6" s="14">
        <v>8.0</v>
      </c>
      <c r="I6" s="14">
        <v>1951.0</v>
      </c>
      <c r="J6" s="14" t="s">
        <v>1104</v>
      </c>
      <c r="K6" s="14">
        <v>30.371598</v>
      </c>
      <c r="L6" s="14">
        <v>-94.312412</v>
      </c>
      <c r="M6" s="14" t="s">
        <v>249</v>
      </c>
      <c r="N6" s="14" t="s">
        <v>79</v>
      </c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</row>
    <row r="7">
      <c r="A7" s="29">
        <v>41264.0</v>
      </c>
      <c r="B7" s="29" t="s">
        <v>47</v>
      </c>
      <c r="C7" s="29" t="s">
        <v>47</v>
      </c>
      <c r="D7" s="29"/>
      <c r="E7" s="30"/>
      <c r="F7" s="29" t="s">
        <v>1105</v>
      </c>
      <c r="G7" s="29" t="str">
        <f t="shared" si="1"/>
        <v>5</v>
      </c>
      <c r="H7" s="29">
        <v>20.0</v>
      </c>
      <c r="I7" s="29">
        <v>1956.0</v>
      </c>
      <c r="J7" s="29" t="s">
        <v>1106</v>
      </c>
      <c r="K7" s="29">
        <v>30.558206</v>
      </c>
      <c r="L7" s="29">
        <v>-89.109366</v>
      </c>
      <c r="M7" s="29" t="s">
        <v>249</v>
      </c>
      <c r="N7" s="29" t="s">
        <v>79</v>
      </c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</row>
    <row r="8">
      <c r="A8" s="29">
        <v>41196.0</v>
      </c>
      <c r="B8" s="29" t="s">
        <v>47</v>
      </c>
      <c r="C8" s="29" t="s">
        <v>47</v>
      </c>
      <c r="D8" s="29"/>
      <c r="E8" s="30"/>
      <c r="F8" s="29" t="s">
        <v>1105</v>
      </c>
      <c r="G8" s="29" t="str">
        <f t="shared" si="1"/>
        <v>5</v>
      </c>
      <c r="H8" s="29">
        <v>20.0</v>
      </c>
      <c r="I8" s="29">
        <v>1956.0</v>
      </c>
      <c r="J8" s="29" t="s">
        <v>1106</v>
      </c>
      <c r="K8" s="29">
        <v>30.558206</v>
      </c>
      <c r="L8" s="29">
        <v>-89.109366</v>
      </c>
      <c r="M8" s="29" t="s">
        <v>249</v>
      </c>
      <c r="N8" s="29" t="s">
        <v>79</v>
      </c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</row>
    <row r="9">
      <c r="A9" s="25">
        <v>41927.0</v>
      </c>
      <c r="B9" s="25" t="s">
        <v>47</v>
      </c>
      <c r="C9" s="25" t="s">
        <v>47</v>
      </c>
      <c r="D9" s="25"/>
      <c r="E9" s="26"/>
      <c r="F9" s="25" t="s">
        <v>761</v>
      </c>
      <c r="G9" s="25" t="str">
        <f t="shared" si="1"/>
        <v>6</v>
      </c>
      <c r="H9" s="25">
        <v>10.0</v>
      </c>
      <c r="I9" s="25">
        <v>1950.0</v>
      </c>
      <c r="J9" s="25" t="s">
        <v>1107</v>
      </c>
      <c r="K9" s="25">
        <v>30.571034</v>
      </c>
      <c r="L9" s="25">
        <v>-96.166347</v>
      </c>
      <c r="M9" s="25" t="s">
        <v>249</v>
      </c>
      <c r="N9" s="25" t="s">
        <v>79</v>
      </c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</row>
    <row r="10">
      <c r="A10" s="22">
        <v>61910.0</v>
      </c>
      <c r="B10" s="22" t="s">
        <v>47</v>
      </c>
      <c r="C10" s="22" t="s">
        <v>47</v>
      </c>
      <c r="D10" s="22"/>
      <c r="E10" s="23"/>
      <c r="F10" s="22" t="s">
        <v>821</v>
      </c>
      <c r="G10" s="22" t="str">
        <f t="shared" si="1"/>
        <v>7</v>
      </c>
      <c r="H10" s="22">
        <v>30.0</v>
      </c>
      <c r="I10" s="22">
        <v>1953.0</v>
      </c>
      <c r="J10" s="22" t="s">
        <v>1108</v>
      </c>
      <c r="K10" s="22">
        <v>31.968982</v>
      </c>
      <c r="L10" s="22">
        <v>-92.639593</v>
      </c>
      <c r="M10" s="22" t="s">
        <v>249</v>
      </c>
      <c r="N10" s="22" t="s">
        <v>79</v>
      </c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</row>
    <row r="11">
      <c r="A11" s="11">
        <v>61905.0</v>
      </c>
      <c r="B11" s="11" t="s">
        <v>47</v>
      </c>
      <c r="C11" s="11" t="s">
        <v>47</v>
      </c>
      <c r="D11" s="11"/>
      <c r="E11" s="11">
        <v>1509.0</v>
      </c>
      <c r="F11" s="62" t="s">
        <v>787</v>
      </c>
      <c r="G11" s="11" t="str">
        <f t="shared" si="1"/>
        <v>6</v>
      </c>
      <c r="H11" s="62">
        <v>23.0</v>
      </c>
      <c r="I11" s="62">
        <v>1938.0</v>
      </c>
      <c r="J11" s="11" t="s">
        <v>1109</v>
      </c>
      <c r="K11" s="11">
        <v>32.204873</v>
      </c>
      <c r="L11" s="11">
        <v>-95.855521</v>
      </c>
      <c r="M11" s="11" t="s">
        <v>249</v>
      </c>
      <c r="N11" s="11" t="s">
        <v>79</v>
      </c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</row>
    <row r="12">
      <c r="A12" s="36">
        <v>61891.0</v>
      </c>
      <c r="B12" s="36" t="s">
        <v>47</v>
      </c>
      <c r="C12" s="36" t="s">
        <v>47</v>
      </c>
      <c r="D12" s="36"/>
      <c r="E12" s="36">
        <v>1512.0</v>
      </c>
      <c r="F12" s="36" t="s">
        <v>1110</v>
      </c>
      <c r="G12" s="36" t="str">
        <f t="shared" si="1"/>
        <v>7</v>
      </c>
      <c r="H12" s="36">
        <v>10.0</v>
      </c>
      <c r="I12" s="36">
        <v>1938.0</v>
      </c>
      <c r="J12" s="36" t="s">
        <v>1111</v>
      </c>
      <c r="K12" s="36">
        <v>32.204873</v>
      </c>
      <c r="L12" s="36">
        <v>-95.855521</v>
      </c>
      <c r="M12" s="36" t="s">
        <v>249</v>
      </c>
      <c r="N12" s="36" t="s">
        <v>79</v>
      </c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</row>
    <row r="13">
      <c r="A13" s="36">
        <v>61846.0</v>
      </c>
      <c r="B13" s="36" t="s">
        <v>47</v>
      </c>
      <c r="C13" s="36" t="s">
        <v>47</v>
      </c>
      <c r="D13" s="36"/>
      <c r="E13" s="36">
        <v>1513.0</v>
      </c>
      <c r="F13" s="36" t="s">
        <v>1110</v>
      </c>
      <c r="G13" s="36" t="str">
        <f t="shared" si="1"/>
        <v>7</v>
      </c>
      <c r="H13" s="36">
        <v>10.0</v>
      </c>
      <c r="I13" s="36">
        <v>1938.0</v>
      </c>
      <c r="J13" s="36" t="s">
        <v>1111</v>
      </c>
      <c r="K13" s="36">
        <v>32.204873</v>
      </c>
      <c r="L13" s="36">
        <v>-95.855521</v>
      </c>
      <c r="M13" s="36" t="s">
        <v>249</v>
      </c>
      <c r="N13" s="36" t="s">
        <v>79</v>
      </c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</row>
    <row r="14">
      <c r="A14" s="39">
        <v>41558.0</v>
      </c>
      <c r="B14" s="39" t="s">
        <v>47</v>
      </c>
      <c r="C14" s="39" t="s">
        <v>47</v>
      </c>
      <c r="D14" s="39"/>
      <c r="E14" s="40"/>
      <c r="F14" s="39" t="s">
        <v>1112</v>
      </c>
      <c r="G14" s="39" t="str">
        <f t="shared" si="1"/>
        <v>6</v>
      </c>
      <c r="H14" s="39">
        <v>11.0</v>
      </c>
      <c r="I14" s="39">
        <v>1950.0</v>
      </c>
      <c r="J14" s="39" t="s">
        <v>1113</v>
      </c>
      <c r="K14" s="39">
        <v>32.6796</v>
      </c>
      <c r="L14" s="39">
        <v>-94.0986</v>
      </c>
      <c r="M14" s="39" t="s">
        <v>249</v>
      </c>
      <c r="N14" s="39" t="s">
        <v>79</v>
      </c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</row>
    <row r="15">
      <c r="A15" s="39">
        <v>35705.0</v>
      </c>
      <c r="B15" s="39" t="s">
        <v>47</v>
      </c>
      <c r="C15" s="39" t="s">
        <v>47</v>
      </c>
      <c r="D15" s="39"/>
      <c r="E15" s="40"/>
      <c r="F15" s="39" t="s">
        <v>1112</v>
      </c>
      <c r="G15" s="39" t="str">
        <f t="shared" si="1"/>
        <v>6</v>
      </c>
      <c r="H15" s="39">
        <v>11.0</v>
      </c>
      <c r="I15" s="39">
        <v>1950.0</v>
      </c>
      <c r="J15" s="39" t="s">
        <v>1113</v>
      </c>
      <c r="K15" s="39">
        <v>32.6796</v>
      </c>
      <c r="L15" s="39">
        <v>-94.0986</v>
      </c>
      <c r="M15" s="39" t="s">
        <v>249</v>
      </c>
      <c r="N15" s="39" t="s">
        <v>79</v>
      </c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</row>
    <row r="16">
      <c r="A16" s="34">
        <v>92319.0</v>
      </c>
      <c r="B16" s="34" t="s">
        <v>47</v>
      </c>
      <c r="C16" s="34" t="s">
        <v>47</v>
      </c>
      <c r="D16" s="34"/>
      <c r="E16" s="35"/>
      <c r="F16" s="34" t="s">
        <v>1114</v>
      </c>
      <c r="G16" s="34" t="str">
        <f t="shared" si="1"/>
        <v>7</v>
      </c>
      <c r="H16" s="34">
        <v>14.0</v>
      </c>
      <c r="I16" s="34">
        <v>1946.0</v>
      </c>
      <c r="J16" s="34" t="s">
        <v>1115</v>
      </c>
      <c r="K16" s="34">
        <v>33.232284</v>
      </c>
      <c r="L16" s="34">
        <v>-82.23376</v>
      </c>
      <c r="M16" s="34" t="s">
        <v>249</v>
      </c>
      <c r="N16" s="34" t="s">
        <v>79</v>
      </c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</row>
    <row r="17">
      <c r="A17" s="19">
        <v>91660.0</v>
      </c>
      <c r="B17" s="19" t="s">
        <v>47</v>
      </c>
      <c r="C17" s="19" t="s">
        <v>47</v>
      </c>
      <c r="D17" s="19"/>
      <c r="E17" s="20"/>
      <c r="F17" s="19" t="s">
        <v>307</v>
      </c>
      <c r="G17" s="19" t="str">
        <f t="shared" si="1"/>
        <v>8</v>
      </c>
      <c r="H17" s="19">
        <v>26.0</v>
      </c>
      <c r="I17" s="19">
        <v>1954.0</v>
      </c>
      <c r="J17" s="19" t="s">
        <v>1116</v>
      </c>
      <c r="K17" s="19">
        <v>34.970846</v>
      </c>
      <c r="L17" s="19">
        <v>-95.35605</v>
      </c>
      <c r="M17" s="19" t="s">
        <v>249</v>
      </c>
      <c r="N17" s="19" t="s">
        <v>79</v>
      </c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</row>
    <row r="18">
      <c r="A18" s="17">
        <v>61908.0</v>
      </c>
      <c r="B18" s="17" t="s">
        <v>47</v>
      </c>
      <c r="C18" s="17" t="s">
        <v>47</v>
      </c>
      <c r="D18" s="17"/>
      <c r="E18" s="17">
        <v>460828.0</v>
      </c>
      <c r="F18" s="18"/>
      <c r="G18" s="18"/>
      <c r="H18" s="18"/>
      <c r="I18" s="18"/>
      <c r="J18" s="17" t="s">
        <v>1117</v>
      </c>
      <c r="K18" s="17">
        <v>35.195556</v>
      </c>
      <c r="L18" s="17">
        <v>-77.086111</v>
      </c>
      <c r="M18" s="17" t="s">
        <v>249</v>
      </c>
      <c r="N18" s="17" t="s">
        <v>79</v>
      </c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</row>
    <row r="19">
      <c r="A19" s="17">
        <v>92370.0</v>
      </c>
      <c r="B19" s="17" t="s">
        <v>47</v>
      </c>
      <c r="C19" s="17" t="s">
        <v>47</v>
      </c>
      <c r="D19" s="17"/>
      <c r="E19" s="18"/>
      <c r="F19" s="17" t="s">
        <v>403</v>
      </c>
      <c r="G19" s="17" t="str">
        <f t="shared" ref="G19:G34" si="2">IFERROR(__xludf.DUMMYFUNCTION("SPLIT(F19,""."",TRUE)"),"7")</f>
        <v>7</v>
      </c>
      <c r="H19" s="17">
        <v>16.0</v>
      </c>
      <c r="I19" s="17">
        <v>1946.0</v>
      </c>
      <c r="J19" s="17" t="s">
        <v>1118</v>
      </c>
      <c r="K19" s="17">
        <v>35.195556</v>
      </c>
      <c r="L19" s="17">
        <v>-77.086111</v>
      </c>
      <c r="M19" s="17" t="s">
        <v>249</v>
      </c>
      <c r="N19" s="17" t="s">
        <v>79</v>
      </c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</row>
    <row r="20">
      <c r="A20" s="14">
        <v>91677.0</v>
      </c>
      <c r="B20" s="14" t="s">
        <v>47</v>
      </c>
      <c r="C20" s="14" t="s">
        <v>47</v>
      </c>
      <c r="D20" s="14"/>
      <c r="E20" s="15"/>
      <c r="F20" s="14" t="s">
        <v>375</v>
      </c>
      <c r="G20" s="14" t="str">
        <f t="shared" si="2"/>
        <v>6</v>
      </c>
      <c r="H20" s="14">
        <v>26.0</v>
      </c>
      <c r="I20" s="14">
        <v>1951.0</v>
      </c>
      <c r="J20" s="14" t="s">
        <v>1119</v>
      </c>
      <c r="K20" s="14">
        <v>37.605974</v>
      </c>
      <c r="L20" s="14">
        <v>-76.594954</v>
      </c>
      <c r="M20" s="14" t="s">
        <v>249</v>
      </c>
      <c r="N20" s="14" t="s">
        <v>79</v>
      </c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</row>
    <row r="21">
      <c r="A21" s="29">
        <v>61883.0</v>
      </c>
      <c r="B21" s="29" t="s">
        <v>47</v>
      </c>
      <c r="C21" s="29" t="s">
        <v>47</v>
      </c>
      <c r="D21" s="29"/>
      <c r="E21" s="29">
        <v>6.34</v>
      </c>
      <c r="F21" s="29" t="s">
        <v>1120</v>
      </c>
      <c r="G21" s="29" t="str">
        <f t="shared" si="2"/>
        <v>7</v>
      </c>
      <c r="H21" s="29">
        <v>10.0</v>
      </c>
      <c r="I21" s="29">
        <v>60.0</v>
      </c>
      <c r="J21" s="29" t="s">
        <v>1121</v>
      </c>
      <c r="K21" s="29">
        <v>38.815947</v>
      </c>
      <c r="L21" s="29">
        <v>-76.749691</v>
      </c>
      <c r="M21" s="29" t="s">
        <v>249</v>
      </c>
      <c r="N21" s="29" t="s">
        <v>79</v>
      </c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</row>
    <row r="22">
      <c r="A22" s="25">
        <v>91628.0</v>
      </c>
      <c r="B22" s="25" t="s">
        <v>47</v>
      </c>
      <c r="C22" s="25" t="s">
        <v>47</v>
      </c>
      <c r="D22" s="25"/>
      <c r="E22" s="26"/>
      <c r="F22" s="25" t="s">
        <v>1122</v>
      </c>
      <c r="G22" s="25" t="str">
        <f t="shared" si="2"/>
        <v>6</v>
      </c>
      <c r="H22" s="25">
        <v>18.0</v>
      </c>
      <c r="I22" s="25">
        <v>1954.0</v>
      </c>
      <c r="J22" s="25" t="s">
        <v>1123</v>
      </c>
      <c r="K22" s="25">
        <v>39.556322</v>
      </c>
      <c r="L22" s="25">
        <v>-75.066683</v>
      </c>
      <c r="M22" s="25" t="s">
        <v>249</v>
      </c>
      <c r="N22" s="25" t="s">
        <v>79</v>
      </c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</row>
    <row r="23">
      <c r="A23" s="25">
        <v>92075.0</v>
      </c>
      <c r="B23" s="25" t="s">
        <v>47</v>
      </c>
      <c r="C23" s="25" t="s">
        <v>47</v>
      </c>
      <c r="D23" s="25"/>
      <c r="E23" s="26"/>
      <c r="F23" s="25" t="s">
        <v>1122</v>
      </c>
      <c r="G23" s="25" t="str">
        <f t="shared" si="2"/>
        <v>6</v>
      </c>
      <c r="H23" s="25">
        <v>18.0</v>
      </c>
      <c r="I23" s="25">
        <v>1954.0</v>
      </c>
      <c r="J23" s="25" t="s">
        <v>1123</v>
      </c>
      <c r="K23" s="25">
        <v>39.556322</v>
      </c>
      <c r="L23" s="25">
        <v>-75.066683</v>
      </c>
      <c r="M23" s="25" t="s">
        <v>249</v>
      </c>
      <c r="N23" s="25" t="s">
        <v>79</v>
      </c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</row>
    <row r="24">
      <c r="A24" s="25">
        <v>83906.0</v>
      </c>
      <c r="B24" s="25" t="s">
        <v>47</v>
      </c>
      <c r="C24" s="25" t="s">
        <v>47</v>
      </c>
      <c r="D24" s="25"/>
      <c r="E24" s="26"/>
      <c r="F24" s="25" t="s">
        <v>1122</v>
      </c>
      <c r="G24" s="25" t="str">
        <f t="shared" si="2"/>
        <v>6</v>
      </c>
      <c r="H24" s="25">
        <v>18.0</v>
      </c>
      <c r="I24" s="25">
        <v>1954.0</v>
      </c>
      <c r="J24" s="25" t="s">
        <v>1123</v>
      </c>
      <c r="K24" s="25">
        <v>39.556322</v>
      </c>
      <c r="L24" s="25">
        <v>-75.066683</v>
      </c>
      <c r="M24" s="25" t="s">
        <v>249</v>
      </c>
      <c r="N24" s="25" t="s">
        <v>79</v>
      </c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</row>
    <row r="25">
      <c r="A25" s="25">
        <v>41479.0</v>
      </c>
      <c r="B25" s="25" t="s">
        <v>47</v>
      </c>
      <c r="C25" s="25" t="s">
        <v>47</v>
      </c>
      <c r="D25" s="25"/>
      <c r="E25" s="26"/>
      <c r="F25" s="25" t="s">
        <v>1122</v>
      </c>
      <c r="G25" s="25" t="str">
        <f t="shared" si="2"/>
        <v>6</v>
      </c>
      <c r="H25" s="25">
        <v>18.0</v>
      </c>
      <c r="I25" s="25">
        <v>1954.0</v>
      </c>
      <c r="J25" s="25" t="s">
        <v>1123</v>
      </c>
      <c r="K25" s="25">
        <v>39.556322</v>
      </c>
      <c r="L25" s="25">
        <v>-75.066683</v>
      </c>
      <c r="M25" s="25" t="s">
        <v>249</v>
      </c>
      <c r="N25" s="25" t="s">
        <v>79</v>
      </c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</row>
    <row r="26">
      <c r="A26" s="25">
        <v>41386.0</v>
      </c>
      <c r="B26" s="25" t="s">
        <v>47</v>
      </c>
      <c r="C26" s="25" t="s">
        <v>47</v>
      </c>
      <c r="D26" s="25"/>
      <c r="E26" s="26"/>
      <c r="F26" s="25" t="s">
        <v>1122</v>
      </c>
      <c r="G26" s="25" t="str">
        <f t="shared" si="2"/>
        <v>6</v>
      </c>
      <c r="H26" s="25">
        <v>18.0</v>
      </c>
      <c r="I26" s="25">
        <v>1954.0</v>
      </c>
      <c r="J26" s="25" t="s">
        <v>1123</v>
      </c>
      <c r="K26" s="25">
        <v>39.556322</v>
      </c>
      <c r="L26" s="25">
        <v>-75.066683</v>
      </c>
      <c r="M26" s="25" t="s">
        <v>249</v>
      </c>
      <c r="N26" s="25" t="s">
        <v>79</v>
      </c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</row>
    <row r="27">
      <c r="A27" s="25">
        <v>41648.0</v>
      </c>
      <c r="B27" s="25" t="s">
        <v>47</v>
      </c>
      <c r="C27" s="25" t="s">
        <v>47</v>
      </c>
      <c r="D27" s="25"/>
      <c r="E27" s="26"/>
      <c r="F27" s="25" t="s">
        <v>1122</v>
      </c>
      <c r="G27" s="25" t="str">
        <f t="shared" si="2"/>
        <v>6</v>
      </c>
      <c r="H27" s="25">
        <v>18.0</v>
      </c>
      <c r="I27" s="25">
        <v>1954.0</v>
      </c>
      <c r="J27" s="25" t="s">
        <v>1123</v>
      </c>
      <c r="K27" s="25">
        <v>39.556322</v>
      </c>
      <c r="L27" s="25">
        <v>-75.066683</v>
      </c>
      <c r="M27" s="25" t="s">
        <v>249</v>
      </c>
      <c r="N27" s="25" t="s">
        <v>79</v>
      </c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</row>
    <row r="28">
      <c r="A28" s="25">
        <v>41214.0</v>
      </c>
      <c r="B28" s="25" t="s">
        <v>47</v>
      </c>
      <c r="C28" s="25" t="s">
        <v>47</v>
      </c>
      <c r="D28" s="25"/>
      <c r="E28" s="26"/>
      <c r="F28" s="25" t="s">
        <v>1122</v>
      </c>
      <c r="G28" s="25" t="str">
        <f t="shared" si="2"/>
        <v>6</v>
      </c>
      <c r="H28" s="25">
        <v>18.0</v>
      </c>
      <c r="I28" s="25">
        <v>1954.0</v>
      </c>
      <c r="J28" s="25" t="s">
        <v>1123</v>
      </c>
      <c r="K28" s="25">
        <v>39.556322</v>
      </c>
      <c r="L28" s="25">
        <v>-75.066683</v>
      </c>
      <c r="M28" s="25" t="s">
        <v>249</v>
      </c>
      <c r="N28" s="25" t="s">
        <v>79</v>
      </c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</row>
    <row r="29">
      <c r="A29" s="25">
        <v>40951.0</v>
      </c>
      <c r="B29" s="25" t="s">
        <v>47</v>
      </c>
      <c r="C29" s="25" t="s">
        <v>47</v>
      </c>
      <c r="D29" s="25"/>
      <c r="E29" s="26"/>
      <c r="F29" s="25" t="s">
        <v>1122</v>
      </c>
      <c r="G29" s="25" t="str">
        <f t="shared" si="2"/>
        <v>6</v>
      </c>
      <c r="H29" s="25">
        <v>18.0</v>
      </c>
      <c r="I29" s="25">
        <v>1954.0</v>
      </c>
      <c r="J29" s="25" t="s">
        <v>1123</v>
      </c>
      <c r="K29" s="25">
        <v>39.556322</v>
      </c>
      <c r="L29" s="25">
        <v>-75.066683</v>
      </c>
      <c r="M29" s="25" t="s">
        <v>249</v>
      </c>
      <c r="N29" s="25" t="s">
        <v>79</v>
      </c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</row>
    <row r="30">
      <c r="A30" s="22">
        <v>61899.0</v>
      </c>
      <c r="B30" s="22" t="s">
        <v>47</v>
      </c>
      <c r="C30" s="22" t="s">
        <v>47</v>
      </c>
      <c r="D30" s="22"/>
      <c r="E30" s="23"/>
      <c r="F30" s="22" t="s">
        <v>529</v>
      </c>
      <c r="G30" s="22" t="str">
        <f t="shared" si="2"/>
        <v>8</v>
      </c>
      <c r="H30" s="22">
        <v>31.0</v>
      </c>
      <c r="I30" s="22">
        <v>1945.0</v>
      </c>
      <c r="J30" s="22" t="s">
        <v>1124</v>
      </c>
      <c r="K30" s="22">
        <v>39.903278</v>
      </c>
      <c r="L30" s="22">
        <v>-74.709342</v>
      </c>
      <c r="M30" s="22" t="s">
        <v>249</v>
      </c>
      <c r="N30" s="22" t="s">
        <v>79</v>
      </c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</row>
    <row r="31">
      <c r="A31" s="11">
        <v>92308.0</v>
      </c>
      <c r="B31" s="11" t="s">
        <v>47</v>
      </c>
      <c r="C31" s="11" t="s">
        <v>47</v>
      </c>
      <c r="D31" s="11"/>
      <c r="E31" s="12"/>
      <c r="F31" s="11" t="s">
        <v>234</v>
      </c>
      <c r="G31" s="11" t="str">
        <f t="shared" si="2"/>
        <v>7</v>
      </c>
      <c r="H31" s="11">
        <v>25.0</v>
      </c>
      <c r="I31" s="11">
        <v>1954.0</v>
      </c>
      <c r="J31" s="11" t="s">
        <v>1125</v>
      </c>
      <c r="K31" s="11">
        <v>40.741194</v>
      </c>
      <c r="L31" s="11">
        <v>-85.169491</v>
      </c>
      <c r="M31" s="11" t="s">
        <v>249</v>
      </c>
      <c r="N31" s="11" t="s">
        <v>79</v>
      </c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</row>
    <row r="32">
      <c r="A32" s="11">
        <v>41291.0</v>
      </c>
      <c r="B32" s="11" t="s">
        <v>47</v>
      </c>
      <c r="C32" s="11" t="s">
        <v>47</v>
      </c>
      <c r="D32" s="11"/>
      <c r="E32" s="12"/>
      <c r="F32" s="11" t="s">
        <v>234</v>
      </c>
      <c r="G32" s="11" t="str">
        <f t="shared" si="2"/>
        <v>7</v>
      </c>
      <c r="H32" s="11">
        <v>25.0</v>
      </c>
      <c r="I32" s="11">
        <v>1954.0</v>
      </c>
      <c r="J32" s="11" t="s">
        <v>1125</v>
      </c>
      <c r="K32" s="11">
        <v>40.741194</v>
      </c>
      <c r="L32" s="11">
        <v>-85.169491</v>
      </c>
      <c r="M32" s="11" t="s">
        <v>249</v>
      </c>
      <c r="N32" s="11" t="s">
        <v>79</v>
      </c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</row>
    <row r="33">
      <c r="A33" s="11">
        <v>41646.0</v>
      </c>
      <c r="B33" s="11" t="s">
        <v>47</v>
      </c>
      <c r="C33" s="11" t="s">
        <v>47</v>
      </c>
      <c r="D33" s="11"/>
      <c r="E33" s="12"/>
      <c r="F33" s="11" t="s">
        <v>234</v>
      </c>
      <c r="G33" s="11" t="str">
        <f t="shared" si="2"/>
        <v>7</v>
      </c>
      <c r="H33" s="11">
        <v>25.0</v>
      </c>
      <c r="I33" s="11">
        <v>1954.0</v>
      </c>
      <c r="J33" s="11" t="s">
        <v>1125</v>
      </c>
      <c r="K33" s="11">
        <v>40.741194</v>
      </c>
      <c r="L33" s="11">
        <v>-85.169491</v>
      </c>
      <c r="M33" s="11" t="s">
        <v>249</v>
      </c>
      <c r="N33" s="11" t="s">
        <v>79</v>
      </c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</row>
    <row r="34">
      <c r="A34" s="36">
        <v>92172.0</v>
      </c>
      <c r="B34" s="36" t="s">
        <v>47</v>
      </c>
      <c r="C34" s="36" t="s">
        <v>47</v>
      </c>
      <c r="D34" s="36"/>
      <c r="E34" s="37"/>
      <c r="F34" s="36" t="s">
        <v>204</v>
      </c>
      <c r="G34" s="36" t="str">
        <f t="shared" si="2"/>
        <v>7</v>
      </c>
      <c r="H34" s="36">
        <v>26.0</v>
      </c>
      <c r="I34" s="36">
        <v>1954.0</v>
      </c>
      <c r="J34" s="36" t="s">
        <v>1126</v>
      </c>
      <c r="K34" s="36">
        <v>41.717874</v>
      </c>
      <c r="L34" s="36">
        <v>-85.424505</v>
      </c>
      <c r="M34" s="36" t="s">
        <v>249</v>
      </c>
      <c r="N34" s="36" t="s">
        <v>79</v>
      </c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</row>
    <row r="35">
      <c r="A35" s="8">
        <v>42886.0</v>
      </c>
      <c r="B35" s="8" t="s">
        <v>47</v>
      </c>
      <c r="C35" s="8" t="s">
        <v>47</v>
      </c>
      <c r="D35" s="8"/>
      <c r="E35" s="8">
        <v>5139.0</v>
      </c>
    </row>
    <row r="36">
      <c r="A36" s="8">
        <v>61871.0</v>
      </c>
      <c r="B36" s="8" t="s">
        <v>1127</v>
      </c>
      <c r="E36" s="8">
        <v>461360.0</v>
      </c>
      <c r="F36" s="8">
        <v>1946.0</v>
      </c>
      <c r="G36" s="89" t="str">
        <f t="shared" ref="G36:G73" si="3">IFERROR(__xludf.DUMMYFUNCTION("SPLIT(F36,""."",TRUE)"),"1946")</f>
        <v>1946</v>
      </c>
      <c r="I36" s="90">
        <v>1946.0</v>
      </c>
      <c r="J36" s="8" t="s">
        <v>1128</v>
      </c>
    </row>
    <row r="37">
      <c r="A37" s="8">
        <v>61859.0</v>
      </c>
      <c r="B37" s="8" t="s">
        <v>47</v>
      </c>
      <c r="E37" s="8">
        <v>461361.0</v>
      </c>
      <c r="F37" s="8">
        <v>1946.0</v>
      </c>
      <c r="G37" s="89" t="str">
        <f t="shared" si="3"/>
        <v>1946</v>
      </c>
      <c r="I37" s="90">
        <v>1946.0</v>
      </c>
      <c r="J37" s="8" t="s">
        <v>1128</v>
      </c>
    </row>
    <row r="38">
      <c r="A38" s="8">
        <v>61947.0</v>
      </c>
      <c r="B38" s="8" t="s">
        <v>47</v>
      </c>
      <c r="E38" s="8">
        <v>461367.0</v>
      </c>
      <c r="F38" s="8">
        <v>1946.0</v>
      </c>
      <c r="G38" s="89" t="str">
        <f t="shared" si="3"/>
        <v>1946</v>
      </c>
      <c r="I38" s="90">
        <v>1946.0</v>
      </c>
      <c r="J38" s="8" t="s">
        <v>1129</v>
      </c>
    </row>
    <row r="39">
      <c r="A39" s="8">
        <v>61853.0</v>
      </c>
      <c r="B39" s="8" t="s">
        <v>47</v>
      </c>
      <c r="E39" s="8">
        <v>461368.0</v>
      </c>
      <c r="F39" s="8">
        <v>1946.0</v>
      </c>
      <c r="G39" s="89" t="str">
        <f t="shared" si="3"/>
        <v>1946</v>
      </c>
      <c r="I39" s="90">
        <v>1946.0</v>
      </c>
      <c r="J39" s="8" t="s">
        <v>1129</v>
      </c>
    </row>
    <row r="40">
      <c r="A40" s="8">
        <v>61798.0</v>
      </c>
      <c r="B40" s="8" t="s">
        <v>47</v>
      </c>
      <c r="E40" s="8">
        <v>461369.0</v>
      </c>
      <c r="F40" s="8">
        <v>1946.0</v>
      </c>
      <c r="G40" s="89" t="str">
        <f t="shared" si="3"/>
        <v>1946</v>
      </c>
      <c r="I40" s="90">
        <v>1946.0</v>
      </c>
      <c r="J40" s="8" t="s">
        <v>1129</v>
      </c>
    </row>
    <row r="41">
      <c r="A41" s="8">
        <v>61873.0</v>
      </c>
      <c r="B41" s="8" t="s">
        <v>47</v>
      </c>
      <c r="E41" s="8">
        <v>461370.0</v>
      </c>
      <c r="F41" s="8">
        <v>1946.0</v>
      </c>
      <c r="G41" s="89" t="str">
        <f t="shared" si="3"/>
        <v>1946</v>
      </c>
      <c r="I41" s="90">
        <v>1946.0</v>
      </c>
      <c r="J41" s="8" t="s">
        <v>1129</v>
      </c>
    </row>
    <row r="42">
      <c r="A42" s="8">
        <v>61924.0</v>
      </c>
      <c r="B42" s="8" t="s">
        <v>47</v>
      </c>
      <c r="E42" s="8">
        <v>461371.0</v>
      </c>
      <c r="F42" s="8">
        <v>1946.0</v>
      </c>
      <c r="G42" s="89" t="str">
        <f t="shared" si="3"/>
        <v>1946</v>
      </c>
      <c r="I42" s="90">
        <v>1946.0</v>
      </c>
      <c r="J42" s="8" t="s">
        <v>1129</v>
      </c>
    </row>
    <row r="43">
      <c r="A43" s="8">
        <v>61913.0</v>
      </c>
      <c r="B43" s="8" t="s">
        <v>47</v>
      </c>
      <c r="E43" s="8">
        <v>461372.0</v>
      </c>
      <c r="F43" s="8">
        <v>1946.0</v>
      </c>
      <c r="G43" s="89" t="str">
        <f t="shared" si="3"/>
        <v>1946</v>
      </c>
      <c r="I43" s="90">
        <v>1946.0</v>
      </c>
      <c r="J43" s="8" t="s">
        <v>1129</v>
      </c>
    </row>
    <row r="44">
      <c r="A44" s="8">
        <v>61323.0</v>
      </c>
      <c r="B44" s="8" t="s">
        <v>47</v>
      </c>
      <c r="E44" s="8">
        <v>461373.0</v>
      </c>
      <c r="F44" s="8">
        <v>1946.0</v>
      </c>
      <c r="G44" s="89" t="str">
        <f t="shared" si="3"/>
        <v>1946</v>
      </c>
      <c r="I44" s="90">
        <v>1946.0</v>
      </c>
      <c r="J44" s="8" t="s">
        <v>1129</v>
      </c>
    </row>
    <row r="45">
      <c r="A45" s="8">
        <v>61861.0</v>
      </c>
      <c r="B45" s="8" t="s">
        <v>47</v>
      </c>
      <c r="E45" s="8">
        <v>461374.0</v>
      </c>
      <c r="F45" s="8">
        <v>1946.0</v>
      </c>
      <c r="G45" s="89" t="str">
        <f t="shared" si="3"/>
        <v>1946</v>
      </c>
      <c r="I45" s="90">
        <v>1946.0</v>
      </c>
      <c r="J45" s="8" t="s">
        <v>1129</v>
      </c>
    </row>
    <row r="46">
      <c r="A46" s="8">
        <v>61857.0</v>
      </c>
      <c r="B46" s="8" t="s">
        <v>47</v>
      </c>
      <c r="E46" s="8">
        <v>461375.0</v>
      </c>
      <c r="F46" s="8">
        <v>1946.0</v>
      </c>
      <c r="G46" s="89" t="str">
        <f t="shared" si="3"/>
        <v>1946</v>
      </c>
      <c r="I46" s="90">
        <v>1946.0</v>
      </c>
      <c r="J46" s="8" t="s">
        <v>1129</v>
      </c>
    </row>
    <row r="47">
      <c r="A47" s="8">
        <v>61848.0</v>
      </c>
      <c r="B47" s="8" t="s">
        <v>47</v>
      </c>
      <c r="E47" s="8">
        <v>461376.0</v>
      </c>
      <c r="F47" s="8">
        <v>1946.0</v>
      </c>
      <c r="G47" s="89" t="str">
        <f t="shared" si="3"/>
        <v>1946</v>
      </c>
      <c r="I47" s="90">
        <v>1946.0</v>
      </c>
      <c r="J47" s="8" t="s">
        <v>1129</v>
      </c>
    </row>
    <row r="48">
      <c r="A48" s="8">
        <v>61862.0</v>
      </c>
      <c r="B48" s="8" t="s">
        <v>47</v>
      </c>
      <c r="E48" s="8">
        <v>461377.0</v>
      </c>
      <c r="F48" s="8">
        <v>1946.0</v>
      </c>
      <c r="G48" s="89" t="str">
        <f t="shared" si="3"/>
        <v>1946</v>
      </c>
      <c r="I48" s="90">
        <v>1946.0</v>
      </c>
      <c r="J48" s="8" t="s">
        <v>1129</v>
      </c>
    </row>
    <row r="49">
      <c r="A49" s="8">
        <v>61851.0</v>
      </c>
      <c r="B49" s="8" t="s">
        <v>47</v>
      </c>
      <c r="E49" s="8">
        <v>461378.0</v>
      </c>
      <c r="F49" s="8">
        <v>1946.0</v>
      </c>
      <c r="G49" s="89" t="str">
        <f t="shared" si="3"/>
        <v>1946</v>
      </c>
      <c r="I49" s="90">
        <v>1946.0</v>
      </c>
      <c r="J49" s="8" t="s">
        <v>1129</v>
      </c>
    </row>
    <row r="50">
      <c r="A50" s="8">
        <v>61938.0</v>
      </c>
      <c r="B50" s="8" t="s">
        <v>47</v>
      </c>
      <c r="E50" s="8">
        <v>461379.0</v>
      </c>
      <c r="F50" s="8">
        <v>1946.0</v>
      </c>
      <c r="G50" s="89" t="str">
        <f t="shared" si="3"/>
        <v>1946</v>
      </c>
      <c r="I50" s="90">
        <v>1946.0</v>
      </c>
      <c r="J50" s="8" t="s">
        <v>1129</v>
      </c>
    </row>
    <row r="51">
      <c r="A51" s="8">
        <v>61803.0</v>
      </c>
      <c r="B51" s="8" t="s">
        <v>47</v>
      </c>
      <c r="E51" s="8">
        <v>461381.0</v>
      </c>
      <c r="F51" s="8">
        <v>1946.0</v>
      </c>
      <c r="G51" s="89" t="str">
        <f t="shared" si="3"/>
        <v>1946</v>
      </c>
      <c r="I51" s="90">
        <v>1946.0</v>
      </c>
      <c r="J51" s="8" t="s">
        <v>1129</v>
      </c>
    </row>
    <row r="52">
      <c r="A52" s="8">
        <v>61787.0</v>
      </c>
      <c r="B52" s="8" t="s">
        <v>47</v>
      </c>
      <c r="E52" s="8">
        <v>461382.0</v>
      </c>
      <c r="F52" s="8">
        <v>1946.0</v>
      </c>
      <c r="G52" s="89" t="str">
        <f t="shared" si="3"/>
        <v>1946</v>
      </c>
      <c r="I52" s="90">
        <v>1946.0</v>
      </c>
      <c r="J52" s="8" t="s">
        <v>1129</v>
      </c>
    </row>
    <row r="53">
      <c r="A53" s="8">
        <v>61779.0</v>
      </c>
      <c r="B53" s="8" t="s">
        <v>47</v>
      </c>
      <c r="C53" s="8" t="s">
        <v>47</v>
      </c>
      <c r="E53" s="8">
        <v>470662.0</v>
      </c>
      <c r="F53" s="8">
        <v>1947.0</v>
      </c>
      <c r="G53" s="89" t="str">
        <f t="shared" si="3"/>
        <v>1947</v>
      </c>
      <c r="I53" s="90">
        <v>1947.0</v>
      </c>
      <c r="J53" s="8" t="s">
        <v>1130</v>
      </c>
    </row>
    <row r="54">
      <c r="A54" s="8">
        <v>61887.0</v>
      </c>
      <c r="B54" s="8" t="s">
        <v>47</v>
      </c>
      <c r="C54" s="8" t="s">
        <v>47</v>
      </c>
      <c r="E54" s="8">
        <v>470663.0</v>
      </c>
      <c r="F54" s="8">
        <v>1947.0</v>
      </c>
      <c r="G54" s="89" t="str">
        <f t="shared" si="3"/>
        <v>1947</v>
      </c>
      <c r="I54" s="90">
        <v>1947.0</v>
      </c>
      <c r="J54" s="8" t="s">
        <v>1130</v>
      </c>
    </row>
    <row r="55">
      <c r="A55" s="8">
        <v>61869.0</v>
      </c>
      <c r="B55" s="8" t="s">
        <v>47</v>
      </c>
      <c r="C55" s="8" t="s">
        <v>47</v>
      </c>
      <c r="E55" s="8">
        <v>470664.0</v>
      </c>
      <c r="F55" s="8">
        <v>1947.0</v>
      </c>
      <c r="G55" s="89" t="str">
        <f t="shared" si="3"/>
        <v>1947</v>
      </c>
      <c r="I55" s="90">
        <v>1947.0</v>
      </c>
      <c r="J55" s="8" t="s">
        <v>1130</v>
      </c>
    </row>
    <row r="56">
      <c r="A56" s="8">
        <v>61847.0</v>
      </c>
      <c r="B56" s="8" t="s">
        <v>47</v>
      </c>
      <c r="C56" s="8" t="s">
        <v>47</v>
      </c>
      <c r="E56" s="8">
        <v>470806.0</v>
      </c>
      <c r="F56" s="8" t="s">
        <v>398</v>
      </c>
      <c r="G56" s="91" t="str">
        <f t="shared" si="3"/>
        <v>7</v>
      </c>
      <c r="H56">
        <v>13.0</v>
      </c>
      <c r="I56">
        <v>1947.0</v>
      </c>
      <c r="J56" s="8" t="s">
        <v>1131</v>
      </c>
    </row>
    <row r="57">
      <c r="A57" s="8">
        <v>61875.0</v>
      </c>
      <c r="B57" s="8" t="s">
        <v>47</v>
      </c>
      <c r="C57" s="8" t="s">
        <v>47</v>
      </c>
      <c r="E57" s="8">
        <v>470807.0</v>
      </c>
      <c r="F57" s="8" t="s">
        <v>398</v>
      </c>
      <c r="G57" s="91" t="str">
        <f t="shared" si="3"/>
        <v>7</v>
      </c>
      <c r="H57">
        <v>13.0</v>
      </c>
      <c r="I57">
        <v>1947.0</v>
      </c>
      <c r="J57" s="8" t="s">
        <v>1131</v>
      </c>
    </row>
    <row r="58">
      <c r="A58" s="8">
        <v>61876.0</v>
      </c>
      <c r="B58" s="8" t="s">
        <v>47</v>
      </c>
      <c r="C58" s="8" t="s">
        <v>47</v>
      </c>
      <c r="E58" s="8">
        <v>470808.0</v>
      </c>
      <c r="F58" s="8" t="s">
        <v>398</v>
      </c>
      <c r="G58" s="91" t="str">
        <f t="shared" si="3"/>
        <v>7</v>
      </c>
      <c r="H58">
        <v>13.0</v>
      </c>
      <c r="I58">
        <v>1947.0</v>
      </c>
      <c r="J58" s="8" t="s">
        <v>1131</v>
      </c>
    </row>
    <row r="59">
      <c r="A59" s="8">
        <v>61855.0</v>
      </c>
      <c r="B59" s="8" t="s">
        <v>47</v>
      </c>
      <c r="C59" s="8" t="s">
        <v>47</v>
      </c>
      <c r="E59" s="8">
        <v>470809.0</v>
      </c>
      <c r="F59" s="8" t="s">
        <v>398</v>
      </c>
      <c r="G59" s="91" t="str">
        <f t="shared" si="3"/>
        <v>7</v>
      </c>
      <c r="H59">
        <v>13.0</v>
      </c>
      <c r="I59">
        <v>1947.0</v>
      </c>
      <c r="J59" s="8" t="s">
        <v>1131</v>
      </c>
    </row>
    <row r="60">
      <c r="A60" s="8">
        <v>61878.0</v>
      </c>
      <c r="B60" s="8" t="s">
        <v>47</v>
      </c>
      <c r="C60" s="8" t="s">
        <v>47</v>
      </c>
      <c r="E60" s="8">
        <v>470810.0</v>
      </c>
      <c r="F60" s="8" t="s">
        <v>398</v>
      </c>
      <c r="G60" s="91" t="str">
        <f t="shared" si="3"/>
        <v>7</v>
      </c>
      <c r="H60">
        <v>13.0</v>
      </c>
      <c r="I60">
        <v>1947.0</v>
      </c>
      <c r="J60" s="8" t="s">
        <v>1131</v>
      </c>
    </row>
    <row r="61">
      <c r="A61" s="8">
        <v>61944.0</v>
      </c>
      <c r="B61" s="8" t="s">
        <v>47</v>
      </c>
      <c r="C61" s="8" t="s">
        <v>47</v>
      </c>
      <c r="E61" s="8">
        <v>470811.0</v>
      </c>
      <c r="F61" s="8" t="s">
        <v>398</v>
      </c>
      <c r="G61" s="91" t="str">
        <f t="shared" si="3"/>
        <v>7</v>
      </c>
      <c r="H61">
        <v>13.0</v>
      </c>
      <c r="I61">
        <v>1947.0</v>
      </c>
      <c r="J61" s="8" t="s">
        <v>1131</v>
      </c>
    </row>
    <row r="62">
      <c r="A62" s="8">
        <v>61901.0</v>
      </c>
      <c r="B62" s="8" t="s">
        <v>47</v>
      </c>
      <c r="C62" s="8" t="s">
        <v>47</v>
      </c>
      <c r="E62" s="8">
        <v>470812.0</v>
      </c>
      <c r="F62" s="8" t="s">
        <v>398</v>
      </c>
      <c r="G62" s="91" t="str">
        <f t="shared" si="3"/>
        <v>7</v>
      </c>
      <c r="H62">
        <v>13.0</v>
      </c>
      <c r="I62">
        <v>1947.0</v>
      </c>
      <c r="J62" s="8" t="s">
        <v>1131</v>
      </c>
    </row>
    <row r="63">
      <c r="A63" s="8">
        <v>61896.0</v>
      </c>
      <c r="B63" s="8" t="s">
        <v>47</v>
      </c>
      <c r="C63" s="8" t="s">
        <v>47</v>
      </c>
      <c r="E63" s="8">
        <v>470813.0</v>
      </c>
      <c r="F63" s="8" t="s">
        <v>398</v>
      </c>
      <c r="G63" s="91" t="str">
        <f t="shared" si="3"/>
        <v>7</v>
      </c>
      <c r="H63">
        <v>13.0</v>
      </c>
      <c r="I63">
        <v>1947.0</v>
      </c>
      <c r="J63" s="8" t="s">
        <v>1131</v>
      </c>
    </row>
    <row r="64">
      <c r="A64" s="8">
        <v>61911.0</v>
      </c>
      <c r="B64" s="8" t="s">
        <v>47</v>
      </c>
      <c r="C64" s="8" t="s">
        <v>47</v>
      </c>
      <c r="E64" s="8">
        <v>470814.0</v>
      </c>
      <c r="F64" s="8" t="s">
        <v>398</v>
      </c>
      <c r="G64" s="91" t="str">
        <f t="shared" si="3"/>
        <v>7</v>
      </c>
      <c r="H64">
        <v>13.0</v>
      </c>
      <c r="I64">
        <v>1947.0</v>
      </c>
      <c r="J64" s="8" t="s">
        <v>1131</v>
      </c>
    </row>
    <row r="65">
      <c r="A65" s="8">
        <v>61858.0</v>
      </c>
      <c r="B65" s="8" t="s">
        <v>47</v>
      </c>
      <c r="C65" s="8" t="s">
        <v>47</v>
      </c>
      <c r="E65" s="8">
        <v>470815.0</v>
      </c>
      <c r="F65" s="8" t="s">
        <v>398</v>
      </c>
      <c r="G65" s="91" t="str">
        <f t="shared" si="3"/>
        <v>7</v>
      </c>
      <c r="H65">
        <v>13.0</v>
      </c>
      <c r="I65">
        <v>1947.0</v>
      </c>
      <c r="J65" s="8" t="s">
        <v>1131</v>
      </c>
    </row>
    <row r="66">
      <c r="A66" s="8">
        <v>61866.0</v>
      </c>
      <c r="B66" s="8" t="s">
        <v>47</v>
      </c>
      <c r="C66" s="8" t="s">
        <v>47</v>
      </c>
      <c r="E66" s="8">
        <v>470816.0</v>
      </c>
      <c r="F66" s="8" t="s">
        <v>398</v>
      </c>
      <c r="G66" s="91" t="str">
        <f t="shared" si="3"/>
        <v>7</v>
      </c>
      <c r="H66">
        <v>13.0</v>
      </c>
      <c r="I66">
        <v>1947.0</v>
      </c>
      <c r="J66" s="8" t="s">
        <v>1131</v>
      </c>
    </row>
    <row r="67">
      <c r="A67" s="8">
        <v>61930.0</v>
      </c>
      <c r="B67" s="8" t="s">
        <v>47</v>
      </c>
      <c r="C67" s="8" t="s">
        <v>47</v>
      </c>
      <c r="E67" s="8">
        <v>470817.0</v>
      </c>
      <c r="F67" s="8" t="s">
        <v>398</v>
      </c>
      <c r="G67" s="91" t="str">
        <f t="shared" si="3"/>
        <v>7</v>
      </c>
      <c r="H67">
        <v>13.0</v>
      </c>
      <c r="I67">
        <v>1947.0</v>
      </c>
      <c r="J67" s="8" t="s">
        <v>1131</v>
      </c>
    </row>
    <row r="68">
      <c r="A68" s="8">
        <v>61867.0</v>
      </c>
      <c r="B68" s="8" t="s">
        <v>47</v>
      </c>
      <c r="C68" s="8" t="s">
        <v>47</v>
      </c>
      <c r="E68" s="8">
        <v>470818.0</v>
      </c>
      <c r="F68" s="8" t="s">
        <v>398</v>
      </c>
      <c r="G68" s="91" t="str">
        <f t="shared" si="3"/>
        <v>7</v>
      </c>
      <c r="H68">
        <v>13.0</v>
      </c>
      <c r="I68">
        <v>1947.0</v>
      </c>
      <c r="J68" s="8" t="s">
        <v>1131</v>
      </c>
    </row>
    <row r="69">
      <c r="A69" s="8">
        <v>61877.0</v>
      </c>
      <c r="B69" s="8" t="s">
        <v>47</v>
      </c>
      <c r="C69" s="8" t="s">
        <v>47</v>
      </c>
      <c r="E69" s="8">
        <v>470819.0</v>
      </c>
      <c r="F69" s="8" t="s">
        <v>398</v>
      </c>
      <c r="G69" s="91" t="str">
        <f t="shared" si="3"/>
        <v>7</v>
      </c>
      <c r="H69">
        <v>13.0</v>
      </c>
      <c r="I69">
        <v>1947.0</v>
      </c>
      <c r="J69" s="8" t="s">
        <v>1131</v>
      </c>
    </row>
    <row r="70">
      <c r="A70" s="8">
        <v>61940.0</v>
      </c>
      <c r="B70" s="8" t="s">
        <v>47</v>
      </c>
      <c r="C70" s="8" t="s">
        <v>47</v>
      </c>
      <c r="E70" s="8">
        <v>470820.0</v>
      </c>
      <c r="F70" s="8" t="s">
        <v>398</v>
      </c>
      <c r="G70" s="91" t="str">
        <f t="shared" si="3"/>
        <v>7</v>
      </c>
      <c r="H70">
        <v>13.0</v>
      </c>
      <c r="I70">
        <v>1947.0</v>
      </c>
      <c r="J70" s="8" t="s">
        <v>1131</v>
      </c>
    </row>
    <row r="71">
      <c r="A71" s="8">
        <v>61923.0</v>
      </c>
      <c r="B71" s="8" t="s">
        <v>47</v>
      </c>
      <c r="C71" s="8" t="s">
        <v>47</v>
      </c>
      <c r="E71" s="8">
        <v>470821.0</v>
      </c>
      <c r="F71" s="8" t="s">
        <v>398</v>
      </c>
      <c r="G71" s="91" t="str">
        <f t="shared" si="3"/>
        <v>7</v>
      </c>
      <c r="H71">
        <v>13.0</v>
      </c>
      <c r="I71">
        <v>1947.0</v>
      </c>
      <c r="J71" s="8" t="s">
        <v>1131</v>
      </c>
    </row>
    <row r="72">
      <c r="A72" s="8">
        <v>61780.0</v>
      </c>
      <c r="B72" s="8" t="s">
        <v>47</v>
      </c>
      <c r="C72" s="8" t="s">
        <v>47</v>
      </c>
      <c r="E72" s="8">
        <v>470822.0</v>
      </c>
      <c r="F72" s="8" t="s">
        <v>398</v>
      </c>
      <c r="G72" s="91" t="str">
        <f t="shared" si="3"/>
        <v>7</v>
      </c>
      <c r="H72">
        <v>13.0</v>
      </c>
      <c r="I72">
        <v>1947.0</v>
      </c>
      <c r="J72" s="8" t="s">
        <v>1131</v>
      </c>
    </row>
    <row r="73">
      <c r="A73" s="8">
        <v>61795.0</v>
      </c>
      <c r="B73" s="8" t="s">
        <v>47</v>
      </c>
      <c r="C73" s="8" t="s">
        <v>47</v>
      </c>
      <c r="E73" s="8">
        <v>470823.0</v>
      </c>
      <c r="F73" s="8" t="s">
        <v>398</v>
      </c>
      <c r="G73" s="91" t="str">
        <f t="shared" si="3"/>
        <v>7</v>
      </c>
      <c r="H73">
        <v>13.0</v>
      </c>
      <c r="I73">
        <v>1947.0</v>
      </c>
      <c r="J73" s="8" t="s">
        <v>1131</v>
      </c>
    </row>
    <row r="74">
      <c r="A74" s="8">
        <v>61936.0</v>
      </c>
      <c r="E74" s="8">
        <v>470855.0</v>
      </c>
      <c r="G74" s="91"/>
    </row>
    <row r="75">
      <c r="A75" s="8">
        <v>61801.0</v>
      </c>
      <c r="B75" s="8" t="s">
        <v>47</v>
      </c>
      <c r="C75" s="8" t="s">
        <v>47</v>
      </c>
      <c r="E75" s="8">
        <v>470879.0</v>
      </c>
      <c r="F75" s="8" t="s">
        <v>400</v>
      </c>
      <c r="G75" s="91" t="str">
        <f t="shared" ref="G75:G80" si="4">IFERROR(__xludf.DUMMYFUNCTION("SPLIT(F75,""."",TRUE)"),"7")</f>
        <v>7</v>
      </c>
      <c r="H75">
        <v>16.0</v>
      </c>
      <c r="I75">
        <v>1947.0</v>
      </c>
      <c r="J75" s="8" t="s">
        <v>1131</v>
      </c>
    </row>
    <row r="76">
      <c r="A76" s="8">
        <v>61897.0</v>
      </c>
      <c r="B76" s="8" t="s">
        <v>47</v>
      </c>
      <c r="C76" s="8" t="s">
        <v>47</v>
      </c>
      <c r="E76" s="8">
        <v>470880.0</v>
      </c>
      <c r="F76" s="8" t="s">
        <v>400</v>
      </c>
      <c r="G76" s="91" t="str">
        <f t="shared" si="4"/>
        <v>7</v>
      </c>
      <c r="H76">
        <v>16.0</v>
      </c>
      <c r="I76">
        <v>1947.0</v>
      </c>
      <c r="J76" s="8" t="s">
        <v>1131</v>
      </c>
    </row>
    <row r="77">
      <c r="A77" s="8">
        <v>61763.0</v>
      </c>
      <c r="B77" s="8" t="s">
        <v>47</v>
      </c>
      <c r="C77" s="8" t="s">
        <v>47</v>
      </c>
      <c r="E77" s="8">
        <v>470881.0</v>
      </c>
      <c r="F77" s="8" t="s">
        <v>400</v>
      </c>
      <c r="G77" s="91" t="str">
        <f t="shared" si="4"/>
        <v>7</v>
      </c>
      <c r="H77">
        <v>16.0</v>
      </c>
      <c r="I77">
        <v>1947.0</v>
      </c>
      <c r="J77" s="8" t="s">
        <v>1131</v>
      </c>
    </row>
    <row r="78">
      <c r="A78" s="8">
        <v>61906.0</v>
      </c>
      <c r="B78" s="8" t="s">
        <v>47</v>
      </c>
      <c r="C78" s="8" t="s">
        <v>47</v>
      </c>
      <c r="E78" s="8">
        <v>470882.0</v>
      </c>
      <c r="F78" s="8" t="s">
        <v>400</v>
      </c>
      <c r="G78" s="91" t="str">
        <f t="shared" si="4"/>
        <v>7</v>
      </c>
      <c r="H78">
        <v>16.0</v>
      </c>
      <c r="I78">
        <v>1947.0</v>
      </c>
      <c r="J78" s="8" t="s">
        <v>1131</v>
      </c>
    </row>
    <row r="79">
      <c r="A79" s="8">
        <v>61895.0</v>
      </c>
      <c r="B79" s="8" t="s">
        <v>47</v>
      </c>
      <c r="C79" s="8" t="s">
        <v>47</v>
      </c>
      <c r="E79" s="8">
        <v>470883.0</v>
      </c>
      <c r="F79" s="8" t="s">
        <v>400</v>
      </c>
      <c r="G79" s="91" t="str">
        <f t="shared" si="4"/>
        <v>7</v>
      </c>
      <c r="H79">
        <v>16.0</v>
      </c>
      <c r="I79">
        <v>1947.0</v>
      </c>
      <c r="J79" s="8" t="s">
        <v>1131</v>
      </c>
    </row>
    <row r="80">
      <c r="A80" s="8">
        <v>61807.0</v>
      </c>
      <c r="B80" s="8" t="s">
        <v>47</v>
      </c>
      <c r="C80" s="8" t="s">
        <v>47</v>
      </c>
      <c r="D80" s="8"/>
      <c r="E80" s="8">
        <v>470884.0</v>
      </c>
      <c r="F80" s="8" t="s">
        <v>400</v>
      </c>
      <c r="G80" s="91" t="str">
        <f t="shared" si="4"/>
        <v>7</v>
      </c>
      <c r="H80">
        <v>16.0</v>
      </c>
      <c r="I80">
        <v>1947.0</v>
      </c>
      <c r="J80" s="8" t="s">
        <v>1131</v>
      </c>
    </row>
    <row r="81">
      <c r="A81" s="8">
        <v>61909.0</v>
      </c>
      <c r="E81" s="8">
        <v>470975.0</v>
      </c>
    </row>
    <row r="82">
      <c r="A82" s="8">
        <v>61902.0</v>
      </c>
      <c r="B82" s="8" t="s">
        <v>47</v>
      </c>
      <c r="C82" s="8" t="s">
        <v>47</v>
      </c>
      <c r="D82" s="8"/>
      <c r="F82" s="8" t="s">
        <v>1132</v>
      </c>
      <c r="G82" s="8" t="str">
        <f>IFERROR(__xludf.DUMMYFUNCTION("SPLIT(F82,""."",TRUE)"),"9")</f>
        <v>9</v>
      </c>
      <c r="H82" s="8">
        <v>7.0</v>
      </c>
      <c r="I82" s="8">
        <v>1945.0</v>
      </c>
      <c r="J82" s="8" t="s">
        <v>1133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B7E1CD"/>
  </sheetPr>
  <sheetViews>
    <sheetView workbookViewId="0"/>
  </sheetViews>
  <sheetFormatPr customHeight="1" defaultColWidth="14.43" defaultRowHeight="15.75"/>
  <cols>
    <col customWidth="1" min="2" max="3" width="20.71"/>
  </cols>
  <sheetData>
    <row r="1">
      <c r="A1" s="9" t="s">
        <v>69</v>
      </c>
      <c r="B1" s="9" t="s">
        <v>53</v>
      </c>
      <c r="C1" s="9" t="s">
        <v>54</v>
      </c>
      <c r="D1" s="9" t="s">
        <v>240</v>
      </c>
      <c r="E1" s="9" t="s">
        <v>59</v>
      </c>
      <c r="F1" s="9" t="s">
        <v>60</v>
      </c>
      <c r="G1" s="9" t="s">
        <v>61</v>
      </c>
      <c r="H1" s="9" t="s">
        <v>62</v>
      </c>
      <c r="I1" s="9" t="s">
        <v>242</v>
      </c>
      <c r="J1" s="9" t="s">
        <v>243</v>
      </c>
      <c r="K1" s="9" t="s">
        <v>244</v>
      </c>
      <c r="L1" s="9" t="s">
        <v>66</v>
      </c>
      <c r="M1" s="9" t="s">
        <v>68</v>
      </c>
    </row>
    <row r="2">
      <c r="A2" s="17">
        <v>82710.0</v>
      </c>
      <c r="B2" s="17" t="s">
        <v>23</v>
      </c>
      <c r="C2" s="17"/>
      <c r="D2" s="17"/>
      <c r="E2" s="17" t="s">
        <v>1134</v>
      </c>
      <c r="F2" s="17" t="str">
        <f t="shared" ref="F2:F26" si="1">IFERROR(__xludf.DUMMYFUNCTION("SPLIT(E2,""."",TRUE)"),"4")</f>
        <v>4</v>
      </c>
      <c r="G2" s="17">
        <v>17.0</v>
      </c>
      <c r="H2" s="17">
        <v>1954.0</v>
      </c>
      <c r="I2" s="17" t="s">
        <v>1135</v>
      </c>
      <c r="J2" s="17">
        <v>30.726574</v>
      </c>
      <c r="K2" s="17">
        <v>-90.492095</v>
      </c>
      <c r="L2" s="17" t="s">
        <v>249</v>
      </c>
      <c r="M2" s="17" t="s">
        <v>79</v>
      </c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</row>
    <row r="3">
      <c r="A3" s="14">
        <v>61915.0</v>
      </c>
      <c r="B3" s="14" t="s">
        <v>23</v>
      </c>
      <c r="C3" s="14"/>
      <c r="D3" s="14">
        <v>5113.0</v>
      </c>
      <c r="E3" s="14" t="s">
        <v>1136</v>
      </c>
      <c r="F3" s="14" t="str">
        <f t="shared" si="1"/>
        <v>6</v>
      </c>
      <c r="G3" s="14">
        <v>7.0</v>
      </c>
      <c r="H3" s="14">
        <v>1951.0</v>
      </c>
      <c r="I3" s="14" t="s">
        <v>1137</v>
      </c>
      <c r="J3" s="14">
        <v>32.544871</v>
      </c>
      <c r="K3" s="14">
        <v>-94.367418</v>
      </c>
      <c r="L3" s="14" t="s">
        <v>249</v>
      </c>
      <c r="M3" s="14" t="s">
        <v>79</v>
      </c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</row>
    <row r="4">
      <c r="A4" s="14">
        <v>61339.0</v>
      </c>
      <c r="B4" s="14" t="s">
        <v>23</v>
      </c>
      <c r="C4" s="14"/>
      <c r="D4" s="14">
        <v>5113.0</v>
      </c>
      <c r="E4" s="14" t="s">
        <v>1136</v>
      </c>
      <c r="F4" s="14" t="str">
        <f t="shared" si="1"/>
        <v>6</v>
      </c>
      <c r="G4" s="14">
        <v>7.0</v>
      </c>
      <c r="H4" s="14">
        <v>1951.0</v>
      </c>
      <c r="I4" s="14" t="s">
        <v>1137</v>
      </c>
      <c r="J4" s="14">
        <v>32.544871</v>
      </c>
      <c r="K4" s="14">
        <v>-94.367418</v>
      </c>
      <c r="L4" s="14" t="s">
        <v>249</v>
      </c>
      <c r="M4" s="14" t="s">
        <v>79</v>
      </c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</row>
    <row r="5">
      <c r="A5" s="14">
        <v>61330.0</v>
      </c>
      <c r="B5" s="14" t="s">
        <v>23</v>
      </c>
      <c r="C5" s="14"/>
      <c r="D5" s="14">
        <v>5113.0</v>
      </c>
      <c r="E5" s="14" t="s">
        <v>1136</v>
      </c>
      <c r="F5" s="14" t="str">
        <f t="shared" si="1"/>
        <v>6</v>
      </c>
      <c r="G5" s="14">
        <v>7.0</v>
      </c>
      <c r="H5" s="14">
        <v>1951.0</v>
      </c>
      <c r="I5" s="14" t="s">
        <v>1137</v>
      </c>
      <c r="J5" s="14">
        <v>32.544871</v>
      </c>
      <c r="K5" s="14">
        <v>-94.367418</v>
      </c>
      <c r="L5" s="14" t="s">
        <v>249</v>
      </c>
      <c r="M5" s="14" t="s">
        <v>79</v>
      </c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</row>
    <row r="6">
      <c r="A6" s="14">
        <v>61360.0</v>
      </c>
      <c r="B6" s="14" t="s">
        <v>23</v>
      </c>
      <c r="C6" s="14"/>
      <c r="D6" s="14">
        <v>5113.0</v>
      </c>
      <c r="E6" s="14" t="s">
        <v>1136</v>
      </c>
      <c r="F6" s="14" t="str">
        <f t="shared" si="1"/>
        <v>6</v>
      </c>
      <c r="G6" s="14">
        <v>7.0</v>
      </c>
      <c r="H6" s="14">
        <v>1951.0</v>
      </c>
      <c r="I6" s="14" t="s">
        <v>1137</v>
      </c>
      <c r="J6" s="14">
        <v>32.544871</v>
      </c>
      <c r="K6" s="14">
        <v>-94.367418</v>
      </c>
      <c r="L6" s="14" t="s">
        <v>249</v>
      </c>
      <c r="M6" s="14" t="s">
        <v>79</v>
      </c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</row>
    <row r="7">
      <c r="A7" s="29">
        <v>98688.0</v>
      </c>
      <c r="B7" s="29" t="s">
        <v>23</v>
      </c>
      <c r="C7" s="29"/>
      <c r="D7" s="30"/>
      <c r="E7" s="29" t="s">
        <v>945</v>
      </c>
      <c r="F7" s="29" t="str">
        <f t="shared" si="1"/>
        <v>8</v>
      </c>
      <c r="G7" s="29">
        <v>23.0</v>
      </c>
      <c r="H7" s="29">
        <v>1954.0</v>
      </c>
      <c r="I7" s="29" t="s">
        <v>1138</v>
      </c>
      <c r="J7" s="29">
        <v>36.55231</v>
      </c>
      <c r="K7" s="29">
        <v>-84.797459</v>
      </c>
      <c r="L7" s="29" t="s">
        <v>249</v>
      </c>
      <c r="M7" s="29" t="s">
        <v>79</v>
      </c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</row>
    <row r="8">
      <c r="A8" s="29">
        <v>35706.0</v>
      </c>
      <c r="B8" s="29" t="s">
        <v>23</v>
      </c>
      <c r="C8" s="29"/>
      <c r="D8" s="30"/>
      <c r="E8" s="29" t="s">
        <v>945</v>
      </c>
      <c r="F8" s="29" t="str">
        <f t="shared" si="1"/>
        <v>8</v>
      </c>
      <c r="G8" s="29">
        <v>23.0</v>
      </c>
      <c r="H8" s="29">
        <v>1954.0</v>
      </c>
      <c r="I8" s="29" t="s">
        <v>1138</v>
      </c>
      <c r="J8" s="29">
        <v>36.55231</v>
      </c>
      <c r="K8" s="29">
        <v>-84.797459</v>
      </c>
      <c r="L8" s="29" t="s">
        <v>249</v>
      </c>
      <c r="M8" s="29" t="s">
        <v>79</v>
      </c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</row>
    <row r="9">
      <c r="A9" s="25">
        <v>84832.0</v>
      </c>
      <c r="B9" s="25" t="s">
        <v>23</v>
      </c>
      <c r="C9" s="25"/>
      <c r="D9" s="26"/>
      <c r="E9" s="25" t="s">
        <v>1139</v>
      </c>
      <c r="F9" s="25" t="str">
        <f t="shared" si="1"/>
        <v>7</v>
      </c>
      <c r="G9" s="25">
        <v>3.0</v>
      </c>
      <c r="H9" s="25">
        <v>1946.0</v>
      </c>
      <c r="I9" s="25" t="s">
        <v>1140</v>
      </c>
      <c r="J9" s="25">
        <v>38.322063</v>
      </c>
      <c r="K9" s="25">
        <v>-75.620203</v>
      </c>
      <c r="L9" s="25" t="s">
        <v>249</v>
      </c>
      <c r="M9" s="25" t="s">
        <v>79</v>
      </c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</row>
    <row r="10">
      <c r="A10" s="25">
        <v>91458.0</v>
      </c>
      <c r="B10" s="25" t="s">
        <v>23</v>
      </c>
      <c r="C10" s="25"/>
      <c r="D10" s="26"/>
      <c r="E10" s="25" t="s">
        <v>1141</v>
      </c>
      <c r="F10" s="25" t="str">
        <f t="shared" si="1"/>
        <v>7</v>
      </c>
      <c r="G10" s="25">
        <v>4.0</v>
      </c>
      <c r="H10" s="25">
        <v>1946.0</v>
      </c>
      <c r="I10" s="25" t="s">
        <v>1140</v>
      </c>
      <c r="J10" s="25">
        <v>38.322063</v>
      </c>
      <c r="K10" s="25">
        <v>-75.620203</v>
      </c>
      <c r="L10" s="25" t="s">
        <v>249</v>
      </c>
      <c r="M10" s="25" t="s">
        <v>79</v>
      </c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</row>
    <row r="11">
      <c r="A11" s="25">
        <v>36697.0</v>
      </c>
      <c r="B11" s="25" t="s">
        <v>23</v>
      </c>
      <c r="C11" s="25"/>
      <c r="D11" s="26"/>
      <c r="E11" s="25" t="s">
        <v>1141</v>
      </c>
      <c r="F11" s="25" t="str">
        <f t="shared" si="1"/>
        <v>7</v>
      </c>
      <c r="G11" s="25">
        <v>4.0</v>
      </c>
      <c r="H11" s="25">
        <v>1946.0</v>
      </c>
      <c r="I11" s="25" t="s">
        <v>1142</v>
      </c>
      <c r="J11" s="25">
        <v>38.322063</v>
      </c>
      <c r="K11" s="25">
        <v>-75.620203</v>
      </c>
      <c r="L11" s="25" t="s">
        <v>249</v>
      </c>
      <c r="M11" s="25" t="s">
        <v>79</v>
      </c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</row>
    <row r="12">
      <c r="A12" s="25">
        <v>36700.0</v>
      </c>
      <c r="B12" s="25" t="s">
        <v>23</v>
      </c>
      <c r="C12" s="25"/>
      <c r="D12" s="26"/>
      <c r="E12" s="25" t="s">
        <v>1141</v>
      </c>
      <c r="F12" s="25" t="str">
        <f t="shared" si="1"/>
        <v>7</v>
      </c>
      <c r="G12" s="25">
        <v>4.0</v>
      </c>
      <c r="H12" s="25">
        <v>1946.0</v>
      </c>
      <c r="I12" s="25" t="s">
        <v>1142</v>
      </c>
      <c r="J12" s="25">
        <v>38.322063</v>
      </c>
      <c r="K12" s="25">
        <v>-75.620203</v>
      </c>
      <c r="L12" s="25" t="s">
        <v>249</v>
      </c>
      <c r="M12" s="25" t="s">
        <v>79</v>
      </c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</row>
    <row r="13">
      <c r="A13" s="25">
        <v>39605.0</v>
      </c>
      <c r="B13" s="25" t="s">
        <v>23</v>
      </c>
      <c r="C13" s="25"/>
      <c r="D13" s="26"/>
      <c r="E13" s="25" t="s">
        <v>624</v>
      </c>
      <c r="F13" s="25" t="str">
        <f t="shared" si="1"/>
        <v>6</v>
      </c>
      <c r="G13" s="25">
        <v>25.0</v>
      </c>
      <c r="H13" s="25">
        <v>1951.0</v>
      </c>
      <c r="I13" s="25" t="s">
        <v>1140</v>
      </c>
      <c r="J13" s="25">
        <v>38.322063</v>
      </c>
      <c r="K13" s="25">
        <v>-75.620203</v>
      </c>
      <c r="L13" s="25" t="s">
        <v>249</v>
      </c>
      <c r="M13" s="25" t="s">
        <v>79</v>
      </c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</row>
    <row r="14">
      <c r="A14" s="22">
        <v>61374.0</v>
      </c>
      <c r="B14" s="22" t="s">
        <v>23</v>
      </c>
      <c r="C14" s="22"/>
      <c r="D14" s="22">
        <v>491.0</v>
      </c>
      <c r="E14" s="22" t="s">
        <v>809</v>
      </c>
      <c r="F14" s="22" t="str">
        <f t="shared" si="1"/>
        <v>6</v>
      </c>
      <c r="G14" s="22">
        <v>25.0</v>
      </c>
      <c r="H14" s="22">
        <v>1949.0</v>
      </c>
      <c r="I14" s="22" t="s">
        <v>1143</v>
      </c>
      <c r="J14" s="22">
        <v>38.566382</v>
      </c>
      <c r="K14" s="22">
        <v>-85.785807</v>
      </c>
      <c r="L14" s="22" t="s">
        <v>249</v>
      </c>
      <c r="M14" s="22" t="s">
        <v>79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</row>
    <row r="15">
      <c r="A15" s="11">
        <v>61929.0</v>
      </c>
      <c r="B15" s="11" t="s">
        <v>23</v>
      </c>
      <c r="C15" s="11"/>
      <c r="D15" s="12"/>
      <c r="E15" s="11" t="s">
        <v>1144</v>
      </c>
      <c r="F15" s="11" t="str">
        <f t="shared" si="1"/>
        <v>7</v>
      </c>
      <c r="G15" s="11">
        <v>1.0</v>
      </c>
      <c r="H15" s="11">
        <v>1944.0</v>
      </c>
      <c r="I15" s="11" t="s">
        <v>1145</v>
      </c>
      <c r="J15" s="11">
        <v>39.881224</v>
      </c>
      <c r="K15" s="11">
        <v>-75.323799</v>
      </c>
      <c r="L15" s="11" t="s">
        <v>249</v>
      </c>
      <c r="M15" s="11" t="s">
        <v>79</v>
      </c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</row>
    <row r="16">
      <c r="A16" s="11">
        <v>61331.0</v>
      </c>
      <c r="B16" s="11" t="s">
        <v>23</v>
      </c>
      <c r="C16" s="11"/>
      <c r="D16" s="12"/>
      <c r="E16" s="11" t="s">
        <v>1144</v>
      </c>
      <c r="F16" s="11" t="str">
        <f t="shared" si="1"/>
        <v>7</v>
      </c>
      <c r="G16" s="11">
        <v>1.0</v>
      </c>
      <c r="H16" s="11">
        <v>1944.0</v>
      </c>
      <c r="I16" s="11" t="s">
        <v>1145</v>
      </c>
      <c r="J16" s="11">
        <v>39.881224</v>
      </c>
      <c r="K16" s="11">
        <v>-75.323799</v>
      </c>
      <c r="L16" s="11" t="s">
        <v>249</v>
      </c>
      <c r="M16" s="11" t="s">
        <v>79</v>
      </c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</row>
    <row r="17">
      <c r="A17" s="36">
        <v>83126.0</v>
      </c>
      <c r="B17" s="36" t="s">
        <v>23</v>
      </c>
      <c r="C17" s="36"/>
      <c r="D17" s="37"/>
      <c r="E17" s="36" t="s">
        <v>542</v>
      </c>
      <c r="F17" s="36" t="str">
        <f t="shared" si="1"/>
        <v>6</v>
      </c>
      <c r="G17" s="36">
        <v>29.0</v>
      </c>
      <c r="H17" s="36">
        <v>1945.0</v>
      </c>
      <c r="I17" s="36" t="s">
        <v>1146</v>
      </c>
      <c r="J17" s="36">
        <v>39.934838</v>
      </c>
      <c r="K17" s="36">
        <v>-74.524042</v>
      </c>
      <c r="L17" s="36" t="s">
        <v>249</v>
      </c>
      <c r="M17" s="36" t="s">
        <v>79</v>
      </c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</row>
    <row r="18">
      <c r="A18" s="39">
        <v>44242.0</v>
      </c>
      <c r="B18" s="39" t="s">
        <v>23</v>
      </c>
      <c r="C18" s="39"/>
      <c r="D18" s="40"/>
      <c r="E18" s="39" t="s">
        <v>539</v>
      </c>
      <c r="F18" s="39" t="str">
        <f t="shared" si="1"/>
        <v>7</v>
      </c>
      <c r="G18" s="39">
        <v>8.0</v>
      </c>
      <c r="H18" s="39">
        <v>1945.0</v>
      </c>
      <c r="I18" s="39" t="s">
        <v>540</v>
      </c>
      <c r="J18" s="39">
        <v>39.937432</v>
      </c>
      <c r="K18" s="39">
        <v>-74.52033</v>
      </c>
      <c r="L18" s="39" t="s">
        <v>249</v>
      </c>
      <c r="M18" s="39" t="s">
        <v>79</v>
      </c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</row>
    <row r="19">
      <c r="A19" s="34">
        <v>61337.0</v>
      </c>
      <c r="B19" s="34" t="s">
        <v>23</v>
      </c>
      <c r="C19" s="34"/>
      <c r="D19" s="34" t="s">
        <v>1147</v>
      </c>
      <c r="E19" s="34" t="s">
        <v>1148</v>
      </c>
      <c r="F19" s="34" t="str">
        <f t="shared" si="1"/>
        <v>7</v>
      </c>
      <c r="G19" s="34">
        <v>4.0</v>
      </c>
      <c r="H19" s="34">
        <v>1960.0</v>
      </c>
      <c r="I19" s="34" t="s">
        <v>1149</v>
      </c>
      <c r="J19" s="34">
        <v>40.243128</v>
      </c>
      <c r="K19" s="34">
        <v>-79.237532</v>
      </c>
      <c r="L19" s="34" t="s">
        <v>249</v>
      </c>
      <c r="M19" s="34" t="s">
        <v>79</v>
      </c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</row>
    <row r="20">
      <c r="A20" s="34">
        <v>61340.0</v>
      </c>
      <c r="B20" s="34" t="s">
        <v>23</v>
      </c>
      <c r="C20" s="34"/>
      <c r="D20" s="34" t="s">
        <v>1147</v>
      </c>
      <c r="E20" s="34" t="s">
        <v>1148</v>
      </c>
      <c r="F20" s="34" t="str">
        <f t="shared" si="1"/>
        <v>7</v>
      </c>
      <c r="G20" s="34">
        <v>4.0</v>
      </c>
      <c r="H20" s="34">
        <v>1960.0</v>
      </c>
      <c r="I20" s="34" t="s">
        <v>1149</v>
      </c>
      <c r="J20" s="34">
        <v>40.243128</v>
      </c>
      <c r="K20" s="34">
        <v>-79.237532</v>
      </c>
      <c r="L20" s="34" t="s">
        <v>249</v>
      </c>
      <c r="M20" s="34" t="s">
        <v>79</v>
      </c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</row>
    <row r="21">
      <c r="A21" s="34">
        <v>61834.0</v>
      </c>
      <c r="B21" s="34" t="s">
        <v>23</v>
      </c>
      <c r="C21" s="34"/>
      <c r="D21" s="34" t="s">
        <v>1147</v>
      </c>
      <c r="E21" s="34" t="s">
        <v>1148</v>
      </c>
      <c r="F21" s="34" t="str">
        <f t="shared" si="1"/>
        <v>7</v>
      </c>
      <c r="G21" s="34">
        <v>4.0</v>
      </c>
      <c r="H21" s="34">
        <v>1960.0</v>
      </c>
      <c r="I21" s="34" t="s">
        <v>1149</v>
      </c>
      <c r="J21" s="34">
        <v>40.243128</v>
      </c>
      <c r="K21" s="34">
        <v>-79.237532</v>
      </c>
      <c r="L21" s="34" t="s">
        <v>249</v>
      </c>
      <c r="M21" s="34" t="s">
        <v>79</v>
      </c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</row>
    <row r="22">
      <c r="A22" s="34">
        <v>61345.0</v>
      </c>
      <c r="B22" s="34" t="s">
        <v>23</v>
      </c>
      <c r="C22" s="34"/>
      <c r="D22" s="34" t="s">
        <v>1147</v>
      </c>
      <c r="E22" s="34" t="s">
        <v>1148</v>
      </c>
      <c r="F22" s="34" t="str">
        <f t="shared" si="1"/>
        <v>7</v>
      </c>
      <c r="G22" s="34">
        <v>4.0</v>
      </c>
      <c r="H22" s="34">
        <v>1960.0</v>
      </c>
      <c r="I22" s="34" t="s">
        <v>1149</v>
      </c>
      <c r="J22" s="34">
        <v>40.243128</v>
      </c>
      <c r="K22" s="34">
        <v>-79.237532</v>
      </c>
      <c r="L22" s="34" t="s">
        <v>249</v>
      </c>
      <c r="M22" s="34" t="s">
        <v>79</v>
      </c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</row>
    <row r="23">
      <c r="A23" s="34">
        <v>83858.0</v>
      </c>
      <c r="B23" s="34" t="s">
        <v>23</v>
      </c>
      <c r="C23" s="34"/>
      <c r="D23" s="35"/>
      <c r="E23" s="34" t="s">
        <v>1148</v>
      </c>
      <c r="F23" s="34" t="str">
        <f t="shared" si="1"/>
        <v>7</v>
      </c>
      <c r="G23" s="34">
        <v>4.0</v>
      </c>
      <c r="H23" s="34">
        <v>1960.0</v>
      </c>
      <c r="I23" s="34" t="s">
        <v>558</v>
      </c>
      <c r="J23" s="34">
        <v>40.243128</v>
      </c>
      <c r="K23" s="34">
        <v>-79.237532</v>
      </c>
      <c r="L23" s="34" t="s">
        <v>249</v>
      </c>
      <c r="M23" s="34" t="s">
        <v>79</v>
      </c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</row>
    <row r="24">
      <c r="A24" s="19">
        <v>61765.0</v>
      </c>
      <c r="B24" s="19" t="s">
        <v>23</v>
      </c>
      <c r="C24" s="19"/>
      <c r="D24" s="19">
        <v>341.0</v>
      </c>
      <c r="E24" s="19" t="s">
        <v>1150</v>
      </c>
      <c r="F24" s="19" t="str">
        <f t="shared" si="1"/>
        <v>6</v>
      </c>
      <c r="G24" s="19">
        <v>15.0</v>
      </c>
      <c r="H24" s="19">
        <v>1966.0</v>
      </c>
      <c r="I24" s="19" t="s">
        <v>1151</v>
      </c>
      <c r="J24" s="19">
        <v>40.449513</v>
      </c>
      <c r="K24" s="19">
        <v>-80.244504</v>
      </c>
      <c r="L24" s="19" t="s">
        <v>249</v>
      </c>
      <c r="M24" s="19" t="s">
        <v>79</v>
      </c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</row>
    <row r="25">
      <c r="A25" s="17">
        <v>36134.0</v>
      </c>
      <c r="B25" s="17" t="s">
        <v>23</v>
      </c>
      <c r="C25" s="17"/>
      <c r="D25" s="18"/>
      <c r="E25" s="17" t="s">
        <v>1152</v>
      </c>
      <c r="F25" s="17" t="str">
        <f t="shared" si="1"/>
        <v>7</v>
      </c>
      <c r="G25" s="17">
        <v>16.0</v>
      </c>
      <c r="H25" s="17">
        <v>1954.0</v>
      </c>
      <c r="I25" s="17" t="s">
        <v>566</v>
      </c>
      <c r="J25" s="17">
        <v>40.540265</v>
      </c>
      <c r="K25" s="17">
        <v>-75.154081</v>
      </c>
      <c r="L25" s="17" t="s">
        <v>249</v>
      </c>
      <c r="M25" s="17" t="s">
        <v>79</v>
      </c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</row>
    <row r="26">
      <c r="A26" s="14">
        <v>61937.0</v>
      </c>
      <c r="B26" s="14" t="s">
        <v>23</v>
      </c>
      <c r="C26" s="14"/>
      <c r="D26" s="15"/>
      <c r="E26" s="14" t="s">
        <v>1153</v>
      </c>
      <c r="F26" s="14" t="str">
        <f t="shared" si="1"/>
        <v>7</v>
      </c>
      <c r="G26" s="14">
        <v>16.0</v>
      </c>
      <c r="H26" s="14">
        <v>1966.0</v>
      </c>
      <c r="I26" s="14" t="s">
        <v>1154</v>
      </c>
      <c r="J26" s="14">
        <v>41.199227</v>
      </c>
      <c r="K26" s="14">
        <v>-79.872832</v>
      </c>
      <c r="L26" s="14" t="s">
        <v>249</v>
      </c>
      <c r="M26" s="14" t="s">
        <v>79</v>
      </c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</row>
    <row r="27">
      <c r="A27" s="8" t="str">
        <f>'Pachydiplax longipennis'!A316</f>
        <v>60662</v>
      </c>
    </row>
    <row r="28">
      <c r="A28" s="8">
        <v>61324.0</v>
      </c>
      <c r="D28" s="8">
        <v>510117.0</v>
      </c>
    </row>
    <row r="29">
      <c r="A29" s="8">
        <v>42699.0</v>
      </c>
      <c r="B29" s="8" t="s">
        <v>23</v>
      </c>
      <c r="C29" s="8"/>
      <c r="D29" s="8">
        <v>510123.0</v>
      </c>
    </row>
    <row r="30">
      <c r="A30" s="8">
        <v>39821.0</v>
      </c>
      <c r="B30" s="8" t="s">
        <v>23</v>
      </c>
      <c r="C30" s="8"/>
      <c r="D30" s="8">
        <v>510124.0</v>
      </c>
    </row>
    <row r="31">
      <c r="A31" s="8">
        <v>38087.0</v>
      </c>
      <c r="B31" s="8" t="s">
        <v>23</v>
      </c>
      <c r="C31" s="8"/>
      <c r="D31" s="8" t="s">
        <v>1155</v>
      </c>
    </row>
    <row r="32">
      <c r="A32" s="8">
        <v>39661.0</v>
      </c>
      <c r="B32" s="8" t="s">
        <v>23</v>
      </c>
      <c r="C32" s="8"/>
      <c r="D32" s="8">
        <v>510190.0</v>
      </c>
    </row>
    <row r="33">
      <c r="A33" s="8"/>
      <c r="B33" s="8"/>
      <c r="C33" s="8"/>
      <c r="D33" s="8"/>
      <c r="E33" s="8"/>
      <c r="F33" s="8"/>
      <c r="G33" s="8"/>
      <c r="H33" s="8"/>
      <c r="I33" s="8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B7E1CD"/>
  </sheetPr>
  <sheetViews>
    <sheetView workbookViewId="0"/>
  </sheetViews>
  <sheetFormatPr customHeight="1" defaultColWidth="14.43" defaultRowHeight="15.75"/>
  <cols>
    <col customWidth="1" min="2" max="4" width="16.86"/>
  </cols>
  <sheetData>
    <row r="1">
      <c r="A1" s="9" t="s">
        <v>69</v>
      </c>
      <c r="B1" s="9" t="s">
        <v>53</v>
      </c>
      <c r="C1" s="9" t="s">
        <v>54</v>
      </c>
      <c r="D1" s="9" t="s">
        <v>55</v>
      </c>
      <c r="E1" s="9" t="s">
        <v>240</v>
      </c>
      <c r="F1" s="9" t="s">
        <v>59</v>
      </c>
      <c r="G1" s="9" t="s">
        <v>60</v>
      </c>
      <c r="H1" s="9" t="s">
        <v>61</v>
      </c>
      <c r="I1" s="9" t="s">
        <v>62</v>
      </c>
      <c r="J1" s="9" t="s">
        <v>242</v>
      </c>
      <c r="K1" s="9" t="s">
        <v>243</v>
      </c>
      <c r="L1" s="9" t="s">
        <v>244</v>
      </c>
      <c r="M1" s="9" t="s">
        <v>66</v>
      </c>
      <c r="N1" s="9" t="s">
        <v>68</v>
      </c>
    </row>
    <row r="2">
      <c r="A2" s="17">
        <v>43219.0</v>
      </c>
      <c r="B2" s="17" t="s">
        <v>17</v>
      </c>
      <c r="C2" s="17" t="s">
        <v>17</v>
      </c>
      <c r="D2" s="17"/>
      <c r="E2" s="17">
        <v>512295.0</v>
      </c>
      <c r="F2" s="17" t="s">
        <v>396</v>
      </c>
      <c r="G2" s="17" t="str">
        <f t="shared" ref="G2:G25" si="1">IFERROR(__xludf.DUMMYFUNCTION("SPLIT(F2,""."",TRUE)"),"6")</f>
        <v>6</v>
      </c>
      <c r="H2" s="17">
        <v>6.0</v>
      </c>
      <c r="I2" s="17">
        <v>1953.0</v>
      </c>
      <c r="J2" s="17" t="s">
        <v>397</v>
      </c>
      <c r="K2" s="17">
        <v>39.903278</v>
      </c>
      <c r="L2" s="17">
        <v>-74.709342</v>
      </c>
      <c r="M2" s="17" t="s">
        <v>249</v>
      </c>
      <c r="N2" s="17" t="s">
        <v>79</v>
      </c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</row>
    <row r="3">
      <c r="A3" s="17">
        <v>43955.0</v>
      </c>
      <c r="B3" s="17" t="s">
        <v>17</v>
      </c>
      <c r="C3" s="17" t="s">
        <v>17</v>
      </c>
      <c r="D3" s="17"/>
      <c r="E3" s="18"/>
      <c r="F3" s="17" t="s">
        <v>534</v>
      </c>
      <c r="G3" s="17" t="str">
        <f t="shared" si="1"/>
        <v>8</v>
      </c>
      <c r="H3" s="17">
        <v>20.0</v>
      </c>
      <c r="I3" s="17">
        <v>1953.0</v>
      </c>
      <c r="J3" s="17" t="s">
        <v>533</v>
      </c>
      <c r="K3" s="17">
        <v>39.903278</v>
      </c>
      <c r="L3" s="17">
        <v>-74.709342</v>
      </c>
      <c r="M3" s="17" t="s">
        <v>249</v>
      </c>
      <c r="N3" s="17" t="s">
        <v>79</v>
      </c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</row>
    <row r="4">
      <c r="A4" s="14">
        <v>43610.0</v>
      </c>
      <c r="B4" s="14" t="s">
        <v>17</v>
      </c>
      <c r="C4" s="14" t="s">
        <v>17</v>
      </c>
      <c r="D4" s="14"/>
      <c r="E4" s="15"/>
      <c r="F4" s="14" t="s">
        <v>546</v>
      </c>
      <c r="G4" s="14" t="str">
        <f t="shared" si="1"/>
        <v>6</v>
      </c>
      <c r="H4" s="14">
        <v>24.0</v>
      </c>
      <c r="I4" s="14">
        <v>1945.0</v>
      </c>
      <c r="J4" s="14" t="s">
        <v>547</v>
      </c>
      <c r="K4" s="14">
        <v>39.959282</v>
      </c>
      <c r="L4" s="14">
        <v>-74.509319</v>
      </c>
      <c r="M4" s="14" t="s">
        <v>249</v>
      </c>
      <c r="N4" s="14" t="s">
        <v>79</v>
      </c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</row>
    <row r="5">
      <c r="A5" s="14">
        <v>44088.0</v>
      </c>
      <c r="B5" s="14" t="s">
        <v>17</v>
      </c>
      <c r="C5" s="14" t="s">
        <v>17</v>
      </c>
      <c r="D5" s="14"/>
      <c r="E5" s="15"/>
      <c r="F5" s="14" t="s">
        <v>1156</v>
      </c>
      <c r="G5" s="14" t="str">
        <f t="shared" si="1"/>
        <v>6</v>
      </c>
      <c r="H5" s="14">
        <v>22.0</v>
      </c>
      <c r="I5" s="14">
        <v>1945.0</v>
      </c>
      <c r="J5" s="14" t="s">
        <v>547</v>
      </c>
      <c r="K5" s="14">
        <v>39.959282</v>
      </c>
      <c r="L5" s="14">
        <v>-74.509319</v>
      </c>
      <c r="M5" s="14" t="s">
        <v>249</v>
      </c>
      <c r="N5" s="14" t="s">
        <v>79</v>
      </c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</row>
    <row r="6">
      <c r="A6" s="14">
        <v>44095.0</v>
      </c>
      <c r="B6" s="14" t="s">
        <v>17</v>
      </c>
      <c r="C6" s="14" t="s">
        <v>17</v>
      </c>
      <c r="D6" s="14"/>
      <c r="E6" s="15"/>
      <c r="F6" s="14" t="s">
        <v>546</v>
      </c>
      <c r="G6" s="14" t="str">
        <f t="shared" si="1"/>
        <v>6</v>
      </c>
      <c r="H6" s="14">
        <v>24.0</v>
      </c>
      <c r="I6" s="14">
        <v>1945.0</v>
      </c>
      <c r="J6" s="14" t="s">
        <v>547</v>
      </c>
      <c r="K6" s="14">
        <v>39.959282</v>
      </c>
      <c r="L6" s="14">
        <v>-74.509319</v>
      </c>
      <c r="M6" s="14" t="s">
        <v>249</v>
      </c>
      <c r="N6" s="14" t="s">
        <v>79</v>
      </c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</row>
    <row r="7">
      <c r="A7" s="14">
        <v>43948.0</v>
      </c>
      <c r="B7" s="14" t="s">
        <v>17</v>
      </c>
      <c r="C7" s="14" t="s">
        <v>17</v>
      </c>
      <c r="D7" s="14"/>
      <c r="E7" s="15"/>
      <c r="F7" s="14" t="s">
        <v>539</v>
      </c>
      <c r="G7" s="14" t="str">
        <f t="shared" si="1"/>
        <v>7</v>
      </c>
      <c r="H7" s="14">
        <v>8.0</v>
      </c>
      <c r="I7" s="14">
        <v>1945.0</v>
      </c>
      <c r="J7" s="14" t="s">
        <v>547</v>
      </c>
      <c r="K7" s="14">
        <v>39.959282</v>
      </c>
      <c r="L7" s="14">
        <v>-74.509319</v>
      </c>
      <c r="M7" s="14" t="s">
        <v>249</v>
      </c>
      <c r="N7" s="14" t="s">
        <v>79</v>
      </c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</row>
    <row r="8">
      <c r="A8" s="29">
        <v>44018.0</v>
      </c>
      <c r="B8" s="29" t="s">
        <v>17</v>
      </c>
      <c r="C8" s="29" t="s">
        <v>17</v>
      </c>
      <c r="D8" s="29"/>
      <c r="E8" s="30"/>
      <c r="F8" s="29" t="s">
        <v>1157</v>
      </c>
      <c r="G8" s="29" t="str">
        <f t="shared" si="1"/>
        <v>7</v>
      </c>
      <c r="H8" s="29">
        <v>12.0</v>
      </c>
      <c r="I8" s="29">
        <v>1953.0</v>
      </c>
      <c r="J8" s="29" t="s">
        <v>1158</v>
      </c>
      <c r="K8" s="29">
        <v>40.729098</v>
      </c>
      <c r="L8" s="29">
        <v>-77.763437</v>
      </c>
      <c r="M8" s="29" t="s">
        <v>249</v>
      </c>
      <c r="N8" s="29" t="s">
        <v>79</v>
      </c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</row>
    <row r="9">
      <c r="A9" s="29">
        <v>43625.0</v>
      </c>
      <c r="B9" s="29" t="s">
        <v>17</v>
      </c>
      <c r="C9" s="29" t="s">
        <v>17</v>
      </c>
      <c r="D9" s="29"/>
      <c r="E9" s="30"/>
      <c r="F9" s="29" t="s">
        <v>581</v>
      </c>
      <c r="G9" s="29" t="str">
        <f t="shared" si="1"/>
        <v>6</v>
      </c>
      <c r="H9" s="29">
        <v>16.0</v>
      </c>
      <c r="I9" s="29">
        <v>1945.0</v>
      </c>
      <c r="J9" s="29" t="s">
        <v>1158</v>
      </c>
      <c r="K9" s="29">
        <v>40.729098</v>
      </c>
      <c r="L9" s="29">
        <v>-77.763437</v>
      </c>
      <c r="M9" s="29" t="s">
        <v>249</v>
      </c>
      <c r="N9" s="29" t="s">
        <v>79</v>
      </c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</row>
    <row r="10">
      <c r="A10" s="29">
        <v>44099.0</v>
      </c>
      <c r="B10" s="29" t="s">
        <v>17</v>
      </c>
      <c r="C10" s="29" t="s">
        <v>17</v>
      </c>
      <c r="D10" s="29"/>
      <c r="E10" s="30"/>
      <c r="F10" s="29" t="s">
        <v>581</v>
      </c>
      <c r="G10" s="29" t="str">
        <f t="shared" si="1"/>
        <v>6</v>
      </c>
      <c r="H10" s="29">
        <v>16.0</v>
      </c>
      <c r="I10" s="29">
        <v>1945.0</v>
      </c>
      <c r="J10" s="29" t="s">
        <v>1158</v>
      </c>
      <c r="K10" s="29">
        <v>40.729098</v>
      </c>
      <c r="L10" s="29">
        <v>-77.763437</v>
      </c>
      <c r="M10" s="29" t="s">
        <v>249</v>
      </c>
      <c r="N10" s="29" t="s">
        <v>79</v>
      </c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</row>
    <row r="11">
      <c r="A11" s="29">
        <v>44013.0</v>
      </c>
      <c r="B11" s="29" t="s">
        <v>17</v>
      </c>
      <c r="C11" s="29" t="s">
        <v>17</v>
      </c>
      <c r="D11" s="29"/>
      <c r="E11" s="30"/>
      <c r="F11" s="29" t="s">
        <v>351</v>
      </c>
      <c r="G11" s="29" t="str">
        <f t="shared" si="1"/>
        <v>7</v>
      </c>
      <c r="H11" s="29">
        <v>13.0</v>
      </c>
      <c r="I11" s="29">
        <v>1953.0</v>
      </c>
      <c r="J11" s="29" t="s">
        <v>1158</v>
      </c>
      <c r="K11" s="29">
        <v>40.729098</v>
      </c>
      <c r="L11" s="29">
        <v>-77.763437</v>
      </c>
      <c r="M11" s="29" t="s">
        <v>249</v>
      </c>
      <c r="N11" s="29" t="s">
        <v>79</v>
      </c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</row>
    <row r="12">
      <c r="A12" s="29">
        <v>44083.0</v>
      </c>
      <c r="B12" s="29" t="s">
        <v>17</v>
      </c>
      <c r="C12" s="29" t="s">
        <v>17</v>
      </c>
      <c r="D12" s="29"/>
      <c r="E12" s="30"/>
      <c r="F12" s="29" t="s">
        <v>351</v>
      </c>
      <c r="G12" s="29" t="str">
        <f t="shared" si="1"/>
        <v>7</v>
      </c>
      <c r="H12" s="29">
        <v>13.0</v>
      </c>
      <c r="I12" s="29">
        <v>1953.0</v>
      </c>
      <c r="J12" s="29" t="s">
        <v>1158</v>
      </c>
      <c r="K12" s="29">
        <v>40.729098</v>
      </c>
      <c r="L12" s="29">
        <v>-77.763437</v>
      </c>
      <c r="M12" s="29" t="s">
        <v>249</v>
      </c>
      <c r="N12" s="29" t="s">
        <v>79</v>
      </c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</row>
    <row r="13">
      <c r="A13" s="29">
        <v>44087.0</v>
      </c>
      <c r="B13" s="29" t="s">
        <v>17</v>
      </c>
      <c r="C13" s="29" t="s">
        <v>17</v>
      </c>
      <c r="D13" s="29"/>
      <c r="E13" s="30"/>
      <c r="F13" s="29" t="s">
        <v>581</v>
      </c>
      <c r="G13" s="29" t="str">
        <f t="shared" si="1"/>
        <v>6</v>
      </c>
      <c r="H13" s="29">
        <v>16.0</v>
      </c>
      <c r="I13" s="29">
        <v>1945.0</v>
      </c>
      <c r="J13" s="29" t="s">
        <v>1158</v>
      </c>
      <c r="K13" s="29">
        <v>40.729098</v>
      </c>
      <c r="L13" s="29">
        <v>-77.763437</v>
      </c>
      <c r="M13" s="29" t="s">
        <v>249</v>
      </c>
      <c r="N13" s="29" t="s">
        <v>79</v>
      </c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</row>
    <row r="14">
      <c r="A14" s="29">
        <v>40092.0</v>
      </c>
      <c r="B14" s="29" t="s">
        <v>17</v>
      </c>
      <c r="C14" s="29" t="s">
        <v>17</v>
      </c>
      <c r="D14" s="29"/>
      <c r="E14" s="30"/>
      <c r="F14" s="29" t="s">
        <v>351</v>
      </c>
      <c r="G14" s="29" t="str">
        <f t="shared" si="1"/>
        <v>7</v>
      </c>
      <c r="H14" s="29">
        <v>13.0</v>
      </c>
      <c r="I14" s="29">
        <v>1953.0</v>
      </c>
      <c r="J14" s="29" t="s">
        <v>1158</v>
      </c>
      <c r="K14" s="29">
        <v>40.729098</v>
      </c>
      <c r="L14" s="29">
        <v>-77.763437</v>
      </c>
      <c r="M14" s="29" t="s">
        <v>249</v>
      </c>
      <c r="N14" s="29" t="s">
        <v>79</v>
      </c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</row>
    <row r="15">
      <c r="A15" s="29">
        <v>44097.0</v>
      </c>
      <c r="B15" s="29" t="s">
        <v>17</v>
      </c>
      <c r="C15" s="29" t="s">
        <v>17</v>
      </c>
      <c r="D15" s="29"/>
      <c r="E15" s="30"/>
      <c r="F15" s="29" t="s">
        <v>351</v>
      </c>
      <c r="G15" s="29" t="str">
        <f t="shared" si="1"/>
        <v>7</v>
      </c>
      <c r="H15" s="29">
        <v>13.0</v>
      </c>
      <c r="I15" s="29">
        <v>1953.0</v>
      </c>
      <c r="J15" s="29" t="s">
        <v>1158</v>
      </c>
      <c r="K15" s="29">
        <v>40.729098</v>
      </c>
      <c r="L15" s="29">
        <v>-77.763437</v>
      </c>
      <c r="M15" s="29" t="s">
        <v>249</v>
      </c>
      <c r="N15" s="29" t="s">
        <v>79</v>
      </c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</row>
    <row r="16">
      <c r="A16" s="29">
        <v>44009.0</v>
      </c>
      <c r="B16" s="29" t="s">
        <v>17</v>
      </c>
      <c r="C16" s="29" t="s">
        <v>17</v>
      </c>
      <c r="D16" s="29"/>
      <c r="E16" s="30"/>
      <c r="F16" s="29" t="s">
        <v>1157</v>
      </c>
      <c r="G16" s="29" t="str">
        <f t="shared" si="1"/>
        <v>7</v>
      </c>
      <c r="H16" s="29">
        <v>12.0</v>
      </c>
      <c r="I16" s="29">
        <v>1953.0</v>
      </c>
      <c r="J16" s="29" t="s">
        <v>1158</v>
      </c>
      <c r="K16" s="29">
        <v>40.729098</v>
      </c>
      <c r="L16" s="29">
        <v>-77.763437</v>
      </c>
      <c r="M16" s="29" t="s">
        <v>249</v>
      </c>
      <c r="N16" s="29" t="s">
        <v>79</v>
      </c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</row>
    <row r="17">
      <c r="A17" s="29">
        <v>43977.0</v>
      </c>
      <c r="B17" s="29" t="s">
        <v>17</v>
      </c>
      <c r="C17" s="29" t="s">
        <v>17</v>
      </c>
      <c r="D17" s="29"/>
      <c r="E17" s="30"/>
      <c r="F17" s="29" t="s">
        <v>1157</v>
      </c>
      <c r="G17" s="29" t="str">
        <f t="shared" si="1"/>
        <v>7</v>
      </c>
      <c r="H17" s="29">
        <v>12.0</v>
      </c>
      <c r="I17" s="29">
        <v>1953.0</v>
      </c>
      <c r="J17" s="29" t="s">
        <v>1158</v>
      </c>
      <c r="K17" s="29">
        <v>40.729098</v>
      </c>
      <c r="L17" s="29">
        <v>-77.763437</v>
      </c>
      <c r="M17" s="29" t="s">
        <v>249</v>
      </c>
      <c r="N17" s="29" t="s">
        <v>79</v>
      </c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</row>
    <row r="18">
      <c r="A18" s="29">
        <v>44012.0</v>
      </c>
      <c r="B18" s="29" t="s">
        <v>17</v>
      </c>
      <c r="C18" s="29" t="s">
        <v>17</v>
      </c>
      <c r="D18" s="29"/>
      <c r="E18" s="30"/>
      <c r="F18" s="29" t="s">
        <v>1159</v>
      </c>
      <c r="G18" s="29" t="str">
        <f t="shared" si="1"/>
        <v>7</v>
      </c>
      <c r="H18" s="29">
        <v>15.0</v>
      </c>
      <c r="I18" s="29">
        <v>1953.0</v>
      </c>
      <c r="J18" s="29" t="s">
        <v>1158</v>
      </c>
      <c r="K18" s="29">
        <v>40.729098</v>
      </c>
      <c r="L18" s="29">
        <v>-77.763437</v>
      </c>
      <c r="M18" s="29" t="s">
        <v>249</v>
      </c>
      <c r="N18" s="29" t="s">
        <v>79</v>
      </c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</row>
    <row r="19">
      <c r="A19" s="29">
        <v>43516.0</v>
      </c>
      <c r="B19" s="29" t="s">
        <v>17</v>
      </c>
      <c r="C19" s="29" t="s">
        <v>17</v>
      </c>
      <c r="D19" s="29"/>
      <c r="E19" s="30"/>
      <c r="F19" s="29" t="s">
        <v>1160</v>
      </c>
      <c r="G19" s="29" t="str">
        <f t="shared" si="1"/>
        <v>8</v>
      </c>
      <c r="H19" s="29">
        <v>22.0</v>
      </c>
      <c r="I19" s="29">
        <v>1953.0</v>
      </c>
      <c r="J19" s="29" t="s">
        <v>1158</v>
      </c>
      <c r="K19" s="29">
        <v>40.729098</v>
      </c>
      <c r="L19" s="29">
        <v>-77.763437</v>
      </c>
      <c r="M19" s="29" t="s">
        <v>249</v>
      </c>
      <c r="N19" s="29" t="s">
        <v>79</v>
      </c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</row>
    <row r="20">
      <c r="A20" s="29">
        <v>44081.0</v>
      </c>
      <c r="B20" s="29" t="s">
        <v>17</v>
      </c>
      <c r="C20" s="29" t="s">
        <v>17</v>
      </c>
      <c r="D20" s="29"/>
      <c r="E20" s="30"/>
      <c r="F20" s="29" t="s">
        <v>1160</v>
      </c>
      <c r="G20" s="29" t="str">
        <f t="shared" si="1"/>
        <v>8</v>
      </c>
      <c r="H20" s="29">
        <v>22.0</v>
      </c>
      <c r="I20" s="29">
        <v>1953.0</v>
      </c>
      <c r="J20" s="29" t="s">
        <v>1158</v>
      </c>
      <c r="K20" s="29">
        <v>40.729098</v>
      </c>
      <c r="L20" s="29">
        <v>-77.763437</v>
      </c>
      <c r="M20" s="29" t="s">
        <v>249</v>
      </c>
      <c r="N20" s="29" t="s">
        <v>79</v>
      </c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</row>
    <row r="21">
      <c r="A21" s="29">
        <v>43401.0</v>
      </c>
      <c r="B21" s="29" t="s">
        <v>17</v>
      </c>
      <c r="C21" s="29" t="s">
        <v>17</v>
      </c>
      <c r="D21" s="29"/>
      <c r="E21" s="30"/>
      <c r="F21" s="29" t="s">
        <v>581</v>
      </c>
      <c r="G21" s="29" t="str">
        <f t="shared" si="1"/>
        <v>6</v>
      </c>
      <c r="H21" s="29">
        <v>16.0</v>
      </c>
      <c r="I21" s="29">
        <v>1945.0</v>
      </c>
      <c r="J21" s="29" t="s">
        <v>1158</v>
      </c>
      <c r="K21" s="29">
        <v>40.729098</v>
      </c>
      <c r="L21" s="29">
        <v>-77.763437</v>
      </c>
      <c r="M21" s="29" t="s">
        <v>249</v>
      </c>
      <c r="N21" s="29" t="s">
        <v>79</v>
      </c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</row>
    <row r="22">
      <c r="A22" s="29">
        <v>43433.0</v>
      </c>
      <c r="B22" s="29" t="s">
        <v>17</v>
      </c>
      <c r="C22" s="29" t="s">
        <v>17</v>
      </c>
      <c r="D22" s="29"/>
      <c r="E22" s="30"/>
      <c r="F22" s="29" t="s">
        <v>581</v>
      </c>
      <c r="G22" s="29" t="str">
        <f t="shared" si="1"/>
        <v>6</v>
      </c>
      <c r="H22" s="29">
        <v>16.0</v>
      </c>
      <c r="I22" s="29">
        <v>1945.0</v>
      </c>
      <c r="J22" s="29" t="s">
        <v>1158</v>
      </c>
      <c r="K22" s="29">
        <v>40.729098</v>
      </c>
      <c r="L22" s="29">
        <v>-77.763437</v>
      </c>
      <c r="M22" s="29" t="s">
        <v>249</v>
      </c>
      <c r="N22" s="29" t="s">
        <v>79</v>
      </c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</row>
    <row r="23">
      <c r="A23" s="29">
        <v>43510.0</v>
      </c>
      <c r="B23" s="29" t="s">
        <v>17</v>
      </c>
      <c r="C23" s="29" t="s">
        <v>17</v>
      </c>
      <c r="D23" s="29"/>
      <c r="E23" s="30"/>
      <c r="F23" s="29" t="s">
        <v>581</v>
      </c>
      <c r="G23" s="29" t="str">
        <f t="shared" si="1"/>
        <v>6</v>
      </c>
      <c r="H23" s="29">
        <v>16.0</v>
      </c>
      <c r="I23" s="29">
        <v>1945.0</v>
      </c>
      <c r="J23" s="29" t="s">
        <v>1158</v>
      </c>
      <c r="K23" s="29">
        <v>40.729098</v>
      </c>
      <c r="L23" s="29">
        <v>-77.763437</v>
      </c>
      <c r="M23" s="29" t="s">
        <v>249</v>
      </c>
      <c r="N23" s="29" t="s">
        <v>79</v>
      </c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</row>
    <row r="24">
      <c r="A24" s="25">
        <v>44014.0</v>
      </c>
      <c r="B24" s="25" t="s">
        <v>17</v>
      </c>
      <c r="C24" s="25" t="s">
        <v>17</v>
      </c>
      <c r="D24" s="25"/>
      <c r="E24" s="26"/>
      <c r="F24" s="25" t="s">
        <v>1161</v>
      </c>
      <c r="G24" s="25" t="str">
        <f t="shared" si="1"/>
        <v>7</v>
      </c>
      <c r="H24" s="25">
        <v>21.0</v>
      </c>
      <c r="I24" s="25">
        <v>1984.0</v>
      </c>
      <c r="J24" s="25" t="s">
        <v>1162</v>
      </c>
      <c r="K24" s="25">
        <v>48.39829</v>
      </c>
      <c r="L24" s="25">
        <v>-89.265262</v>
      </c>
      <c r="M24" s="25" t="s">
        <v>249</v>
      </c>
      <c r="N24" s="25" t="s">
        <v>79</v>
      </c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</row>
    <row r="25">
      <c r="A25" s="8">
        <v>94319.0</v>
      </c>
      <c r="B25" s="8" t="s">
        <v>1163</v>
      </c>
      <c r="C25" s="8" t="s">
        <v>1164</v>
      </c>
      <c r="D25" s="8"/>
      <c r="E25" s="8" t="s">
        <v>1165</v>
      </c>
      <c r="F25" s="8" t="s">
        <v>1166</v>
      </c>
      <c r="G25" s="8" t="str">
        <f t="shared" si="1"/>
        <v>10</v>
      </c>
      <c r="H25" s="8">
        <v>14.0</v>
      </c>
      <c r="I25" s="8">
        <v>1954.0</v>
      </c>
    </row>
    <row r="26">
      <c r="A26" s="8">
        <v>60805.0</v>
      </c>
      <c r="B26" s="8" t="s">
        <v>17</v>
      </c>
      <c r="C26" s="8" t="s">
        <v>17</v>
      </c>
      <c r="D26" s="8"/>
      <c r="E26" s="8">
        <v>46.0</v>
      </c>
      <c r="J26" s="8" t="s">
        <v>1167</v>
      </c>
    </row>
    <row r="27">
      <c r="A27" s="8">
        <v>60815.0</v>
      </c>
      <c r="B27" s="8" t="s">
        <v>17</v>
      </c>
      <c r="C27" s="8" t="s">
        <v>17</v>
      </c>
      <c r="D27" s="8"/>
      <c r="J27" s="8" t="s">
        <v>1167</v>
      </c>
    </row>
    <row r="28">
      <c r="A28" s="8">
        <v>94550.0</v>
      </c>
      <c r="B28" s="8" t="s">
        <v>17</v>
      </c>
      <c r="C28" s="8" t="s">
        <v>17</v>
      </c>
      <c r="D28" s="8"/>
      <c r="J28" s="8" t="s">
        <v>1167</v>
      </c>
    </row>
    <row r="29">
      <c r="A29" s="8">
        <v>60852.0</v>
      </c>
      <c r="B29" s="8" t="s">
        <v>17</v>
      </c>
      <c r="C29" s="8" t="s">
        <v>17</v>
      </c>
      <c r="D29" s="8"/>
      <c r="J29" s="8" t="s">
        <v>1167</v>
      </c>
    </row>
    <row r="30">
      <c r="A30" s="8">
        <v>94293.0</v>
      </c>
      <c r="B30" s="8" t="s">
        <v>17</v>
      </c>
      <c r="C30" s="8" t="s">
        <v>17</v>
      </c>
      <c r="D30" s="8"/>
      <c r="E30" s="8" t="s">
        <v>1168</v>
      </c>
      <c r="J30" s="8" t="s">
        <v>1169</v>
      </c>
    </row>
    <row r="31">
      <c r="A31" s="8">
        <v>94536.0</v>
      </c>
      <c r="B31" s="8" t="s">
        <v>17</v>
      </c>
      <c r="C31" s="8" t="s">
        <v>17</v>
      </c>
      <c r="D31" s="8"/>
      <c r="E31" s="8" t="s">
        <v>1168</v>
      </c>
      <c r="J31" s="8" t="s">
        <v>1169</v>
      </c>
    </row>
    <row r="32">
      <c r="A32" s="8">
        <v>94474.0</v>
      </c>
      <c r="B32" s="8" t="s">
        <v>17</v>
      </c>
      <c r="C32" s="8" t="s">
        <v>17</v>
      </c>
      <c r="D32" s="8"/>
      <c r="E32" s="8" t="s">
        <v>1168</v>
      </c>
      <c r="J32" s="8" t="s">
        <v>1169</v>
      </c>
    </row>
    <row r="33">
      <c r="A33" s="8">
        <v>94323.0</v>
      </c>
      <c r="B33" s="8" t="s">
        <v>17</v>
      </c>
      <c r="C33" s="8" t="s">
        <v>17</v>
      </c>
      <c r="D33" s="8"/>
      <c r="E33" s="8" t="s">
        <v>1168</v>
      </c>
      <c r="J33" s="8" t="s">
        <v>1169</v>
      </c>
    </row>
    <row r="34">
      <c r="A34" s="8">
        <v>60851.0</v>
      </c>
      <c r="B34" s="8" t="s">
        <v>17</v>
      </c>
      <c r="C34" s="8" t="s">
        <v>17</v>
      </c>
      <c r="D34" s="8"/>
      <c r="J34" s="8" t="s">
        <v>1170</v>
      </c>
    </row>
    <row r="35">
      <c r="A35" s="8">
        <v>43077.0</v>
      </c>
      <c r="B35" s="8" t="s">
        <v>17</v>
      </c>
      <c r="C35" s="8" t="s">
        <v>17</v>
      </c>
      <c r="D35" s="8"/>
      <c r="E35" s="8">
        <v>490147.0</v>
      </c>
    </row>
    <row r="36">
      <c r="A36" s="8">
        <v>43937.0</v>
      </c>
      <c r="B36" s="8" t="s">
        <v>17</v>
      </c>
      <c r="C36" s="8" t="s">
        <v>17</v>
      </c>
      <c r="D36" s="8"/>
      <c r="E36" s="8">
        <v>490153.0</v>
      </c>
    </row>
    <row r="37">
      <c r="A37" s="8">
        <v>43565.0</v>
      </c>
      <c r="B37" s="8" t="s">
        <v>17</v>
      </c>
      <c r="C37" s="8" t="s">
        <v>17</v>
      </c>
      <c r="D37" s="8"/>
      <c r="E37" s="8">
        <v>470270.0</v>
      </c>
    </row>
    <row r="38">
      <c r="B38" s="8"/>
      <c r="C38" s="8"/>
      <c r="D38" s="8"/>
      <c r="F38" s="8"/>
      <c r="G38" s="8"/>
      <c r="H38" s="8"/>
      <c r="I38" s="8"/>
      <c r="J38" s="8"/>
      <c r="K38" s="8"/>
      <c r="L38" s="8"/>
    </row>
    <row r="39">
      <c r="B39" s="8"/>
      <c r="C39" s="8"/>
      <c r="D39" s="8"/>
      <c r="F39" s="8"/>
      <c r="G39" s="8"/>
      <c r="H39" s="8"/>
      <c r="I39" s="8"/>
      <c r="J39" s="8"/>
      <c r="K39" s="8"/>
      <c r="L39" s="8"/>
    </row>
    <row r="40">
      <c r="B40" s="8"/>
      <c r="C40" s="8"/>
      <c r="D40" s="8"/>
      <c r="F40" s="8"/>
      <c r="G40" s="8"/>
      <c r="H40" s="8"/>
      <c r="I40" s="8"/>
      <c r="J40" s="8"/>
      <c r="K40" s="8"/>
      <c r="L40" s="8"/>
    </row>
    <row r="41">
      <c r="B41" s="8"/>
      <c r="C41" s="8"/>
      <c r="D41" s="8"/>
      <c r="F41" s="8"/>
      <c r="G41" s="8"/>
      <c r="H41" s="8"/>
      <c r="I41" s="8"/>
      <c r="J41" s="8"/>
      <c r="K41" s="8"/>
      <c r="L41" s="8"/>
    </row>
    <row r="42">
      <c r="B42" s="8"/>
      <c r="C42" s="8"/>
      <c r="D42" s="8"/>
      <c r="F42" s="8"/>
      <c r="G42" s="8"/>
      <c r="H42" s="8"/>
      <c r="I42" s="8"/>
      <c r="J42" s="8"/>
      <c r="K42" s="8"/>
      <c r="L42" s="8"/>
    </row>
    <row r="43">
      <c r="B43" s="8"/>
      <c r="C43" s="8"/>
      <c r="D43" s="8"/>
      <c r="F43" s="8"/>
      <c r="G43" s="8"/>
      <c r="H43" s="8"/>
      <c r="I43" s="8"/>
      <c r="J43" s="8"/>
      <c r="K43" s="8"/>
      <c r="L43" s="8"/>
    </row>
    <row r="44">
      <c r="B44" s="8"/>
      <c r="C44" s="8"/>
      <c r="D44" s="8"/>
      <c r="F44" s="8"/>
      <c r="G44" s="8"/>
      <c r="H44" s="8"/>
      <c r="I44" s="8"/>
      <c r="J44" s="8"/>
      <c r="K44" s="8"/>
      <c r="L44" s="8"/>
    </row>
    <row r="45">
      <c r="B45" s="8"/>
      <c r="C45" s="8"/>
      <c r="D45" s="8"/>
      <c r="F45" s="8"/>
      <c r="G45" s="8"/>
      <c r="H45" s="8"/>
      <c r="I45" s="8"/>
      <c r="J45" s="8"/>
      <c r="K45" s="8"/>
      <c r="L45" s="8"/>
    </row>
    <row r="46">
      <c r="B46" s="8"/>
      <c r="C46" s="8"/>
      <c r="D46" s="8"/>
      <c r="F46" s="8"/>
      <c r="G46" s="8"/>
      <c r="H46" s="8"/>
      <c r="I46" s="8"/>
      <c r="J46" s="8"/>
      <c r="K46" s="8"/>
      <c r="L46" s="8"/>
    </row>
    <row r="47">
      <c r="B47" s="8"/>
      <c r="C47" s="8"/>
      <c r="D47" s="8"/>
      <c r="F47" s="8"/>
      <c r="G47" s="8"/>
      <c r="H47" s="8"/>
      <c r="I47" s="8"/>
      <c r="J47" s="8"/>
      <c r="K47" s="8"/>
      <c r="L47" s="8"/>
    </row>
    <row r="48">
      <c r="B48" s="8"/>
      <c r="C48" s="8"/>
      <c r="D48" s="8"/>
      <c r="F48" s="8"/>
      <c r="G48" s="8"/>
      <c r="H48" s="8"/>
      <c r="I48" s="8"/>
      <c r="J48" s="8"/>
      <c r="K48" s="8"/>
      <c r="L48" s="8"/>
    </row>
    <row r="49">
      <c r="B49" s="8"/>
      <c r="C49" s="8"/>
      <c r="D49" s="8"/>
      <c r="F49" s="8"/>
      <c r="G49" s="8"/>
      <c r="H49" s="8"/>
      <c r="I49" s="8"/>
      <c r="J49" s="8"/>
      <c r="K49" s="8"/>
      <c r="L49" s="8"/>
    </row>
    <row r="50">
      <c r="B50" s="8"/>
      <c r="C50" s="8"/>
      <c r="D50" s="8"/>
      <c r="F50" s="8"/>
      <c r="G50" s="8"/>
      <c r="H50" s="8"/>
      <c r="I50" s="8"/>
      <c r="J50" s="8"/>
      <c r="K50" s="8"/>
      <c r="L50" s="8"/>
    </row>
    <row r="51">
      <c r="B51" s="8"/>
      <c r="C51" s="8"/>
      <c r="D51" s="8"/>
      <c r="F51" s="8"/>
      <c r="G51" s="8"/>
      <c r="H51" s="8"/>
      <c r="I51" s="8"/>
      <c r="J51" s="8"/>
      <c r="K51" s="8"/>
      <c r="L51" s="8"/>
    </row>
    <row r="52">
      <c r="B52" s="8"/>
      <c r="C52" s="8"/>
      <c r="D52" s="8"/>
      <c r="F52" s="8"/>
      <c r="G52" s="8"/>
      <c r="H52" s="8"/>
      <c r="I52" s="8"/>
      <c r="J52" s="8"/>
      <c r="K52" s="8"/>
      <c r="L52" s="8"/>
    </row>
    <row r="53">
      <c r="B53" s="8"/>
      <c r="C53" s="8"/>
      <c r="D53" s="8"/>
      <c r="F53" s="8"/>
      <c r="G53" s="8"/>
      <c r="H53" s="8"/>
      <c r="I53" s="8"/>
      <c r="J53" s="8"/>
      <c r="K53" s="8"/>
      <c r="L53" s="8"/>
    </row>
    <row r="54">
      <c r="B54" s="8"/>
      <c r="C54" s="8"/>
      <c r="D54" s="8"/>
      <c r="F54" s="8"/>
      <c r="G54" s="8"/>
      <c r="H54" s="8"/>
      <c r="I54" s="8"/>
      <c r="J54" s="8"/>
      <c r="K54" s="8"/>
      <c r="L54" s="8"/>
    </row>
    <row r="55">
      <c r="B55" s="8"/>
      <c r="C55" s="8"/>
      <c r="D55" s="8"/>
      <c r="F55" s="8"/>
      <c r="G55" s="8"/>
      <c r="H55" s="8"/>
      <c r="I55" s="8"/>
      <c r="J55" s="8"/>
      <c r="K55" s="8"/>
      <c r="L55" s="8"/>
    </row>
    <row r="56">
      <c r="B56" s="8"/>
      <c r="C56" s="8"/>
      <c r="D56" s="8"/>
      <c r="F56" s="8"/>
      <c r="G56" s="8"/>
      <c r="H56" s="8"/>
      <c r="I56" s="8"/>
      <c r="J56" s="8"/>
      <c r="K56" s="8"/>
      <c r="L56" s="8"/>
    </row>
    <row r="57">
      <c r="B57" s="8"/>
      <c r="C57" s="8"/>
      <c r="D57" s="8"/>
      <c r="F57" s="8"/>
      <c r="G57" s="8"/>
      <c r="H57" s="8"/>
      <c r="I57" s="8"/>
      <c r="J57" s="8"/>
      <c r="K57" s="8"/>
      <c r="L57" s="8"/>
    </row>
    <row r="58">
      <c r="B58" s="8"/>
      <c r="C58" s="8"/>
      <c r="D58" s="8"/>
      <c r="F58" s="8"/>
      <c r="G58" s="8"/>
      <c r="H58" s="8"/>
      <c r="I58" s="8"/>
      <c r="J58" s="8"/>
      <c r="K58" s="8"/>
      <c r="L58" s="8"/>
    </row>
    <row r="59">
      <c r="B59" s="8"/>
      <c r="C59" s="8"/>
      <c r="D59" s="8"/>
      <c r="F59" s="8"/>
      <c r="G59" s="8"/>
      <c r="H59" s="8"/>
      <c r="I59" s="8"/>
      <c r="J59" s="8"/>
      <c r="K59" s="8"/>
      <c r="L59" s="8"/>
    </row>
    <row r="60">
      <c r="B60" s="8"/>
      <c r="C60" s="8"/>
      <c r="D60" s="8"/>
      <c r="F60" s="8"/>
      <c r="G60" s="8"/>
      <c r="H60" s="8"/>
      <c r="I60" s="8"/>
      <c r="J60" s="8"/>
      <c r="K60" s="8"/>
      <c r="L60" s="8"/>
    </row>
    <row r="61">
      <c r="B61" s="8"/>
      <c r="C61" s="8"/>
      <c r="D61" s="8"/>
      <c r="F61" s="8"/>
      <c r="G61" s="8"/>
      <c r="H61" s="8"/>
      <c r="I61" s="8"/>
      <c r="J61" s="8"/>
      <c r="K61" s="8"/>
      <c r="L61" s="8"/>
    </row>
    <row r="62">
      <c r="B62" s="8"/>
      <c r="C62" s="8"/>
      <c r="D62" s="8"/>
      <c r="F62" s="8"/>
      <c r="G62" s="8"/>
      <c r="H62" s="8"/>
      <c r="I62" s="8"/>
      <c r="J62" s="8"/>
      <c r="K62" s="8"/>
      <c r="L62" s="8"/>
    </row>
    <row r="63">
      <c r="B63" s="8"/>
      <c r="C63" s="8"/>
      <c r="D63" s="8"/>
      <c r="F63" s="8"/>
      <c r="G63" s="8"/>
      <c r="H63" s="8"/>
      <c r="I63" s="8"/>
      <c r="J63" s="8"/>
      <c r="K63" s="8"/>
      <c r="L63" s="8"/>
    </row>
    <row r="64">
      <c r="B64" s="8"/>
      <c r="C64" s="8"/>
      <c r="D64" s="8"/>
      <c r="F64" s="8"/>
      <c r="G64" s="8"/>
      <c r="H64" s="8"/>
      <c r="I64" s="8"/>
      <c r="J64" s="8"/>
      <c r="K64" s="8"/>
      <c r="L64" s="8"/>
    </row>
    <row r="65">
      <c r="B65" s="8"/>
      <c r="C65" s="8"/>
      <c r="D65" s="8"/>
      <c r="F65" s="8"/>
      <c r="G65" s="8"/>
      <c r="H65" s="8"/>
      <c r="I65" s="8"/>
      <c r="J65" s="8"/>
      <c r="K65" s="8"/>
      <c r="L65" s="8"/>
    </row>
    <row r="66">
      <c r="B66" s="8"/>
      <c r="C66" s="8"/>
      <c r="D66" s="8"/>
      <c r="F66" s="8"/>
      <c r="G66" s="8"/>
      <c r="H66" s="8"/>
      <c r="I66" s="8"/>
      <c r="J66" s="8"/>
      <c r="K66" s="8"/>
      <c r="L66" s="8"/>
    </row>
    <row r="67">
      <c r="B67" s="8"/>
      <c r="C67" s="8"/>
      <c r="D67" s="8"/>
      <c r="F67" s="8"/>
      <c r="G67" s="8"/>
      <c r="H67" s="8"/>
      <c r="I67" s="8"/>
      <c r="J67" s="8"/>
      <c r="K67" s="8"/>
      <c r="L67" s="8"/>
    </row>
    <row r="68">
      <c r="B68" s="8"/>
      <c r="C68" s="8"/>
      <c r="D68" s="8"/>
      <c r="F68" s="8"/>
      <c r="G68" s="8"/>
      <c r="H68" s="8"/>
      <c r="I68" s="8"/>
      <c r="J68" s="8"/>
      <c r="K68" s="8"/>
      <c r="L68" s="8"/>
    </row>
    <row r="69">
      <c r="B69" s="8"/>
      <c r="C69" s="8"/>
      <c r="D69" s="8"/>
      <c r="F69" s="8"/>
      <c r="G69" s="8"/>
      <c r="H69" s="8"/>
      <c r="I69" s="8"/>
      <c r="J69" s="8"/>
      <c r="K69" s="8"/>
      <c r="L69" s="8"/>
    </row>
    <row r="70">
      <c r="B70" s="8"/>
      <c r="C70" s="8"/>
      <c r="D70" s="8"/>
      <c r="F70" s="8"/>
      <c r="G70" s="8"/>
      <c r="H70" s="8"/>
      <c r="I70" s="8"/>
      <c r="J70" s="8"/>
      <c r="K70" s="8"/>
      <c r="L70" s="8"/>
    </row>
    <row r="71">
      <c r="B71" s="8"/>
      <c r="C71" s="8"/>
      <c r="D71" s="8"/>
      <c r="F71" s="8"/>
      <c r="G71" s="8"/>
      <c r="H71" s="8"/>
      <c r="I71" s="8"/>
      <c r="J71" s="8"/>
      <c r="K71" s="8"/>
      <c r="L71" s="8"/>
    </row>
    <row r="72">
      <c r="B72" s="8"/>
      <c r="C72" s="8"/>
      <c r="D72" s="8"/>
      <c r="F72" s="8"/>
      <c r="G72" s="8"/>
      <c r="H72" s="8"/>
      <c r="I72" s="8"/>
      <c r="J72" s="8"/>
      <c r="K72" s="8"/>
      <c r="L72" s="8"/>
    </row>
    <row r="73">
      <c r="B73" s="8"/>
      <c r="C73" s="8"/>
      <c r="D73" s="8"/>
      <c r="F73" s="8"/>
      <c r="G73" s="8"/>
      <c r="H73" s="8"/>
      <c r="I73" s="8"/>
      <c r="J73" s="8"/>
      <c r="K73" s="8"/>
      <c r="L73" s="8"/>
    </row>
    <row r="74">
      <c r="B74" s="8"/>
      <c r="C74" s="8"/>
      <c r="D74" s="8"/>
      <c r="F74" s="8"/>
      <c r="G74" s="8"/>
      <c r="H74" s="8"/>
      <c r="I74" s="8"/>
      <c r="J74" s="8"/>
      <c r="K74" s="8"/>
      <c r="L74" s="8"/>
    </row>
    <row r="75">
      <c r="B75" s="8"/>
      <c r="C75" s="8"/>
      <c r="D75" s="8"/>
      <c r="F75" s="8"/>
      <c r="G75" s="8"/>
      <c r="H75" s="8"/>
      <c r="I75" s="8"/>
      <c r="J75" s="8"/>
      <c r="K75" s="8"/>
      <c r="L75" s="8"/>
    </row>
    <row r="76">
      <c r="B76" s="8"/>
      <c r="C76" s="8"/>
      <c r="D76" s="8"/>
      <c r="F76" s="8"/>
      <c r="G76" s="8"/>
      <c r="H76" s="8"/>
      <c r="I76" s="8"/>
      <c r="J76" s="8"/>
      <c r="K76" s="8"/>
      <c r="L76" s="8"/>
    </row>
    <row r="77">
      <c r="B77" s="8"/>
      <c r="C77" s="8"/>
      <c r="D77" s="8"/>
      <c r="F77" s="8"/>
      <c r="G77" s="8"/>
      <c r="H77" s="8"/>
      <c r="I77" s="8"/>
      <c r="J77" s="8"/>
      <c r="K77" s="8"/>
      <c r="L77" s="8"/>
    </row>
    <row r="78">
      <c r="B78" s="8"/>
      <c r="C78" s="8"/>
      <c r="D78" s="8"/>
      <c r="F78" s="8"/>
      <c r="G78" s="8"/>
      <c r="H78" s="8"/>
      <c r="I78" s="8"/>
      <c r="J78" s="8"/>
      <c r="K78" s="8"/>
      <c r="L78" s="8"/>
    </row>
    <row r="79">
      <c r="B79" s="8"/>
      <c r="C79" s="8"/>
      <c r="D79" s="8"/>
      <c r="F79" s="8"/>
      <c r="G79" s="8"/>
      <c r="H79" s="8"/>
      <c r="I79" s="8"/>
      <c r="J79" s="8"/>
      <c r="K79" s="8"/>
      <c r="L79" s="8"/>
    </row>
    <row r="80">
      <c r="B80" s="8"/>
      <c r="C80" s="8"/>
      <c r="D80" s="8"/>
      <c r="F80" s="8"/>
      <c r="G80" s="8"/>
      <c r="H80" s="8"/>
      <c r="I80" s="8"/>
      <c r="J80" s="8"/>
      <c r="K80" s="8"/>
      <c r="L80" s="8"/>
    </row>
    <row r="81">
      <c r="B81" s="8"/>
      <c r="C81" s="8"/>
      <c r="D81" s="8"/>
      <c r="F81" s="8"/>
      <c r="G81" s="8"/>
      <c r="H81" s="8"/>
      <c r="I81" s="8"/>
      <c r="J81" s="8"/>
      <c r="K81" s="8"/>
      <c r="L81" s="8"/>
    </row>
    <row r="82">
      <c r="B82" s="8"/>
      <c r="C82" s="8"/>
      <c r="D82" s="8"/>
      <c r="F82" s="8"/>
      <c r="G82" s="8"/>
      <c r="H82" s="8"/>
      <c r="I82" s="8"/>
      <c r="J82" s="8"/>
      <c r="K82" s="8"/>
      <c r="L82" s="8"/>
    </row>
    <row r="83">
      <c r="B83" s="8"/>
      <c r="C83" s="8"/>
      <c r="D83" s="8"/>
      <c r="F83" s="8"/>
      <c r="G83" s="8"/>
      <c r="H83" s="8"/>
      <c r="I83" s="8"/>
      <c r="J83" s="8"/>
      <c r="K83" s="8"/>
      <c r="L83" s="8"/>
    </row>
    <row r="84">
      <c r="B84" s="8"/>
      <c r="C84" s="8"/>
      <c r="D84" s="8"/>
      <c r="F84" s="8"/>
      <c r="G84" s="8"/>
      <c r="H84" s="8"/>
      <c r="I84" s="8"/>
      <c r="J84" s="8"/>
      <c r="K84" s="8"/>
      <c r="L84" s="8"/>
    </row>
    <row r="85">
      <c r="B85" s="8"/>
      <c r="C85" s="8"/>
      <c r="D85" s="8"/>
      <c r="F85" s="8"/>
      <c r="G85" s="8"/>
      <c r="H85" s="8"/>
      <c r="I85" s="8"/>
      <c r="J85" s="8"/>
      <c r="K85" s="8"/>
      <c r="L85" s="8"/>
    </row>
    <row r="86">
      <c r="B86" s="8"/>
      <c r="C86" s="8"/>
      <c r="D86" s="8"/>
      <c r="F86" s="8"/>
      <c r="G86" s="8"/>
      <c r="H86" s="8"/>
      <c r="I86" s="8"/>
      <c r="J86" s="8"/>
      <c r="K86" s="8"/>
      <c r="L86" s="8"/>
    </row>
    <row r="87">
      <c r="B87" s="8"/>
      <c r="C87" s="8"/>
      <c r="D87" s="8"/>
      <c r="F87" s="8"/>
      <c r="G87" s="8"/>
      <c r="H87" s="8"/>
      <c r="I87" s="8"/>
      <c r="J87" s="8"/>
      <c r="K87" s="8"/>
      <c r="L87" s="8"/>
    </row>
    <row r="88">
      <c r="B88" s="8"/>
      <c r="C88" s="8"/>
      <c r="D88" s="8"/>
      <c r="F88" s="8"/>
      <c r="G88" s="8"/>
      <c r="H88" s="8"/>
      <c r="I88" s="8"/>
      <c r="J88" s="8"/>
      <c r="K88" s="8"/>
      <c r="L88" s="8"/>
    </row>
    <row r="89">
      <c r="B89" s="8"/>
      <c r="C89" s="8"/>
      <c r="D89" s="8"/>
      <c r="F89" s="8"/>
      <c r="G89" s="8"/>
      <c r="H89" s="8"/>
      <c r="I89" s="8"/>
      <c r="J89" s="8"/>
      <c r="K89" s="8"/>
      <c r="L89" s="8"/>
    </row>
    <row r="90">
      <c r="B90" s="8"/>
      <c r="C90" s="8"/>
      <c r="D90" s="8"/>
      <c r="F90" s="8"/>
      <c r="G90" s="8"/>
      <c r="H90" s="8"/>
      <c r="I90" s="8"/>
      <c r="J90" s="8"/>
      <c r="K90" s="8"/>
      <c r="L90" s="8"/>
    </row>
    <row r="91">
      <c r="B91" s="8"/>
      <c r="C91" s="8"/>
      <c r="D91" s="8"/>
      <c r="F91" s="8"/>
      <c r="G91" s="8"/>
      <c r="H91" s="8"/>
      <c r="I91" s="8"/>
      <c r="J91" s="8"/>
      <c r="K91" s="8"/>
      <c r="L91" s="8"/>
    </row>
    <row r="92">
      <c r="B92" s="8"/>
      <c r="C92" s="8"/>
      <c r="D92" s="8"/>
      <c r="F92" s="8"/>
      <c r="G92" s="8"/>
      <c r="H92" s="8"/>
      <c r="I92" s="8"/>
      <c r="J92" s="8"/>
      <c r="K92" s="8"/>
      <c r="L92" s="8"/>
    </row>
    <row r="93">
      <c r="B93" s="8"/>
      <c r="C93" s="8"/>
      <c r="D93" s="8"/>
      <c r="F93" s="8"/>
      <c r="G93" s="8"/>
      <c r="H93" s="8"/>
      <c r="I93" s="8"/>
      <c r="J93" s="8"/>
      <c r="K93" s="8"/>
      <c r="L93" s="8"/>
    </row>
    <row r="94">
      <c r="B94" s="8"/>
      <c r="C94" s="8"/>
      <c r="D94" s="8"/>
      <c r="F94" s="8"/>
      <c r="G94" s="8"/>
      <c r="H94" s="8"/>
      <c r="I94" s="8"/>
      <c r="J94" s="8"/>
      <c r="K94" s="8"/>
      <c r="L94" s="8"/>
    </row>
    <row r="95">
      <c r="B95" s="8"/>
      <c r="C95" s="8"/>
      <c r="D95" s="8"/>
      <c r="F95" s="8"/>
      <c r="G95" s="8"/>
      <c r="H95" s="8"/>
      <c r="I95" s="8"/>
      <c r="J95" s="8"/>
      <c r="K95" s="8"/>
      <c r="L95" s="8"/>
    </row>
    <row r="96">
      <c r="B96" s="8"/>
      <c r="C96" s="8"/>
      <c r="D96" s="8"/>
      <c r="F96" s="8"/>
      <c r="G96" s="8"/>
      <c r="H96" s="8"/>
      <c r="I96" s="8"/>
      <c r="J96" s="8"/>
      <c r="K96" s="8"/>
      <c r="L96" s="8"/>
    </row>
    <row r="97">
      <c r="B97" s="8"/>
      <c r="C97" s="8"/>
      <c r="D97" s="8"/>
      <c r="F97" s="8"/>
      <c r="G97" s="8"/>
      <c r="H97" s="8"/>
      <c r="I97" s="8"/>
      <c r="J97" s="8"/>
      <c r="K97" s="8"/>
      <c r="L97" s="8"/>
    </row>
    <row r="98">
      <c r="B98" s="8"/>
      <c r="C98" s="8"/>
      <c r="D98" s="8"/>
      <c r="F98" s="8"/>
      <c r="G98" s="8"/>
      <c r="H98" s="8"/>
      <c r="I98" s="8"/>
      <c r="J98" s="8"/>
      <c r="K98" s="8"/>
      <c r="L98" s="8"/>
    </row>
    <row r="99">
      <c r="B99" s="8"/>
      <c r="C99" s="8"/>
      <c r="D99" s="8"/>
      <c r="F99" s="8"/>
      <c r="G99" s="8"/>
      <c r="H99" s="8"/>
      <c r="I99" s="8"/>
      <c r="J99" s="8"/>
      <c r="K99" s="8"/>
      <c r="L99" s="8"/>
    </row>
    <row r="100">
      <c r="B100" s="8"/>
      <c r="C100" s="8"/>
      <c r="D100" s="8"/>
      <c r="F100" s="8"/>
      <c r="G100" s="8"/>
      <c r="H100" s="8"/>
      <c r="I100" s="8"/>
      <c r="J100" s="8"/>
      <c r="K100" s="8"/>
      <c r="L100" s="8"/>
    </row>
    <row r="101">
      <c r="B101" s="8"/>
      <c r="C101" s="8"/>
      <c r="D101" s="8"/>
      <c r="F101" s="8"/>
      <c r="G101" s="8"/>
      <c r="H101" s="8"/>
      <c r="I101" s="8"/>
      <c r="J101" s="8"/>
      <c r="K101" s="8"/>
      <c r="L101" s="8"/>
    </row>
    <row r="102">
      <c r="B102" s="8"/>
      <c r="C102" s="8"/>
      <c r="D102" s="8"/>
      <c r="F102" s="8"/>
      <c r="G102" s="8"/>
      <c r="H102" s="8"/>
      <c r="I102" s="8"/>
      <c r="J102" s="8"/>
      <c r="K102" s="8"/>
      <c r="L102" s="8"/>
    </row>
    <row r="103">
      <c r="B103" s="8"/>
      <c r="C103" s="8"/>
      <c r="D103" s="8"/>
      <c r="F103" s="8"/>
      <c r="G103" s="8"/>
      <c r="H103" s="8"/>
      <c r="I103" s="8"/>
      <c r="J103" s="8"/>
      <c r="K103" s="8"/>
      <c r="L103" s="8"/>
    </row>
    <row r="104">
      <c r="B104" s="8"/>
      <c r="C104" s="8"/>
      <c r="D104" s="8"/>
      <c r="F104" s="8"/>
      <c r="G104" s="8"/>
      <c r="H104" s="8"/>
      <c r="I104" s="8"/>
      <c r="J104" s="8"/>
      <c r="K104" s="8"/>
      <c r="L104" s="8"/>
    </row>
    <row r="105">
      <c r="B105" s="8"/>
      <c r="C105" s="8"/>
      <c r="D105" s="8"/>
      <c r="F105" s="8"/>
      <c r="G105" s="8"/>
      <c r="H105" s="8"/>
      <c r="I105" s="8"/>
      <c r="J105" s="8"/>
      <c r="K105" s="8"/>
      <c r="L105" s="8"/>
    </row>
    <row r="106">
      <c r="B106" s="8"/>
      <c r="C106" s="8"/>
      <c r="D106" s="8"/>
      <c r="F106" s="8"/>
      <c r="G106" s="8"/>
      <c r="H106" s="8"/>
      <c r="I106" s="8"/>
      <c r="J106" s="8"/>
      <c r="K106" s="8"/>
      <c r="L106" s="8"/>
    </row>
    <row r="107">
      <c r="B107" s="8"/>
      <c r="C107" s="8"/>
      <c r="D107" s="8"/>
      <c r="F107" s="8"/>
      <c r="G107" s="8"/>
      <c r="H107" s="8"/>
      <c r="I107" s="8"/>
      <c r="J107" s="8"/>
      <c r="K107" s="8"/>
      <c r="L107" s="8"/>
    </row>
    <row r="108">
      <c r="B108" s="8"/>
      <c r="C108" s="8"/>
      <c r="D108" s="8"/>
      <c r="F108" s="8"/>
      <c r="G108" s="8"/>
      <c r="H108" s="8"/>
      <c r="I108" s="8"/>
      <c r="J108" s="8"/>
      <c r="K108" s="8"/>
      <c r="L108" s="8"/>
    </row>
    <row r="109">
      <c r="B109" s="8"/>
      <c r="C109" s="8"/>
      <c r="D109" s="8"/>
      <c r="F109" s="8"/>
      <c r="G109" s="8"/>
      <c r="H109" s="8"/>
      <c r="I109" s="8"/>
      <c r="J109" s="8"/>
      <c r="K109" s="8"/>
      <c r="L109" s="8"/>
    </row>
    <row r="110">
      <c r="B110" s="8"/>
      <c r="C110" s="8"/>
      <c r="D110" s="8"/>
      <c r="F110" s="8"/>
      <c r="G110" s="8"/>
      <c r="H110" s="8"/>
      <c r="I110" s="8"/>
      <c r="J110" s="8"/>
      <c r="K110" s="8"/>
      <c r="L110" s="8"/>
    </row>
    <row r="111">
      <c r="B111" s="8"/>
      <c r="C111" s="8"/>
      <c r="D111" s="8"/>
      <c r="F111" s="8"/>
      <c r="G111" s="8"/>
      <c r="H111" s="8"/>
      <c r="I111" s="8"/>
      <c r="J111" s="8"/>
      <c r="K111" s="8"/>
      <c r="L111" s="8"/>
    </row>
    <row r="112">
      <c r="B112" s="8"/>
      <c r="C112" s="8"/>
      <c r="D112" s="8"/>
      <c r="F112" s="8"/>
      <c r="G112" s="8"/>
      <c r="H112" s="8"/>
      <c r="I112" s="8"/>
      <c r="J112" s="8"/>
      <c r="K112" s="8"/>
      <c r="L112" s="8"/>
    </row>
    <row r="113">
      <c r="B113" s="8"/>
      <c r="C113" s="8"/>
      <c r="D113" s="8"/>
      <c r="F113" s="8"/>
      <c r="G113" s="8"/>
      <c r="H113" s="8"/>
      <c r="I113" s="8"/>
      <c r="J113" s="8"/>
      <c r="K113" s="8"/>
      <c r="L113" s="8"/>
    </row>
    <row r="114">
      <c r="B114" s="8"/>
      <c r="C114" s="8"/>
      <c r="D114" s="8"/>
      <c r="F114" s="8"/>
      <c r="G114" s="8"/>
      <c r="H114" s="8"/>
      <c r="I114" s="8"/>
      <c r="J114" s="8"/>
      <c r="K114" s="8"/>
      <c r="L114" s="8"/>
    </row>
    <row r="115">
      <c r="B115" s="8"/>
      <c r="C115" s="8"/>
      <c r="D115" s="8"/>
      <c r="F115" s="8"/>
      <c r="G115" s="8"/>
      <c r="H115" s="8"/>
      <c r="I115" s="8"/>
      <c r="J115" s="8"/>
      <c r="K115" s="8"/>
      <c r="L115" s="8"/>
    </row>
    <row r="116">
      <c r="B116" s="8"/>
      <c r="C116" s="8"/>
      <c r="D116" s="8"/>
      <c r="F116" s="8"/>
      <c r="G116" s="8"/>
      <c r="H116" s="8"/>
      <c r="I116" s="8"/>
      <c r="J116" s="8"/>
      <c r="K116" s="8"/>
      <c r="L116" s="8"/>
    </row>
    <row r="117">
      <c r="B117" s="8"/>
      <c r="C117" s="8"/>
      <c r="D117" s="8"/>
      <c r="F117" s="8"/>
      <c r="G117" s="8"/>
      <c r="H117" s="8"/>
      <c r="I117" s="8"/>
      <c r="J117" s="8"/>
      <c r="K117" s="8"/>
      <c r="L117" s="8"/>
    </row>
    <row r="118">
      <c r="B118" s="8"/>
      <c r="C118" s="8"/>
      <c r="D118" s="8"/>
      <c r="F118" s="8"/>
      <c r="G118" s="8"/>
      <c r="H118" s="8"/>
      <c r="I118" s="8"/>
      <c r="J118" s="8"/>
      <c r="K118" s="8"/>
      <c r="L118" s="8"/>
    </row>
    <row r="119">
      <c r="B119" s="8"/>
      <c r="C119" s="8"/>
      <c r="D119" s="8"/>
      <c r="F119" s="8"/>
      <c r="G119" s="8"/>
      <c r="H119" s="8"/>
      <c r="I119" s="8"/>
      <c r="J119" s="8"/>
      <c r="K119" s="8"/>
      <c r="L119" s="8"/>
    </row>
    <row r="120">
      <c r="B120" s="8"/>
      <c r="C120" s="8"/>
      <c r="D120" s="8"/>
      <c r="F120" s="8"/>
      <c r="G120" s="8"/>
      <c r="H120" s="8"/>
      <c r="I120" s="8"/>
      <c r="J120" s="8"/>
      <c r="K120" s="8"/>
      <c r="L120" s="8"/>
    </row>
    <row r="121">
      <c r="B121" s="8"/>
      <c r="C121" s="8"/>
      <c r="D121" s="8"/>
      <c r="F121" s="8"/>
      <c r="G121" s="8"/>
      <c r="H121" s="8"/>
      <c r="I121" s="8"/>
      <c r="J121" s="8"/>
      <c r="K121" s="8"/>
      <c r="L121" s="8"/>
    </row>
    <row r="122">
      <c r="B122" s="8"/>
      <c r="C122" s="8"/>
      <c r="D122" s="8"/>
      <c r="F122" s="8"/>
      <c r="G122" s="8"/>
      <c r="H122" s="8"/>
      <c r="I122" s="8"/>
      <c r="J122" s="8"/>
      <c r="K122" s="8"/>
      <c r="L122" s="8"/>
    </row>
    <row r="123">
      <c r="B123" s="8"/>
      <c r="C123" s="8"/>
      <c r="D123" s="8"/>
      <c r="F123" s="8"/>
      <c r="G123" s="8"/>
      <c r="H123" s="8"/>
      <c r="I123" s="8"/>
      <c r="J123" s="8"/>
      <c r="K123" s="8"/>
      <c r="L123" s="8"/>
    </row>
    <row r="124">
      <c r="B124" s="8"/>
      <c r="C124" s="8"/>
      <c r="D124" s="8"/>
      <c r="F124" s="8"/>
      <c r="G124" s="8"/>
      <c r="H124" s="8"/>
      <c r="I124" s="8"/>
      <c r="J124" s="8"/>
      <c r="K124" s="8"/>
      <c r="L124" s="8"/>
    </row>
    <row r="125">
      <c r="B125" s="8"/>
      <c r="C125" s="8"/>
      <c r="D125" s="8"/>
      <c r="F125" s="8"/>
      <c r="G125" s="8"/>
      <c r="H125" s="8"/>
      <c r="I125" s="8"/>
      <c r="J125" s="8"/>
      <c r="K125" s="8"/>
      <c r="L125" s="8"/>
    </row>
    <row r="126">
      <c r="B126" s="8"/>
      <c r="C126" s="8"/>
      <c r="D126" s="8"/>
      <c r="F126" s="8"/>
      <c r="G126" s="8"/>
      <c r="H126" s="8"/>
      <c r="I126" s="8"/>
      <c r="J126" s="8"/>
      <c r="K126" s="8"/>
      <c r="L126" s="8"/>
    </row>
    <row r="127">
      <c r="B127" s="8"/>
      <c r="C127" s="8"/>
      <c r="D127" s="8"/>
      <c r="F127" s="8"/>
      <c r="G127" s="8"/>
      <c r="H127" s="8"/>
      <c r="I127" s="8"/>
      <c r="J127" s="8"/>
      <c r="K127" s="8"/>
      <c r="L127" s="8"/>
    </row>
    <row r="128">
      <c r="B128" s="8"/>
      <c r="C128" s="8"/>
      <c r="D128" s="8"/>
      <c r="F128" s="8"/>
      <c r="G128" s="8"/>
      <c r="H128" s="8"/>
      <c r="I128" s="8"/>
      <c r="J128" s="8"/>
      <c r="K128" s="8"/>
      <c r="L128" s="8"/>
    </row>
    <row r="129">
      <c r="B129" s="8"/>
      <c r="C129" s="8"/>
      <c r="D129" s="8"/>
      <c r="F129" s="8"/>
      <c r="G129" s="8"/>
      <c r="H129" s="8"/>
      <c r="I129" s="8"/>
      <c r="J129" s="8"/>
      <c r="K129" s="8"/>
      <c r="L129" s="8"/>
    </row>
    <row r="130">
      <c r="B130" s="8"/>
      <c r="C130" s="8"/>
      <c r="D130" s="8"/>
      <c r="F130" s="8"/>
      <c r="G130" s="8"/>
      <c r="H130" s="8"/>
      <c r="I130" s="8"/>
      <c r="J130" s="8"/>
      <c r="K130" s="8"/>
      <c r="L130" s="8"/>
    </row>
    <row r="131">
      <c r="B131" s="8"/>
      <c r="C131" s="8"/>
      <c r="D131" s="8"/>
      <c r="F131" s="8"/>
      <c r="G131" s="8"/>
      <c r="H131" s="8"/>
      <c r="I131" s="8"/>
      <c r="J131" s="8"/>
      <c r="K131" s="8"/>
      <c r="L131" s="8"/>
    </row>
    <row r="132">
      <c r="B132" s="8"/>
      <c r="C132" s="8"/>
      <c r="D132" s="8"/>
      <c r="F132" s="8"/>
      <c r="G132" s="8"/>
      <c r="H132" s="8"/>
      <c r="I132" s="8"/>
      <c r="J132" s="8"/>
      <c r="K132" s="8"/>
      <c r="L132" s="8"/>
    </row>
    <row r="133">
      <c r="B133" s="8"/>
      <c r="C133" s="8"/>
      <c r="D133" s="8"/>
      <c r="F133" s="8"/>
      <c r="G133" s="8"/>
      <c r="H133" s="8"/>
      <c r="I133" s="8"/>
      <c r="J133" s="8"/>
      <c r="K133" s="8"/>
      <c r="L133" s="8"/>
    </row>
    <row r="134">
      <c r="B134" s="8"/>
      <c r="C134" s="8"/>
      <c r="D134" s="8"/>
      <c r="F134" s="8"/>
      <c r="G134" s="8"/>
      <c r="H134" s="8"/>
      <c r="I134" s="8"/>
      <c r="J134" s="8"/>
      <c r="K134" s="8"/>
      <c r="L134" s="8"/>
    </row>
    <row r="135">
      <c r="B135" s="8"/>
      <c r="C135" s="8"/>
      <c r="D135" s="8"/>
      <c r="F135" s="8"/>
      <c r="G135" s="8"/>
      <c r="H135" s="8"/>
      <c r="I135" s="8"/>
      <c r="J135" s="8"/>
      <c r="K135" s="8"/>
      <c r="L135" s="8"/>
    </row>
    <row r="136">
      <c r="B136" s="8"/>
      <c r="C136" s="8"/>
      <c r="D136" s="8"/>
      <c r="F136" s="8"/>
      <c r="G136" s="8"/>
      <c r="H136" s="8"/>
      <c r="I136" s="8"/>
      <c r="J136" s="8"/>
      <c r="K136" s="8"/>
      <c r="L136" s="8"/>
    </row>
    <row r="137">
      <c r="B137" s="8"/>
      <c r="C137" s="8"/>
      <c r="D137" s="8"/>
      <c r="F137" s="8"/>
      <c r="G137" s="8"/>
      <c r="H137" s="8"/>
      <c r="I137" s="8"/>
      <c r="J137" s="8"/>
      <c r="K137" s="8"/>
      <c r="L137" s="8"/>
    </row>
    <row r="138">
      <c r="B138" s="8"/>
      <c r="C138" s="8"/>
      <c r="D138" s="8"/>
      <c r="F138" s="8"/>
      <c r="G138" s="8"/>
      <c r="H138" s="8"/>
      <c r="I138" s="8"/>
      <c r="J138" s="8"/>
      <c r="K138" s="8"/>
      <c r="L138" s="8"/>
    </row>
    <row r="139">
      <c r="B139" s="8"/>
      <c r="C139" s="8"/>
      <c r="D139" s="8"/>
      <c r="F139" s="8"/>
      <c r="G139" s="8"/>
      <c r="H139" s="8"/>
      <c r="I139" s="8"/>
      <c r="J139" s="8"/>
      <c r="K139" s="8"/>
      <c r="L139" s="8"/>
    </row>
    <row r="140">
      <c r="B140" s="8"/>
      <c r="C140" s="8"/>
      <c r="D140" s="8"/>
      <c r="F140" s="8"/>
      <c r="G140" s="8"/>
      <c r="H140" s="8"/>
      <c r="I140" s="8"/>
      <c r="J140" s="8"/>
      <c r="K140" s="8"/>
      <c r="L140" s="8"/>
    </row>
    <row r="141">
      <c r="B141" s="8"/>
      <c r="C141" s="8"/>
      <c r="D141" s="8"/>
      <c r="F141" s="8"/>
      <c r="G141" s="8"/>
      <c r="H141" s="8"/>
      <c r="I141" s="8"/>
      <c r="J141" s="8"/>
      <c r="K141" s="8"/>
      <c r="L141" s="8"/>
    </row>
    <row r="142">
      <c r="B142" s="8"/>
      <c r="C142" s="8"/>
      <c r="D142" s="8"/>
      <c r="F142" s="8"/>
      <c r="G142" s="8"/>
      <c r="H142" s="8"/>
      <c r="I142" s="8"/>
      <c r="J142" s="8"/>
      <c r="K142" s="8"/>
      <c r="L142" s="8"/>
    </row>
    <row r="143">
      <c r="B143" s="8"/>
      <c r="C143" s="8"/>
      <c r="D143" s="8"/>
      <c r="F143" s="8"/>
      <c r="G143" s="8"/>
      <c r="H143" s="8"/>
      <c r="I143" s="8"/>
      <c r="J143" s="8"/>
      <c r="K143" s="8"/>
      <c r="L143" s="8"/>
    </row>
    <row r="144">
      <c r="B144" s="8"/>
      <c r="C144" s="8"/>
      <c r="D144" s="8"/>
      <c r="F144" s="8"/>
      <c r="G144" s="8"/>
      <c r="H144" s="8"/>
      <c r="I144" s="8"/>
      <c r="J144" s="8"/>
      <c r="K144" s="8"/>
      <c r="L144" s="8"/>
    </row>
    <row r="145">
      <c r="B145" s="8"/>
      <c r="C145" s="8"/>
      <c r="D145" s="8"/>
      <c r="F145" s="8"/>
      <c r="G145" s="8"/>
      <c r="H145" s="8"/>
      <c r="I145" s="8"/>
      <c r="J145" s="8"/>
      <c r="K145" s="8"/>
      <c r="L145" s="8"/>
    </row>
    <row r="146">
      <c r="B146" s="8"/>
      <c r="C146" s="8"/>
      <c r="D146" s="8"/>
      <c r="F146" s="8"/>
      <c r="G146" s="8"/>
      <c r="H146" s="8"/>
      <c r="I146" s="8"/>
      <c r="J146" s="8"/>
      <c r="K146" s="8"/>
      <c r="L146" s="8"/>
    </row>
    <row r="147">
      <c r="B147" s="8"/>
      <c r="C147" s="8"/>
      <c r="D147" s="8"/>
      <c r="F147" s="8"/>
      <c r="G147" s="8"/>
      <c r="H147" s="8"/>
      <c r="I147" s="8"/>
      <c r="J147" s="8"/>
      <c r="K147" s="8"/>
      <c r="L147" s="8"/>
    </row>
    <row r="148">
      <c r="B148" s="8"/>
      <c r="C148" s="8"/>
      <c r="D148" s="8"/>
      <c r="F148" s="8"/>
      <c r="G148" s="8"/>
      <c r="H148" s="8"/>
      <c r="I148" s="8"/>
      <c r="J148" s="8"/>
      <c r="K148" s="8"/>
      <c r="L148" s="8"/>
    </row>
    <row r="149">
      <c r="B149" s="8"/>
      <c r="C149" s="8"/>
      <c r="D149" s="8"/>
      <c r="F149" s="8"/>
      <c r="G149" s="8"/>
      <c r="H149" s="8"/>
      <c r="I149" s="8"/>
      <c r="J149" s="8"/>
      <c r="K149" s="8"/>
      <c r="L149" s="8"/>
    </row>
    <row r="150">
      <c r="B150" s="8"/>
      <c r="C150" s="8"/>
      <c r="D150" s="8"/>
      <c r="F150" s="8"/>
      <c r="G150" s="8"/>
      <c r="H150" s="8"/>
      <c r="I150" s="8"/>
      <c r="J150" s="8"/>
      <c r="K150" s="8"/>
      <c r="L150" s="8"/>
    </row>
    <row r="151">
      <c r="B151" s="8"/>
      <c r="C151" s="8"/>
      <c r="D151" s="8"/>
      <c r="F151" s="8"/>
      <c r="G151" s="8"/>
      <c r="H151" s="8"/>
      <c r="I151" s="8"/>
      <c r="J151" s="8"/>
      <c r="K151" s="8"/>
      <c r="L151" s="8"/>
    </row>
    <row r="152">
      <c r="B152" s="8"/>
      <c r="C152" s="8"/>
      <c r="D152" s="8"/>
      <c r="F152" s="8"/>
      <c r="G152" s="8"/>
      <c r="H152" s="8"/>
      <c r="I152" s="8"/>
      <c r="J152" s="8"/>
      <c r="K152" s="8"/>
      <c r="L152" s="8"/>
    </row>
    <row r="153">
      <c r="B153" s="8"/>
      <c r="C153" s="8"/>
      <c r="D153" s="8"/>
      <c r="F153" s="8"/>
      <c r="G153" s="8"/>
      <c r="H153" s="8"/>
      <c r="I153" s="8"/>
      <c r="J153" s="8"/>
      <c r="K153" s="8"/>
      <c r="L153" s="8"/>
    </row>
    <row r="154">
      <c r="B154" s="8"/>
      <c r="C154" s="8"/>
      <c r="D154" s="8"/>
      <c r="F154" s="8"/>
      <c r="G154" s="8"/>
      <c r="H154" s="8"/>
      <c r="I154" s="8"/>
      <c r="J154" s="8"/>
      <c r="K154" s="8"/>
      <c r="L154" s="8"/>
    </row>
    <row r="155">
      <c r="B155" s="8"/>
      <c r="C155" s="8"/>
      <c r="D155" s="8"/>
      <c r="F155" s="8"/>
      <c r="G155" s="8"/>
      <c r="H155" s="8"/>
      <c r="I155" s="8"/>
      <c r="J155" s="8"/>
      <c r="K155" s="8"/>
      <c r="L155" s="8"/>
    </row>
    <row r="156">
      <c r="B156" s="8"/>
      <c r="C156" s="8"/>
      <c r="D156" s="8"/>
      <c r="F156" s="8"/>
      <c r="G156" s="8"/>
      <c r="H156" s="8"/>
      <c r="I156" s="8"/>
      <c r="J156" s="8"/>
      <c r="K156" s="8"/>
      <c r="L156" s="8"/>
    </row>
    <row r="157">
      <c r="B157" s="8"/>
      <c r="C157" s="8"/>
      <c r="D157" s="8"/>
      <c r="F157" s="8"/>
      <c r="G157" s="8"/>
      <c r="H157" s="8"/>
      <c r="I157" s="8"/>
      <c r="J157" s="8"/>
      <c r="K157" s="8"/>
      <c r="L157" s="8"/>
    </row>
    <row r="158">
      <c r="B158" s="8"/>
      <c r="C158" s="8"/>
      <c r="D158" s="8"/>
      <c r="F158" s="8"/>
      <c r="G158" s="8"/>
      <c r="H158" s="8"/>
      <c r="I158" s="8"/>
      <c r="J158" s="8"/>
      <c r="K158" s="8"/>
      <c r="L158" s="8"/>
    </row>
    <row r="159">
      <c r="B159" s="8"/>
      <c r="C159" s="8"/>
      <c r="D159" s="8"/>
      <c r="F159" s="8"/>
      <c r="G159" s="8"/>
      <c r="H159" s="8"/>
      <c r="I159" s="8"/>
      <c r="J159" s="8"/>
      <c r="K159" s="8"/>
      <c r="L159" s="8"/>
    </row>
    <row r="160">
      <c r="B160" s="8"/>
      <c r="C160" s="8"/>
      <c r="D160" s="8"/>
      <c r="F160" s="8"/>
      <c r="G160" s="8"/>
      <c r="H160" s="8"/>
      <c r="I160" s="8"/>
      <c r="J160" s="8"/>
      <c r="K160" s="8"/>
      <c r="L160" s="8"/>
    </row>
    <row r="161">
      <c r="B161" s="8"/>
      <c r="C161" s="8"/>
      <c r="D161" s="8"/>
      <c r="F161" s="8"/>
      <c r="G161" s="8"/>
      <c r="H161" s="8"/>
      <c r="I161" s="8"/>
      <c r="J161" s="8"/>
      <c r="K161" s="8"/>
      <c r="L161" s="8"/>
    </row>
    <row r="162">
      <c r="B162" s="8"/>
      <c r="C162" s="8"/>
      <c r="D162" s="8"/>
      <c r="F162" s="8"/>
      <c r="G162" s="8"/>
      <c r="H162" s="8"/>
      <c r="I162" s="8"/>
      <c r="J162" s="8"/>
      <c r="K162" s="8"/>
      <c r="L162" s="8"/>
    </row>
    <row r="163">
      <c r="B163" s="8"/>
      <c r="C163" s="8"/>
      <c r="D163" s="8"/>
      <c r="F163" s="8"/>
      <c r="G163" s="8"/>
      <c r="H163" s="8"/>
      <c r="I163" s="8"/>
      <c r="J163" s="8"/>
      <c r="K163" s="8"/>
      <c r="L163" s="8"/>
    </row>
    <row r="164">
      <c r="B164" s="8"/>
      <c r="C164" s="8"/>
      <c r="D164" s="8"/>
      <c r="F164" s="8"/>
      <c r="G164" s="8"/>
      <c r="H164" s="8"/>
      <c r="I164" s="8"/>
      <c r="J164" s="8"/>
      <c r="K164" s="8"/>
      <c r="L164" s="8"/>
    </row>
    <row r="165">
      <c r="B165" s="8"/>
      <c r="C165" s="8"/>
      <c r="D165" s="8"/>
      <c r="F165" s="8"/>
      <c r="G165" s="8"/>
      <c r="H165" s="8"/>
      <c r="I165" s="8"/>
      <c r="J165" s="8"/>
      <c r="K165" s="8"/>
      <c r="L165" s="8"/>
    </row>
    <row r="166">
      <c r="B166" s="8"/>
      <c r="C166" s="8"/>
      <c r="D166" s="8"/>
      <c r="F166" s="8"/>
      <c r="G166" s="8"/>
      <c r="H166" s="8"/>
      <c r="I166" s="8"/>
      <c r="J166" s="8"/>
      <c r="K166" s="8"/>
      <c r="L166" s="8"/>
    </row>
    <row r="167">
      <c r="B167" s="8"/>
      <c r="C167" s="8"/>
      <c r="D167" s="8"/>
      <c r="F167" s="8"/>
      <c r="G167" s="8"/>
      <c r="H167" s="8"/>
      <c r="I167" s="8"/>
      <c r="J167" s="8"/>
      <c r="K167" s="8"/>
      <c r="L167" s="8"/>
    </row>
    <row r="168">
      <c r="B168" s="8"/>
      <c r="C168" s="8"/>
      <c r="D168" s="8"/>
      <c r="F168" s="8"/>
      <c r="G168" s="8"/>
      <c r="H168" s="8"/>
      <c r="I168" s="8"/>
      <c r="J168" s="8"/>
      <c r="K168" s="8"/>
      <c r="L168" s="8"/>
    </row>
    <row r="169">
      <c r="B169" s="8"/>
      <c r="C169" s="8"/>
      <c r="D169" s="8"/>
      <c r="F169" s="8"/>
      <c r="G169" s="8"/>
      <c r="H169" s="8"/>
      <c r="I169" s="8"/>
      <c r="J169" s="8"/>
      <c r="K169" s="8"/>
      <c r="L169" s="8"/>
    </row>
    <row r="170">
      <c r="B170" s="8"/>
      <c r="C170" s="8"/>
      <c r="D170" s="8"/>
      <c r="F170" s="8"/>
      <c r="G170" s="8"/>
      <c r="H170" s="8"/>
      <c r="I170" s="8"/>
      <c r="J170" s="8"/>
      <c r="K170" s="8"/>
      <c r="L170" s="8"/>
    </row>
    <row r="171">
      <c r="B171" s="8"/>
      <c r="C171" s="8"/>
      <c r="D171" s="8"/>
      <c r="F171" s="8"/>
      <c r="G171" s="8"/>
      <c r="H171" s="8"/>
      <c r="I171" s="8"/>
      <c r="J171" s="8"/>
      <c r="K171" s="8"/>
      <c r="L171" s="8"/>
    </row>
    <row r="172">
      <c r="B172" s="8"/>
      <c r="C172" s="8"/>
      <c r="D172" s="8"/>
      <c r="F172" s="8"/>
      <c r="G172" s="8"/>
      <c r="H172" s="8"/>
      <c r="I172" s="8"/>
      <c r="J172" s="8"/>
      <c r="K172" s="8"/>
      <c r="L172" s="8"/>
    </row>
    <row r="173">
      <c r="B173" s="8"/>
      <c r="C173" s="8"/>
      <c r="D173" s="8"/>
      <c r="F173" s="8"/>
      <c r="G173" s="8"/>
      <c r="H173" s="8"/>
      <c r="I173" s="8"/>
      <c r="J173" s="8"/>
      <c r="K173" s="8"/>
      <c r="L173" s="8"/>
    </row>
    <row r="174">
      <c r="B174" s="8"/>
      <c r="C174" s="8"/>
      <c r="D174" s="8"/>
      <c r="G174" s="8"/>
      <c r="J174" s="8"/>
      <c r="K174" s="8"/>
      <c r="L174" s="8"/>
    </row>
    <row r="175">
      <c r="B175" s="8"/>
      <c r="C175" s="8"/>
      <c r="D175" s="8"/>
      <c r="F175" s="8"/>
      <c r="G175" s="8"/>
      <c r="H175" s="8"/>
      <c r="I175" s="8"/>
      <c r="J175" s="8"/>
      <c r="K175" s="8"/>
      <c r="L175" s="8"/>
    </row>
    <row r="176">
      <c r="B176" s="8"/>
      <c r="C176" s="8"/>
      <c r="D176" s="8"/>
      <c r="F176" s="8"/>
      <c r="G176" s="8"/>
      <c r="H176" s="8"/>
      <c r="I176" s="8"/>
      <c r="J176" s="8"/>
      <c r="K176" s="8"/>
      <c r="L176" s="8"/>
    </row>
    <row r="177">
      <c r="B177" s="8"/>
      <c r="C177" s="8"/>
      <c r="D177" s="8"/>
      <c r="F177" s="8"/>
      <c r="G177" s="8"/>
      <c r="H177" s="8"/>
      <c r="I177" s="8"/>
      <c r="J177" s="8"/>
      <c r="K177" s="8"/>
      <c r="L177" s="8"/>
    </row>
    <row r="178">
      <c r="B178" s="8"/>
      <c r="C178" s="8"/>
      <c r="D178" s="8"/>
      <c r="F178" s="8"/>
      <c r="G178" s="8"/>
      <c r="H178" s="8"/>
      <c r="I178" s="8"/>
      <c r="J178" s="8"/>
      <c r="K178" s="8"/>
      <c r="L178" s="8"/>
    </row>
    <row r="179">
      <c r="B179" s="8"/>
      <c r="C179" s="8"/>
      <c r="D179" s="8"/>
      <c r="F179" s="8"/>
      <c r="G179" s="8"/>
      <c r="H179" s="8"/>
      <c r="I179" s="8"/>
      <c r="J179" s="8"/>
      <c r="K179" s="8"/>
      <c r="L179" s="8"/>
    </row>
    <row r="180">
      <c r="B180" s="8"/>
      <c r="C180" s="8"/>
      <c r="D180" s="8"/>
      <c r="F180" s="8"/>
      <c r="G180" s="8"/>
      <c r="H180" s="8"/>
      <c r="I180" s="8"/>
      <c r="J180" s="8"/>
      <c r="K180" s="8"/>
      <c r="L180" s="8"/>
    </row>
    <row r="181">
      <c r="B181" s="8"/>
      <c r="C181" s="8"/>
      <c r="D181" s="8"/>
      <c r="F181" s="8"/>
      <c r="G181" s="8"/>
      <c r="H181" s="8"/>
      <c r="I181" s="8"/>
      <c r="J181" s="8"/>
      <c r="K181" s="8"/>
      <c r="L181" s="8"/>
    </row>
    <row r="182">
      <c r="B182" s="8"/>
      <c r="C182" s="8"/>
      <c r="D182" s="8"/>
      <c r="F182" s="8"/>
      <c r="G182" s="8"/>
      <c r="H182" s="8"/>
      <c r="I182" s="8"/>
      <c r="J182" s="8"/>
      <c r="K182" s="8"/>
      <c r="L182" s="8"/>
    </row>
    <row r="183">
      <c r="B183" s="8"/>
      <c r="C183" s="8"/>
      <c r="D183" s="8"/>
      <c r="F183" s="8"/>
      <c r="G183" s="8"/>
      <c r="H183" s="8"/>
      <c r="I183" s="8"/>
      <c r="J183" s="8"/>
      <c r="K183" s="8"/>
      <c r="L183" s="8"/>
    </row>
    <row r="184">
      <c r="B184" s="8"/>
      <c r="C184" s="8"/>
      <c r="D184" s="8"/>
      <c r="F184" s="8"/>
      <c r="G184" s="8"/>
      <c r="H184" s="8"/>
      <c r="I184" s="8"/>
      <c r="J184" s="8"/>
      <c r="K184" s="8"/>
      <c r="L184" s="8"/>
    </row>
    <row r="185">
      <c r="B185" s="8"/>
      <c r="C185" s="8"/>
      <c r="D185" s="8"/>
      <c r="F185" s="8"/>
      <c r="G185" s="8"/>
      <c r="H185" s="8"/>
      <c r="I185" s="8"/>
      <c r="J185" s="8"/>
      <c r="K185" s="8"/>
      <c r="L185" s="8"/>
    </row>
    <row r="186">
      <c r="B186" s="8"/>
      <c r="C186" s="8"/>
      <c r="D186" s="8"/>
      <c r="F186" s="8"/>
      <c r="G186" s="8"/>
      <c r="H186" s="8"/>
      <c r="I186" s="8"/>
      <c r="J186" s="8"/>
      <c r="K186" s="8"/>
      <c r="L186" s="8"/>
    </row>
    <row r="187">
      <c r="B187" s="8"/>
      <c r="C187" s="8"/>
      <c r="D187" s="8"/>
      <c r="F187" s="8"/>
      <c r="G187" s="8"/>
      <c r="H187" s="8"/>
      <c r="I187" s="8"/>
      <c r="J187" s="8"/>
      <c r="K187" s="8"/>
      <c r="L187" s="8"/>
    </row>
    <row r="188">
      <c r="B188" s="8"/>
      <c r="C188" s="8"/>
      <c r="D188" s="8"/>
      <c r="F188" s="8"/>
      <c r="G188" s="8"/>
      <c r="H188" s="8"/>
      <c r="I188" s="8"/>
      <c r="J188" s="8"/>
      <c r="K188" s="8"/>
      <c r="L188" s="8"/>
    </row>
    <row r="189">
      <c r="B189" s="8"/>
      <c r="C189" s="8"/>
      <c r="D189" s="8"/>
      <c r="F189" s="8"/>
      <c r="G189" s="8"/>
      <c r="H189" s="8"/>
      <c r="I189" s="8"/>
      <c r="J189" s="8"/>
      <c r="K189" s="8"/>
      <c r="L189" s="8"/>
    </row>
    <row r="190">
      <c r="B190" s="8"/>
      <c r="C190" s="8"/>
      <c r="D190" s="8"/>
      <c r="F190" s="8"/>
      <c r="G190" s="8"/>
      <c r="H190" s="8"/>
      <c r="I190" s="8"/>
      <c r="J190" s="8"/>
      <c r="K190" s="8"/>
      <c r="L190" s="8"/>
    </row>
    <row r="191">
      <c r="B191" s="8"/>
      <c r="C191" s="8"/>
      <c r="D191" s="8"/>
      <c r="F191" s="8"/>
      <c r="G191" s="8"/>
      <c r="H191" s="8"/>
      <c r="I191" s="8"/>
      <c r="J191" s="8"/>
      <c r="K191" s="8"/>
      <c r="L191" s="8"/>
    </row>
    <row r="192">
      <c r="B192" s="8"/>
      <c r="C192" s="8"/>
      <c r="D192" s="8"/>
      <c r="F192" s="8"/>
      <c r="G192" s="8"/>
      <c r="H192" s="8"/>
      <c r="I192" s="8"/>
      <c r="J192" s="8"/>
      <c r="K192" s="8"/>
      <c r="L192" s="8"/>
    </row>
    <row r="193">
      <c r="B193" s="8"/>
      <c r="C193" s="8"/>
      <c r="D193" s="8"/>
      <c r="F193" s="8"/>
      <c r="G193" s="8"/>
      <c r="H193" s="8"/>
      <c r="I193" s="8"/>
      <c r="J193" s="8"/>
      <c r="K193" s="8"/>
      <c r="L193" s="8"/>
    </row>
    <row r="194">
      <c r="B194" s="8"/>
      <c r="C194" s="8"/>
      <c r="D194" s="8"/>
      <c r="F194" s="8"/>
      <c r="G194" s="8"/>
      <c r="H194" s="8"/>
      <c r="I194" s="8"/>
      <c r="J194" s="8"/>
      <c r="K194" s="8"/>
      <c r="L194" s="8"/>
    </row>
    <row r="195">
      <c r="B195" s="8"/>
      <c r="C195" s="8"/>
      <c r="D195" s="8"/>
      <c r="F195" s="8"/>
      <c r="G195" s="8"/>
      <c r="H195" s="8"/>
      <c r="I195" s="8"/>
      <c r="J195" s="8"/>
      <c r="K195" s="8"/>
      <c r="L195" s="8"/>
    </row>
    <row r="196">
      <c r="B196" s="8"/>
      <c r="C196" s="8"/>
      <c r="D196" s="8"/>
      <c r="F196" s="8"/>
      <c r="G196" s="8"/>
      <c r="H196" s="8"/>
      <c r="I196" s="8"/>
      <c r="J196" s="8"/>
      <c r="K196" s="8"/>
      <c r="L196" s="8"/>
    </row>
    <row r="197">
      <c r="B197" s="8"/>
      <c r="C197" s="8"/>
      <c r="D197" s="8"/>
      <c r="F197" s="8"/>
      <c r="G197" s="8"/>
      <c r="H197" s="8"/>
      <c r="I197" s="8"/>
      <c r="J197" s="8"/>
      <c r="K197" s="8"/>
      <c r="L197" s="8"/>
    </row>
    <row r="198">
      <c r="B198" s="8"/>
      <c r="C198" s="8"/>
      <c r="D198" s="8"/>
      <c r="F198" s="8"/>
      <c r="G198" s="8"/>
      <c r="H198" s="8"/>
      <c r="I198" s="8"/>
      <c r="J198" s="8"/>
      <c r="K198" s="8"/>
      <c r="L198" s="8"/>
    </row>
    <row r="199">
      <c r="B199" s="8"/>
      <c r="C199" s="8"/>
      <c r="D199" s="8"/>
      <c r="F199" s="8"/>
      <c r="G199" s="8"/>
      <c r="H199" s="8"/>
      <c r="I199" s="8"/>
      <c r="J199" s="8"/>
      <c r="K199" s="8"/>
      <c r="L199" s="8"/>
    </row>
    <row r="200">
      <c r="B200" s="8"/>
      <c r="C200" s="8"/>
      <c r="D200" s="8"/>
      <c r="F200" s="8"/>
      <c r="G200" s="8"/>
      <c r="H200" s="8"/>
      <c r="I200" s="8"/>
      <c r="J200" s="8"/>
      <c r="K200" s="8"/>
      <c r="L200" s="8"/>
    </row>
    <row r="201">
      <c r="B201" s="8"/>
      <c r="C201" s="8"/>
      <c r="D201" s="8"/>
      <c r="F201" s="8"/>
      <c r="G201" s="8"/>
      <c r="H201" s="8"/>
      <c r="I201" s="8"/>
      <c r="J201" s="8"/>
      <c r="K201" s="8"/>
      <c r="L201" s="8"/>
    </row>
    <row r="202">
      <c r="B202" s="8"/>
      <c r="C202" s="8"/>
      <c r="D202" s="8"/>
      <c r="F202" s="8"/>
      <c r="G202" s="8"/>
      <c r="H202" s="8"/>
      <c r="I202" s="8"/>
      <c r="J202" s="8"/>
      <c r="K202" s="8"/>
      <c r="L202" s="8"/>
    </row>
    <row r="203">
      <c r="B203" s="8"/>
      <c r="C203" s="8"/>
      <c r="D203" s="8"/>
      <c r="F203" s="8"/>
      <c r="G203" s="8"/>
      <c r="H203" s="8"/>
      <c r="I203" s="8"/>
      <c r="J203" s="8"/>
      <c r="K203" s="8"/>
      <c r="L203" s="8"/>
    </row>
    <row r="204">
      <c r="B204" s="8"/>
      <c r="C204" s="8"/>
      <c r="D204" s="8"/>
      <c r="F204" s="8"/>
      <c r="G204" s="8"/>
      <c r="H204" s="8"/>
      <c r="I204" s="8"/>
      <c r="J204" s="8"/>
      <c r="K204" s="8"/>
      <c r="L204" s="8"/>
    </row>
    <row r="205">
      <c r="B205" s="8"/>
      <c r="C205" s="8"/>
      <c r="D205" s="8"/>
      <c r="F205" s="8"/>
      <c r="G205" s="8"/>
      <c r="H205" s="8"/>
      <c r="I205" s="8"/>
      <c r="J205" s="8"/>
      <c r="K205" s="8"/>
      <c r="L205" s="8"/>
    </row>
    <row r="206">
      <c r="B206" s="8"/>
      <c r="C206" s="8"/>
      <c r="D206" s="8"/>
      <c r="F206" s="8"/>
      <c r="G206" s="8"/>
      <c r="H206" s="8"/>
      <c r="I206" s="8"/>
      <c r="J206" s="8"/>
      <c r="K206" s="8"/>
      <c r="L206" s="8"/>
    </row>
    <row r="207">
      <c r="B207" s="8"/>
      <c r="C207" s="8"/>
      <c r="D207" s="8"/>
      <c r="F207" s="8"/>
      <c r="G207" s="8"/>
      <c r="H207" s="8"/>
      <c r="I207" s="8"/>
      <c r="J207" s="8"/>
      <c r="K207" s="8"/>
      <c r="L207" s="8"/>
    </row>
    <row r="208">
      <c r="B208" s="8"/>
      <c r="C208" s="8"/>
      <c r="D208" s="8"/>
      <c r="F208" s="8"/>
      <c r="G208" s="8"/>
      <c r="H208" s="8"/>
      <c r="I208" s="8"/>
      <c r="J208" s="8"/>
      <c r="K208" s="8"/>
      <c r="L208" s="8"/>
    </row>
    <row r="209">
      <c r="B209" s="8"/>
      <c r="C209" s="8"/>
      <c r="D209" s="8"/>
      <c r="F209" s="8"/>
      <c r="G209" s="8"/>
      <c r="H209" s="8"/>
      <c r="I209" s="8"/>
      <c r="J209" s="8"/>
      <c r="K209" s="8"/>
      <c r="L209" s="8"/>
    </row>
    <row r="210">
      <c r="B210" s="8"/>
      <c r="C210" s="8"/>
      <c r="D210" s="8"/>
      <c r="F210" s="8"/>
      <c r="G210" s="8"/>
      <c r="H210" s="8"/>
      <c r="I210" s="8"/>
      <c r="J210" s="8"/>
      <c r="K210" s="8"/>
      <c r="L210" s="8"/>
    </row>
    <row r="211">
      <c r="B211" s="8"/>
      <c r="C211" s="8"/>
      <c r="D211" s="8"/>
      <c r="F211" s="8"/>
      <c r="G211" s="8"/>
      <c r="H211" s="8"/>
      <c r="I211" s="8"/>
      <c r="J211" s="8"/>
      <c r="K211" s="8"/>
      <c r="L211" s="8"/>
    </row>
    <row r="212">
      <c r="B212" s="8"/>
      <c r="C212" s="8"/>
      <c r="D212" s="8"/>
      <c r="F212" s="8"/>
      <c r="G212" s="8"/>
      <c r="H212" s="8"/>
      <c r="I212" s="8"/>
      <c r="J212" s="8"/>
      <c r="K212" s="8"/>
      <c r="L212" s="8"/>
    </row>
    <row r="213">
      <c r="B213" s="8"/>
      <c r="C213" s="8"/>
      <c r="D213" s="8"/>
      <c r="F213" s="8"/>
      <c r="G213" s="8"/>
      <c r="H213" s="8"/>
      <c r="I213" s="8"/>
      <c r="J213" s="8"/>
      <c r="K213" s="8"/>
      <c r="L213" s="8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B7E1CD"/>
  </sheetPr>
  <sheetViews>
    <sheetView workbookViewId="0"/>
  </sheetViews>
  <sheetFormatPr customHeight="1" defaultColWidth="14.43" defaultRowHeight="15.75"/>
  <sheetData>
    <row r="1">
      <c r="A1" s="9" t="s">
        <v>69</v>
      </c>
      <c r="B1" s="9" t="s">
        <v>53</v>
      </c>
      <c r="C1" s="9" t="s">
        <v>54</v>
      </c>
      <c r="D1" s="9" t="s">
        <v>55</v>
      </c>
      <c r="E1" s="9" t="s">
        <v>240</v>
      </c>
      <c r="F1" s="9" t="s">
        <v>59</v>
      </c>
      <c r="G1" s="9" t="s">
        <v>60</v>
      </c>
      <c r="H1" s="9" t="s">
        <v>61</v>
      </c>
      <c r="I1" s="9" t="s">
        <v>62</v>
      </c>
      <c r="J1" s="9" t="s">
        <v>242</v>
      </c>
      <c r="K1" s="9" t="s">
        <v>243</v>
      </c>
      <c r="L1" s="9" t="s">
        <v>244</v>
      </c>
      <c r="M1" s="9" t="s">
        <v>66</v>
      </c>
      <c r="N1" s="9" t="s">
        <v>68</v>
      </c>
    </row>
    <row r="2">
      <c r="A2" s="17">
        <v>91612.0</v>
      </c>
      <c r="B2" s="17" t="s">
        <v>19</v>
      </c>
      <c r="C2" s="17" t="s">
        <v>19</v>
      </c>
      <c r="D2" s="17"/>
      <c r="E2" s="18"/>
      <c r="F2" s="17" t="s">
        <v>1171</v>
      </c>
      <c r="G2" s="17" t="str">
        <f t="shared" ref="G2:G8" si="1">IFERROR(__xludf.DUMMYFUNCTION("SPLIT(F2,""."",TRUE)"),"5")</f>
        <v>5</v>
      </c>
      <c r="H2" s="17">
        <v>15.0</v>
      </c>
      <c r="I2" s="17">
        <v>1956.0</v>
      </c>
      <c r="J2" s="17" t="s">
        <v>1172</v>
      </c>
      <c r="K2" s="17">
        <v>30.730343</v>
      </c>
      <c r="L2" s="17">
        <v>-89.092816</v>
      </c>
      <c r="M2" s="17" t="s">
        <v>249</v>
      </c>
      <c r="N2" s="17" t="s">
        <v>79</v>
      </c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</row>
    <row r="3">
      <c r="A3" s="14">
        <v>95251.0</v>
      </c>
      <c r="B3" s="14" t="s">
        <v>19</v>
      </c>
      <c r="C3" s="14" t="s">
        <v>19</v>
      </c>
      <c r="D3" s="14"/>
      <c r="E3" s="15"/>
      <c r="F3" s="14" t="s">
        <v>1173</v>
      </c>
      <c r="G3" s="14" t="str">
        <f t="shared" si="1"/>
        <v>6</v>
      </c>
      <c r="H3" s="14">
        <v>12.0</v>
      </c>
      <c r="I3" s="14">
        <v>1956.0</v>
      </c>
      <c r="J3" s="14" t="s">
        <v>1174</v>
      </c>
      <c r="K3" s="14">
        <v>30.635748</v>
      </c>
      <c r="L3" s="14">
        <v>-89.135045</v>
      </c>
      <c r="M3" s="14" t="s">
        <v>249</v>
      </c>
      <c r="N3" s="14" t="s">
        <v>79</v>
      </c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4">
      <c r="A4" s="29">
        <v>98242.0</v>
      </c>
      <c r="B4" s="29" t="s">
        <v>19</v>
      </c>
      <c r="C4" s="29" t="s">
        <v>19</v>
      </c>
      <c r="D4" s="29"/>
      <c r="E4" s="30"/>
      <c r="F4" s="29" t="s">
        <v>1175</v>
      </c>
      <c r="G4" s="29" t="str">
        <f t="shared" si="1"/>
        <v>6</v>
      </c>
      <c r="H4" s="29">
        <v>2.0</v>
      </c>
      <c r="I4" s="29">
        <v>1956.0</v>
      </c>
      <c r="J4" s="29" t="s">
        <v>1176</v>
      </c>
      <c r="K4" s="29">
        <v>30.36742</v>
      </c>
      <c r="L4" s="29">
        <v>-89.092816</v>
      </c>
      <c r="M4" s="29" t="s">
        <v>249</v>
      </c>
      <c r="N4" s="29" t="s">
        <v>79</v>
      </c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</row>
    <row r="5">
      <c r="A5" s="25">
        <v>95265.0</v>
      </c>
      <c r="B5" s="25" t="s">
        <v>19</v>
      </c>
      <c r="C5" s="25" t="s">
        <v>19</v>
      </c>
      <c r="D5" s="25"/>
      <c r="E5" s="26"/>
      <c r="F5" s="25" t="s">
        <v>1177</v>
      </c>
      <c r="G5" s="25" t="str">
        <f t="shared" si="1"/>
        <v>7</v>
      </c>
      <c r="H5" s="25">
        <v>2.0</v>
      </c>
      <c r="I5" s="25">
        <v>1951.0</v>
      </c>
      <c r="J5" s="25" t="s">
        <v>1178</v>
      </c>
      <c r="K5" s="25">
        <v>36.59657</v>
      </c>
      <c r="L5" s="25">
        <v>-75.991379</v>
      </c>
      <c r="M5" s="25" t="s">
        <v>249</v>
      </c>
      <c r="N5" s="25" t="s">
        <v>79</v>
      </c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</row>
    <row r="6">
      <c r="A6" s="22">
        <v>95250.0</v>
      </c>
      <c r="B6" s="22" t="s">
        <v>19</v>
      </c>
      <c r="C6" s="22" t="s">
        <v>19</v>
      </c>
      <c r="D6" s="22"/>
      <c r="E6" s="23"/>
      <c r="F6" s="22" t="s">
        <v>1179</v>
      </c>
      <c r="G6" s="22" t="str">
        <f t="shared" si="1"/>
        <v>7</v>
      </c>
      <c r="H6" s="22">
        <v>1.0</v>
      </c>
      <c r="I6" s="22">
        <v>1951.0</v>
      </c>
      <c r="J6" s="22" t="s">
        <v>1180</v>
      </c>
      <c r="K6" s="22">
        <v>36.92525</v>
      </c>
      <c r="L6" s="22">
        <v>-76.019153</v>
      </c>
      <c r="M6" s="22" t="s">
        <v>249</v>
      </c>
      <c r="N6" s="22" t="s">
        <v>79</v>
      </c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</row>
    <row r="7">
      <c r="A7" s="11">
        <v>91687.0</v>
      </c>
      <c r="B7" s="11" t="s">
        <v>19</v>
      </c>
      <c r="C7" s="11" t="s">
        <v>19</v>
      </c>
      <c r="D7" s="11"/>
      <c r="E7" s="12"/>
      <c r="F7" s="11" t="s">
        <v>628</v>
      </c>
      <c r="G7" s="11" t="str">
        <f t="shared" si="1"/>
        <v>4</v>
      </c>
      <c r="H7" s="11">
        <v>3.0</v>
      </c>
      <c r="I7" s="11">
        <v>1959.0</v>
      </c>
      <c r="J7" s="11" t="s">
        <v>710</v>
      </c>
      <c r="K7" s="11">
        <v>27.181438000000064</v>
      </c>
      <c r="L7" s="11">
        <v>-81.35201699999985</v>
      </c>
      <c r="M7" s="11" t="s">
        <v>249</v>
      </c>
      <c r="N7" s="11" t="s">
        <v>79</v>
      </c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</row>
    <row r="8">
      <c r="A8" s="11">
        <v>98356.0</v>
      </c>
      <c r="B8" s="11" t="s">
        <v>19</v>
      </c>
      <c r="C8" s="11" t="s">
        <v>19</v>
      </c>
      <c r="D8" s="11"/>
      <c r="E8" s="12"/>
      <c r="F8" s="11" t="s">
        <v>1181</v>
      </c>
      <c r="G8" s="11" t="str">
        <f t="shared" si="1"/>
        <v>3</v>
      </c>
      <c r="H8" s="11">
        <v>8.0</v>
      </c>
      <c r="I8" s="11">
        <v>1959.0</v>
      </c>
      <c r="J8" s="11" t="s">
        <v>710</v>
      </c>
      <c r="K8" s="11">
        <v>27.181438000000064</v>
      </c>
      <c r="L8" s="11">
        <v>-81.35201699999985</v>
      </c>
      <c r="M8" s="11" t="s">
        <v>249</v>
      </c>
      <c r="N8" s="11" t="s">
        <v>79</v>
      </c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</row>
    <row r="9">
      <c r="B9" s="8"/>
      <c r="C9" s="8"/>
      <c r="D9" s="8"/>
      <c r="F9" s="8"/>
      <c r="G9" s="8"/>
      <c r="H9" s="8"/>
      <c r="I9" s="8"/>
      <c r="J9" s="8"/>
      <c r="K9" s="8"/>
      <c r="L9" s="8"/>
    </row>
    <row r="10">
      <c r="B10" s="8"/>
      <c r="C10" s="8"/>
      <c r="D10" s="8"/>
      <c r="F10" s="8"/>
      <c r="G10" s="8"/>
      <c r="H10" s="8"/>
      <c r="I10" s="8"/>
      <c r="J10" s="8"/>
      <c r="K10" s="8"/>
      <c r="L10" s="8"/>
    </row>
    <row r="11">
      <c r="B11" s="8"/>
      <c r="C11" s="8"/>
      <c r="D11" s="8"/>
      <c r="F11" s="8"/>
      <c r="G11" s="8"/>
      <c r="H11" s="8"/>
      <c r="I11" s="8"/>
      <c r="J11" s="8"/>
      <c r="K11" s="8"/>
      <c r="L11" s="8"/>
    </row>
    <row r="12">
      <c r="B12" s="8"/>
      <c r="C12" s="8"/>
      <c r="D12" s="8"/>
      <c r="F12" s="8"/>
      <c r="G12" s="8"/>
      <c r="H12" s="8"/>
      <c r="I12" s="8"/>
      <c r="J12" s="8"/>
      <c r="K12" s="8"/>
      <c r="L12" s="8"/>
    </row>
    <row r="13">
      <c r="B13" s="8"/>
      <c r="C13" s="8"/>
      <c r="D13" s="8"/>
      <c r="F13" s="8"/>
      <c r="G13" s="8"/>
      <c r="H13" s="8"/>
      <c r="I13" s="8"/>
      <c r="J13" s="8"/>
      <c r="K13" s="8"/>
      <c r="L13" s="8"/>
    </row>
    <row r="14">
      <c r="B14" s="8"/>
      <c r="C14" s="8"/>
      <c r="D14" s="8"/>
      <c r="F14" s="8"/>
      <c r="G14" s="8"/>
      <c r="H14" s="8"/>
      <c r="I14" s="8"/>
      <c r="J14" s="8"/>
      <c r="K14" s="8"/>
      <c r="L14" s="8"/>
    </row>
    <row r="15">
      <c r="B15" s="8"/>
      <c r="C15" s="8"/>
      <c r="D15" s="8"/>
      <c r="F15" s="8"/>
      <c r="G15" s="8"/>
      <c r="H15" s="8"/>
      <c r="I15" s="8"/>
      <c r="J15" s="8"/>
      <c r="K15" s="8"/>
      <c r="L15" s="8"/>
    </row>
    <row r="16">
      <c r="B16" s="8"/>
      <c r="C16" s="8"/>
      <c r="D16" s="8"/>
      <c r="F16" s="8"/>
      <c r="G16" s="8"/>
      <c r="H16" s="8"/>
      <c r="I16" s="8"/>
      <c r="J16" s="8"/>
      <c r="K16" s="8"/>
      <c r="L16" s="8"/>
    </row>
    <row r="17">
      <c r="B17" s="8"/>
      <c r="C17" s="8"/>
      <c r="D17" s="8"/>
      <c r="F17" s="8"/>
      <c r="G17" s="8"/>
      <c r="H17" s="8"/>
      <c r="I17" s="8"/>
      <c r="J17" s="8"/>
      <c r="K17" s="8"/>
      <c r="L17" s="8"/>
    </row>
    <row r="18">
      <c r="B18" s="8"/>
      <c r="C18" s="8"/>
      <c r="D18" s="8"/>
      <c r="F18" s="8"/>
      <c r="G18" s="8"/>
      <c r="H18" s="8"/>
      <c r="I18" s="8"/>
      <c r="J18" s="8"/>
      <c r="K18" s="8"/>
      <c r="L18" s="8"/>
    </row>
    <row r="19">
      <c r="B19" s="8"/>
      <c r="C19" s="8"/>
      <c r="D19" s="8"/>
      <c r="F19" s="8"/>
      <c r="G19" s="8"/>
      <c r="H19" s="8"/>
      <c r="I19" s="8"/>
      <c r="J19" s="8"/>
      <c r="K19" s="8"/>
      <c r="L19" s="8"/>
    </row>
    <row r="20">
      <c r="B20" s="8"/>
      <c r="C20" s="8"/>
      <c r="D20" s="8"/>
      <c r="F20" s="8"/>
      <c r="G20" s="8"/>
      <c r="H20" s="8"/>
      <c r="I20" s="8"/>
      <c r="J20" s="8"/>
      <c r="K20" s="8"/>
      <c r="L20" s="8"/>
    </row>
    <row r="21">
      <c r="B21" s="8"/>
      <c r="C21" s="8"/>
      <c r="D21" s="8"/>
      <c r="F21" s="8"/>
      <c r="G21" s="8"/>
      <c r="H21" s="8"/>
      <c r="I21" s="8"/>
      <c r="J21" s="8"/>
      <c r="K21" s="8"/>
      <c r="L21" s="8"/>
    </row>
    <row r="22">
      <c r="B22" s="8"/>
      <c r="C22" s="8"/>
      <c r="D22" s="8"/>
      <c r="F22" s="8"/>
      <c r="G22" s="8"/>
      <c r="H22" s="8"/>
      <c r="I22" s="8"/>
      <c r="J22" s="8"/>
      <c r="K22" s="8"/>
      <c r="L22" s="8"/>
    </row>
    <row r="23">
      <c r="B23" s="8"/>
      <c r="C23" s="8"/>
      <c r="D23" s="8"/>
      <c r="F23" s="8"/>
      <c r="G23" s="8"/>
      <c r="H23" s="8"/>
      <c r="I23" s="8"/>
      <c r="J23" s="8"/>
      <c r="K23" s="8"/>
      <c r="L23" s="8"/>
    </row>
    <row r="24">
      <c r="B24" s="8"/>
      <c r="C24" s="8"/>
      <c r="D24" s="8"/>
      <c r="F24" s="8"/>
      <c r="G24" s="8"/>
      <c r="H24" s="8"/>
      <c r="I24" s="8"/>
      <c r="J24" s="8"/>
      <c r="K24" s="8"/>
      <c r="L24" s="8"/>
    </row>
    <row r="25">
      <c r="B25" s="8"/>
      <c r="C25" s="8"/>
      <c r="D25" s="8"/>
      <c r="F25" s="8"/>
      <c r="G25" s="8"/>
      <c r="H25" s="8"/>
      <c r="I25" s="8"/>
      <c r="J25" s="8"/>
      <c r="K25" s="8"/>
      <c r="L25" s="8"/>
    </row>
    <row r="26">
      <c r="B26" s="8"/>
      <c r="C26" s="8"/>
      <c r="D26" s="8"/>
      <c r="F26" s="8"/>
      <c r="G26" s="8"/>
      <c r="H26" s="8"/>
      <c r="I26" s="8"/>
      <c r="J26" s="8"/>
      <c r="K26" s="8"/>
      <c r="L26" s="8"/>
    </row>
    <row r="27">
      <c r="B27" s="8"/>
      <c r="C27" s="8"/>
      <c r="D27" s="8"/>
      <c r="F27" s="8"/>
      <c r="G27" s="8"/>
      <c r="H27" s="8"/>
      <c r="I27" s="8"/>
      <c r="J27" s="8"/>
      <c r="K27" s="8"/>
      <c r="L27" s="8"/>
    </row>
    <row r="28">
      <c r="B28" s="8"/>
      <c r="C28" s="8"/>
      <c r="D28" s="8"/>
      <c r="F28" s="8"/>
      <c r="G28" s="8"/>
      <c r="H28" s="8"/>
      <c r="I28" s="8"/>
      <c r="J28" s="8"/>
      <c r="K28" s="8"/>
      <c r="L28" s="8"/>
    </row>
    <row r="29">
      <c r="B29" s="8"/>
      <c r="C29" s="8"/>
      <c r="D29" s="8"/>
      <c r="F29" s="8"/>
      <c r="G29" s="8"/>
      <c r="H29" s="8"/>
      <c r="I29" s="8"/>
      <c r="J29" s="8"/>
      <c r="K29" s="8"/>
      <c r="L29" s="8"/>
    </row>
    <row r="30">
      <c r="B30" s="8"/>
      <c r="C30" s="8"/>
      <c r="D30" s="8"/>
      <c r="F30" s="8"/>
      <c r="G30" s="8"/>
      <c r="H30" s="8"/>
      <c r="I30" s="8"/>
      <c r="J30" s="8"/>
      <c r="K30" s="8"/>
      <c r="L30" s="8"/>
    </row>
    <row r="31">
      <c r="B31" s="8"/>
      <c r="C31" s="8"/>
      <c r="D31" s="8"/>
      <c r="F31" s="8"/>
      <c r="G31" s="8"/>
      <c r="H31" s="8"/>
      <c r="I31" s="8"/>
      <c r="J31" s="8"/>
      <c r="K31" s="8"/>
      <c r="L31" s="8"/>
    </row>
    <row r="32">
      <c r="B32" s="8"/>
      <c r="C32" s="8"/>
      <c r="D32" s="8"/>
      <c r="F32" s="8"/>
      <c r="G32" s="8"/>
      <c r="H32" s="8"/>
      <c r="I32" s="8"/>
      <c r="J32" s="8"/>
      <c r="K32" s="8"/>
      <c r="L32" s="8"/>
    </row>
    <row r="33">
      <c r="B33" s="8"/>
      <c r="C33" s="8"/>
      <c r="D33" s="8"/>
      <c r="F33" s="8"/>
      <c r="G33" s="8"/>
      <c r="H33" s="8"/>
      <c r="I33" s="8"/>
      <c r="J33" s="8"/>
      <c r="K33" s="8"/>
      <c r="L33" s="8"/>
    </row>
    <row r="34">
      <c r="B34" s="8"/>
      <c r="C34" s="8"/>
      <c r="D34" s="8"/>
      <c r="F34" s="8"/>
      <c r="G34" s="8"/>
      <c r="H34" s="8"/>
      <c r="I34" s="8"/>
      <c r="J34" s="8"/>
      <c r="K34" s="8"/>
      <c r="L34" s="8"/>
    </row>
    <row r="35">
      <c r="B35" s="8"/>
      <c r="C35" s="8"/>
      <c r="D35" s="8"/>
      <c r="F35" s="8"/>
      <c r="G35" s="8"/>
      <c r="H35" s="8"/>
      <c r="I35" s="8"/>
      <c r="J35" s="8"/>
      <c r="K35" s="8"/>
      <c r="L35" s="8"/>
    </row>
    <row r="36">
      <c r="B36" s="8"/>
      <c r="C36" s="8"/>
      <c r="D36" s="8"/>
      <c r="F36" s="8"/>
      <c r="G36" s="8"/>
      <c r="H36" s="8"/>
      <c r="I36" s="8"/>
      <c r="J36" s="8"/>
      <c r="K36" s="8"/>
      <c r="L36" s="8"/>
    </row>
    <row r="37">
      <c r="B37" s="8"/>
      <c r="C37" s="8"/>
      <c r="D37" s="8"/>
      <c r="F37" s="8"/>
      <c r="G37" s="8"/>
      <c r="H37" s="8"/>
      <c r="I37" s="8"/>
      <c r="J37" s="8"/>
      <c r="K37" s="8"/>
      <c r="L37" s="8"/>
    </row>
    <row r="38">
      <c r="B38" s="8"/>
      <c r="C38" s="8"/>
      <c r="D38" s="8"/>
      <c r="J38" s="8"/>
      <c r="K38" s="8"/>
      <c r="L38" s="8"/>
    </row>
    <row r="39">
      <c r="B39" s="8"/>
      <c r="C39" s="8"/>
      <c r="D39" s="8"/>
      <c r="F39" s="8"/>
      <c r="G39" s="8"/>
      <c r="H39" s="8"/>
      <c r="I39" s="8"/>
      <c r="J39" s="8"/>
      <c r="K39" s="8"/>
      <c r="L39" s="8"/>
    </row>
    <row r="40">
      <c r="B40" s="8"/>
      <c r="C40" s="8"/>
      <c r="D40" s="8"/>
      <c r="F40" s="8"/>
      <c r="G40" s="8"/>
      <c r="H40" s="8"/>
      <c r="I40" s="8"/>
      <c r="J40" s="8"/>
      <c r="K40" s="8"/>
      <c r="L40" s="8"/>
    </row>
    <row r="41">
      <c r="B41" s="8"/>
      <c r="C41" s="8"/>
      <c r="D41" s="8"/>
      <c r="F41" s="8"/>
      <c r="G41" s="8"/>
      <c r="H41" s="8"/>
      <c r="I41" s="8"/>
      <c r="J41" s="8"/>
      <c r="K41" s="8"/>
      <c r="L41" s="8"/>
    </row>
    <row r="42">
      <c r="B42" s="8"/>
      <c r="C42" s="8"/>
      <c r="D42" s="8"/>
      <c r="F42" s="8"/>
      <c r="G42" s="8"/>
      <c r="H42" s="8"/>
      <c r="I42" s="8"/>
      <c r="J42" s="8"/>
      <c r="K42" s="8"/>
      <c r="L42" s="8"/>
    </row>
    <row r="43">
      <c r="B43" s="8"/>
      <c r="C43" s="8"/>
      <c r="D43" s="8"/>
      <c r="F43" s="8"/>
      <c r="G43" s="8"/>
      <c r="H43" s="8"/>
      <c r="I43" s="8"/>
      <c r="J43" s="8"/>
      <c r="K43" s="8"/>
      <c r="L43" s="8"/>
    </row>
    <row r="44">
      <c r="B44" s="8"/>
      <c r="C44" s="8"/>
      <c r="D44" s="8"/>
      <c r="F44" s="8"/>
      <c r="G44" s="8"/>
      <c r="H44" s="8"/>
      <c r="I44" s="8"/>
      <c r="J44" s="8"/>
      <c r="K44" s="8"/>
      <c r="L44" s="8"/>
    </row>
    <row r="45">
      <c r="B45" s="8"/>
      <c r="C45" s="8"/>
      <c r="D45" s="8"/>
      <c r="F45" s="8"/>
      <c r="G45" s="8"/>
      <c r="H45" s="8"/>
      <c r="I45" s="8"/>
      <c r="J45" s="8"/>
      <c r="K45" s="8"/>
      <c r="L45" s="8"/>
    </row>
    <row r="46">
      <c r="B46" s="8"/>
      <c r="C46" s="8"/>
      <c r="D46" s="8"/>
      <c r="F46" s="8"/>
      <c r="G46" s="8"/>
      <c r="H46" s="8"/>
      <c r="I46" s="8"/>
      <c r="J46" s="8"/>
      <c r="K46" s="8"/>
      <c r="L46" s="8"/>
    </row>
    <row r="47">
      <c r="B47" s="8"/>
      <c r="C47" s="8"/>
      <c r="D47" s="8"/>
      <c r="F47" s="8"/>
      <c r="G47" s="8"/>
      <c r="H47" s="8"/>
      <c r="I47" s="8"/>
      <c r="J47" s="8"/>
      <c r="K47" s="8"/>
      <c r="L47" s="8"/>
    </row>
    <row r="48">
      <c r="B48" s="8"/>
      <c r="C48" s="8"/>
      <c r="D48" s="8"/>
      <c r="F48" s="8"/>
      <c r="G48" s="8"/>
      <c r="H48" s="8"/>
      <c r="I48" s="8"/>
      <c r="J48" s="8"/>
      <c r="K48" s="8"/>
      <c r="L48" s="8"/>
    </row>
    <row r="49">
      <c r="B49" s="8"/>
      <c r="C49" s="8"/>
      <c r="D49" s="8"/>
      <c r="F49" s="8"/>
      <c r="G49" s="8"/>
      <c r="H49" s="8"/>
      <c r="I49" s="8"/>
      <c r="J49" s="8"/>
      <c r="K49" s="8"/>
      <c r="L49" s="8"/>
    </row>
    <row r="50">
      <c r="B50" s="8"/>
      <c r="C50" s="8"/>
      <c r="D50" s="8"/>
      <c r="F50" s="8"/>
      <c r="G50" s="8"/>
      <c r="H50" s="8"/>
      <c r="I50" s="8"/>
      <c r="J50" s="8"/>
      <c r="K50" s="8"/>
      <c r="L50" s="8"/>
    </row>
    <row r="51">
      <c r="B51" s="8"/>
      <c r="C51" s="8"/>
      <c r="D51" s="8"/>
      <c r="F51" s="8"/>
      <c r="G51" s="8"/>
      <c r="H51" s="8"/>
      <c r="I51" s="8"/>
      <c r="J51" s="8"/>
      <c r="K51" s="8"/>
      <c r="L51" s="8"/>
    </row>
    <row r="52">
      <c r="B52" s="8"/>
      <c r="C52" s="8"/>
      <c r="D52" s="8"/>
      <c r="F52" s="8"/>
      <c r="G52" s="8"/>
      <c r="H52" s="8"/>
      <c r="I52" s="8"/>
      <c r="J52" s="8"/>
      <c r="K52" s="8"/>
      <c r="L52" s="8"/>
    </row>
    <row r="53">
      <c r="B53" s="8"/>
      <c r="C53" s="8"/>
      <c r="D53" s="8"/>
      <c r="F53" s="8"/>
      <c r="G53" s="8"/>
      <c r="H53" s="8"/>
      <c r="I53" s="8"/>
      <c r="J53" s="8"/>
      <c r="K53" s="8"/>
      <c r="L53" s="8"/>
    </row>
    <row r="54">
      <c r="B54" s="8"/>
      <c r="C54" s="8"/>
      <c r="D54" s="8"/>
      <c r="F54" s="8"/>
      <c r="G54" s="8"/>
      <c r="H54" s="8"/>
      <c r="I54" s="8"/>
      <c r="J54" s="8"/>
      <c r="K54" s="8"/>
      <c r="L54" s="8"/>
    </row>
    <row r="55">
      <c r="B55" s="8"/>
      <c r="C55" s="8"/>
      <c r="D55" s="8"/>
      <c r="F55" s="8"/>
      <c r="G55" s="8"/>
      <c r="H55" s="8"/>
      <c r="I55" s="8"/>
      <c r="J55" s="8"/>
      <c r="K55" s="8"/>
      <c r="L55" s="8"/>
    </row>
    <row r="56">
      <c r="B56" s="8"/>
      <c r="C56" s="8"/>
      <c r="D56" s="8"/>
      <c r="F56" s="8"/>
      <c r="G56" s="8"/>
      <c r="H56" s="8"/>
      <c r="I56" s="8"/>
      <c r="J56" s="8"/>
      <c r="K56" s="8"/>
      <c r="L56" s="8"/>
    </row>
    <row r="57">
      <c r="B57" s="8"/>
      <c r="C57" s="8"/>
      <c r="D57" s="8"/>
      <c r="F57" s="8"/>
      <c r="G57" s="8"/>
      <c r="H57" s="8"/>
      <c r="I57" s="8"/>
      <c r="J57" s="8"/>
      <c r="K57" s="8"/>
      <c r="L57" s="8"/>
    </row>
    <row r="58">
      <c r="B58" s="8"/>
      <c r="C58" s="8"/>
      <c r="D58" s="8"/>
      <c r="F58" s="8"/>
      <c r="G58" s="8"/>
      <c r="H58" s="8"/>
      <c r="I58" s="8"/>
      <c r="J58" s="8"/>
      <c r="K58" s="8"/>
      <c r="L58" s="8"/>
    </row>
    <row r="59">
      <c r="B59" s="8"/>
      <c r="C59" s="8"/>
      <c r="D59" s="8"/>
      <c r="F59" s="8"/>
      <c r="G59" s="8"/>
      <c r="H59" s="8"/>
      <c r="I59" s="8"/>
      <c r="J59" s="8"/>
      <c r="K59" s="8"/>
      <c r="L59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F2CC"/>
  </sheetPr>
  <sheetViews>
    <sheetView workbookViewId="0"/>
  </sheetViews>
  <sheetFormatPr customHeight="1" defaultColWidth="14.43" defaultRowHeight="15.75"/>
  <cols>
    <col customWidth="1" min="1" max="1" width="32.0"/>
    <col customWidth="1" min="3" max="3" width="22.43"/>
    <col customWidth="1" min="6" max="8" width="19.0"/>
    <col customWidth="1" min="13" max="13" width="19.29"/>
    <col customWidth="1" min="14" max="14" width="21.43"/>
  </cols>
  <sheetData>
    <row r="1">
      <c r="A1" s="9" t="s">
        <v>51</v>
      </c>
      <c r="B1" s="10" t="s">
        <v>52</v>
      </c>
      <c r="C1" s="9" t="s">
        <v>53</v>
      </c>
      <c r="D1" s="9" t="s">
        <v>54</v>
      </c>
      <c r="E1" s="9" t="s">
        <v>55</v>
      </c>
      <c r="F1" s="10" t="s">
        <v>56</v>
      </c>
      <c r="G1" s="10" t="s">
        <v>57</v>
      </c>
      <c r="H1" s="10" t="s">
        <v>58</v>
      </c>
      <c r="I1" s="9" t="s">
        <v>59</v>
      </c>
      <c r="J1" s="9" t="s">
        <v>60</v>
      </c>
      <c r="K1" s="9" t="s">
        <v>61</v>
      </c>
      <c r="L1" s="9" t="s">
        <v>62</v>
      </c>
      <c r="M1" s="9" t="s">
        <v>63</v>
      </c>
      <c r="N1" s="9" t="s">
        <v>64</v>
      </c>
      <c r="O1" s="9" t="s">
        <v>65</v>
      </c>
      <c r="P1" s="9" t="s">
        <v>66</v>
      </c>
      <c r="Q1" s="10" t="s">
        <v>67</v>
      </c>
      <c r="R1" s="9" t="s">
        <v>68</v>
      </c>
    </row>
    <row r="2">
      <c r="A2" s="8" t="s">
        <v>69</v>
      </c>
      <c r="B2" s="11">
        <v>35614.0</v>
      </c>
      <c r="C2" s="8" t="s">
        <v>49</v>
      </c>
      <c r="D2" s="8" t="s">
        <v>49</v>
      </c>
      <c r="E2" s="12"/>
      <c r="F2" s="8" t="s">
        <v>70</v>
      </c>
      <c r="G2" s="11">
        <v>367.0</v>
      </c>
      <c r="H2" s="13" t="s">
        <v>71</v>
      </c>
      <c r="I2" s="11" t="s">
        <v>72</v>
      </c>
      <c r="J2" s="12" t="str">
        <f t="shared" ref="J2:J30" si="1">IFERROR(__xludf.DUMMYFUNCTION("SPLIT(I2,""."", TRUE)"),"8")</f>
        <v>8</v>
      </c>
      <c r="K2" s="12">
        <v>18.0</v>
      </c>
      <c r="L2" s="12">
        <v>1941.0</v>
      </c>
      <c r="M2" s="11" t="s">
        <v>73</v>
      </c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</row>
    <row r="3">
      <c r="A3" s="8" t="s">
        <v>69</v>
      </c>
      <c r="B3" s="14">
        <v>39024.0</v>
      </c>
      <c r="C3" s="8" t="s">
        <v>49</v>
      </c>
      <c r="D3" s="8" t="s">
        <v>49</v>
      </c>
      <c r="E3" s="15"/>
      <c r="F3" s="8" t="s">
        <v>70</v>
      </c>
      <c r="G3" s="14">
        <v>372.0</v>
      </c>
      <c r="H3" s="13" t="s">
        <v>71</v>
      </c>
      <c r="I3" s="14" t="s">
        <v>74</v>
      </c>
      <c r="J3" s="16" t="str">
        <f t="shared" si="1"/>
        <v>Spring 1938</v>
      </c>
      <c r="K3" s="15"/>
      <c r="L3" s="15"/>
      <c r="M3" s="14" t="s">
        <v>75</v>
      </c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</row>
    <row r="4">
      <c r="A4" s="8" t="s">
        <v>69</v>
      </c>
      <c r="B4" s="17">
        <v>37926.0</v>
      </c>
      <c r="C4" s="8" t="s">
        <v>49</v>
      </c>
      <c r="D4" s="8" t="s">
        <v>49</v>
      </c>
      <c r="E4" s="18"/>
      <c r="F4" s="8" t="s">
        <v>70</v>
      </c>
      <c r="G4" s="17">
        <v>2570.0</v>
      </c>
      <c r="H4" s="13" t="s">
        <v>71</v>
      </c>
      <c r="I4" s="17" t="s">
        <v>76</v>
      </c>
      <c r="J4" s="18" t="str">
        <f t="shared" si="1"/>
        <v>7</v>
      </c>
      <c r="K4" s="18">
        <v>30.0</v>
      </c>
      <c r="L4" s="18">
        <v>1950.0</v>
      </c>
      <c r="M4" s="17" t="s">
        <v>77</v>
      </c>
      <c r="N4" s="17">
        <v>30.047433</v>
      </c>
      <c r="O4" s="17">
        <v>-99.140319</v>
      </c>
      <c r="P4" s="17">
        <v>10339.0</v>
      </c>
      <c r="Q4" s="17" t="s">
        <v>78</v>
      </c>
      <c r="R4" s="17" t="s">
        <v>79</v>
      </c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</row>
    <row r="5">
      <c r="A5" s="8" t="s">
        <v>69</v>
      </c>
      <c r="B5" s="19">
        <v>38919.0</v>
      </c>
      <c r="C5" s="8" t="s">
        <v>49</v>
      </c>
      <c r="D5" s="8" t="s">
        <v>49</v>
      </c>
      <c r="E5" s="20"/>
      <c r="F5" s="8" t="s">
        <v>70</v>
      </c>
      <c r="G5" s="19">
        <v>5158.0</v>
      </c>
      <c r="H5" s="13" t="s">
        <v>71</v>
      </c>
      <c r="I5" s="19" t="s">
        <v>80</v>
      </c>
      <c r="J5" s="20" t="str">
        <f t="shared" si="1"/>
        <v>8</v>
      </c>
      <c r="K5" s="20">
        <v>5.0</v>
      </c>
      <c r="L5" s="20">
        <v>1951.0</v>
      </c>
      <c r="M5" s="19" t="s">
        <v>81</v>
      </c>
      <c r="N5" s="19">
        <v>29.728835</v>
      </c>
      <c r="O5" s="19">
        <v>-99.761448</v>
      </c>
      <c r="P5" s="21">
        <v>1419.0</v>
      </c>
      <c r="Q5" s="21" t="s">
        <v>78</v>
      </c>
      <c r="R5" s="19" t="s">
        <v>79</v>
      </c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</row>
    <row r="6">
      <c r="A6" s="8" t="s">
        <v>69</v>
      </c>
      <c r="B6" s="22">
        <v>38866.0</v>
      </c>
      <c r="C6" s="8" t="s">
        <v>49</v>
      </c>
      <c r="D6" s="8" t="s">
        <v>49</v>
      </c>
      <c r="E6" s="23"/>
      <c r="F6" s="8" t="s">
        <v>70</v>
      </c>
      <c r="G6" s="22">
        <v>5302.0</v>
      </c>
      <c r="H6" s="13" t="s">
        <v>71</v>
      </c>
      <c r="I6" s="22" t="s">
        <v>82</v>
      </c>
      <c r="J6" s="23" t="str">
        <f t="shared" si="1"/>
        <v>6</v>
      </c>
      <c r="K6" s="23">
        <v>16.0</v>
      </c>
      <c r="L6" s="23">
        <v>1953.0</v>
      </c>
      <c r="M6" s="22" t="s">
        <v>83</v>
      </c>
      <c r="N6" s="22">
        <v>31.195723</v>
      </c>
      <c r="O6" s="22">
        <v>-98.718098</v>
      </c>
      <c r="P6" s="22">
        <v>2631.0</v>
      </c>
      <c r="Q6" s="22" t="s">
        <v>78</v>
      </c>
      <c r="R6" s="22" t="s">
        <v>79</v>
      </c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</row>
    <row r="7">
      <c r="A7" s="8" t="s">
        <v>69</v>
      </c>
      <c r="B7" s="11">
        <v>35628.0</v>
      </c>
      <c r="C7" s="8" t="s">
        <v>49</v>
      </c>
      <c r="D7" s="8" t="s">
        <v>49</v>
      </c>
      <c r="E7" s="12"/>
      <c r="F7" s="8" t="s">
        <v>70</v>
      </c>
      <c r="G7" s="11">
        <v>5314.0</v>
      </c>
      <c r="H7" s="13" t="s">
        <v>71</v>
      </c>
      <c r="I7" s="11" t="s">
        <v>84</v>
      </c>
      <c r="J7" s="12" t="str">
        <f t="shared" si="1"/>
        <v>6</v>
      </c>
      <c r="K7" s="12">
        <v>25.0</v>
      </c>
      <c r="L7" s="12">
        <v>1953.0</v>
      </c>
      <c r="M7" s="11" t="s">
        <v>85</v>
      </c>
      <c r="N7" s="11">
        <v>29.209684</v>
      </c>
      <c r="O7" s="11">
        <v>-99.786168</v>
      </c>
      <c r="P7" s="24">
        <v>5034.0</v>
      </c>
      <c r="Q7" s="24" t="s">
        <v>78</v>
      </c>
      <c r="R7" s="11" t="s">
        <v>79</v>
      </c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</row>
    <row r="8">
      <c r="A8" s="8" t="s">
        <v>69</v>
      </c>
      <c r="B8" s="25">
        <v>39770.0</v>
      </c>
      <c r="C8" s="8" t="s">
        <v>49</v>
      </c>
      <c r="D8" s="8" t="s">
        <v>49</v>
      </c>
      <c r="E8" s="26"/>
      <c r="F8" s="8" t="s">
        <v>70</v>
      </c>
      <c r="G8" s="25">
        <v>58157.0</v>
      </c>
      <c r="H8" s="13" t="s">
        <v>71</v>
      </c>
      <c r="I8" s="25" t="s">
        <v>86</v>
      </c>
      <c r="J8" s="26" t="str">
        <f t="shared" si="1"/>
        <v>7</v>
      </c>
      <c r="K8" s="26">
        <v>12.0</v>
      </c>
      <c r="L8" s="26">
        <v>1958.0</v>
      </c>
      <c r="M8" s="25" t="s">
        <v>87</v>
      </c>
      <c r="N8" s="27">
        <v>23.167282</v>
      </c>
      <c r="O8" s="27">
        <v>-99.108196</v>
      </c>
      <c r="P8" s="28">
        <v>2000.0</v>
      </c>
      <c r="Q8" s="28" t="s">
        <v>78</v>
      </c>
      <c r="R8" s="25" t="s">
        <v>79</v>
      </c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</row>
    <row r="9">
      <c r="A9" s="8" t="s">
        <v>69</v>
      </c>
      <c r="B9" s="29">
        <v>35423.0</v>
      </c>
      <c r="C9" s="8" t="s">
        <v>49</v>
      </c>
      <c r="D9" s="8" t="s">
        <v>49</v>
      </c>
      <c r="E9" s="30"/>
      <c r="F9" s="8" t="s">
        <v>70</v>
      </c>
      <c r="G9" s="29">
        <v>58160.0</v>
      </c>
      <c r="H9" s="13" t="s">
        <v>71</v>
      </c>
      <c r="I9" s="29" t="s">
        <v>86</v>
      </c>
      <c r="J9" s="30" t="str">
        <f t="shared" si="1"/>
        <v>7</v>
      </c>
      <c r="K9" s="30">
        <v>12.0</v>
      </c>
      <c r="L9" s="30">
        <v>1958.0</v>
      </c>
      <c r="M9" s="29" t="s">
        <v>88</v>
      </c>
      <c r="N9" s="29">
        <v>22.533935</v>
      </c>
      <c r="O9" s="29">
        <v>-99.377674</v>
      </c>
      <c r="P9" s="29">
        <v>14731.0</v>
      </c>
      <c r="Q9" s="29" t="s">
        <v>78</v>
      </c>
      <c r="R9" s="29" t="s">
        <v>79</v>
      </c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</row>
    <row r="10">
      <c r="A10" s="8" t="s">
        <v>69</v>
      </c>
      <c r="B10" s="19">
        <v>40857.0</v>
      </c>
      <c r="C10" s="8" t="s">
        <v>49</v>
      </c>
      <c r="D10" s="8" t="s">
        <v>49</v>
      </c>
      <c r="E10" s="20"/>
      <c r="F10" s="8" t="s">
        <v>70</v>
      </c>
      <c r="G10" s="19">
        <v>58169.0</v>
      </c>
      <c r="H10" s="13" t="s">
        <v>71</v>
      </c>
      <c r="I10" s="19" t="s">
        <v>89</v>
      </c>
      <c r="J10" s="20" t="str">
        <f t="shared" si="1"/>
        <v>7</v>
      </c>
      <c r="K10" s="20">
        <v>22.0</v>
      </c>
      <c r="L10" s="20">
        <v>1958.0</v>
      </c>
      <c r="M10" s="19" t="s">
        <v>90</v>
      </c>
      <c r="N10" s="31">
        <v>20.730999</v>
      </c>
      <c r="O10" s="31">
        <v>-99.374535</v>
      </c>
      <c r="P10" s="31">
        <v>200.0</v>
      </c>
      <c r="Q10" s="31">
        <v>200.0</v>
      </c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</row>
    <row r="11">
      <c r="A11" s="8" t="s">
        <v>69</v>
      </c>
      <c r="B11" s="14">
        <v>35397.0</v>
      </c>
      <c r="C11" s="8" t="s">
        <v>49</v>
      </c>
      <c r="D11" s="8" t="s">
        <v>49</v>
      </c>
      <c r="E11" s="15"/>
      <c r="F11" s="8" t="s">
        <v>70</v>
      </c>
      <c r="G11" s="14">
        <v>58170.0</v>
      </c>
      <c r="H11" s="13" t="s">
        <v>71</v>
      </c>
      <c r="I11" s="14" t="s">
        <v>89</v>
      </c>
      <c r="J11" s="15" t="str">
        <f t="shared" si="1"/>
        <v>7</v>
      </c>
      <c r="K11" s="15">
        <v>22.0</v>
      </c>
      <c r="L11" s="15">
        <v>1958.0</v>
      </c>
      <c r="M11" s="14" t="s">
        <v>91</v>
      </c>
      <c r="N11" s="32">
        <v>20.550498</v>
      </c>
      <c r="O11" s="14">
        <v>-99.290934</v>
      </c>
      <c r="P11" s="14">
        <v>2.11</v>
      </c>
      <c r="Q11" s="14" t="s">
        <v>92</v>
      </c>
      <c r="R11" s="14" t="s">
        <v>79</v>
      </c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</row>
    <row r="12">
      <c r="A12" s="8" t="s">
        <v>69</v>
      </c>
      <c r="B12" s="14">
        <v>35467.0</v>
      </c>
      <c r="C12" s="8" t="s">
        <v>49</v>
      </c>
      <c r="D12" s="8" t="s">
        <v>49</v>
      </c>
      <c r="E12" s="15"/>
      <c r="F12" s="8" t="s">
        <v>70</v>
      </c>
      <c r="G12" s="14">
        <v>58170.0</v>
      </c>
      <c r="H12" s="13" t="s">
        <v>71</v>
      </c>
      <c r="I12" s="14" t="s">
        <v>89</v>
      </c>
      <c r="J12" s="15" t="str">
        <f t="shared" si="1"/>
        <v>7</v>
      </c>
      <c r="K12" s="15">
        <v>22.0</v>
      </c>
      <c r="L12" s="15">
        <v>1958.0</v>
      </c>
      <c r="M12" s="14" t="s">
        <v>93</v>
      </c>
      <c r="N12" s="32">
        <v>20.550498</v>
      </c>
      <c r="O12" s="14">
        <v>-99.290934</v>
      </c>
      <c r="P12" s="14">
        <v>2.11</v>
      </c>
      <c r="Q12" s="14" t="s">
        <v>92</v>
      </c>
      <c r="R12" s="14" t="s">
        <v>79</v>
      </c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</row>
    <row r="13">
      <c r="A13" s="8" t="s">
        <v>69</v>
      </c>
      <c r="B13" s="14">
        <v>35463.0</v>
      </c>
      <c r="C13" s="8" t="s">
        <v>49</v>
      </c>
      <c r="D13" s="8" t="s">
        <v>49</v>
      </c>
      <c r="E13" s="15"/>
      <c r="F13" s="8" t="s">
        <v>70</v>
      </c>
      <c r="G13" s="14">
        <v>58170.0</v>
      </c>
      <c r="H13" s="13" t="s">
        <v>71</v>
      </c>
      <c r="I13" s="14" t="s">
        <v>89</v>
      </c>
      <c r="J13" s="15" t="str">
        <f t="shared" si="1"/>
        <v>7</v>
      </c>
      <c r="K13" s="15">
        <v>22.0</v>
      </c>
      <c r="L13" s="15">
        <v>1958.0</v>
      </c>
      <c r="M13" s="14" t="s">
        <v>94</v>
      </c>
      <c r="N13" s="32">
        <v>20.550498</v>
      </c>
      <c r="O13" s="14">
        <v>-99.290934</v>
      </c>
      <c r="P13" s="14">
        <v>2.11</v>
      </c>
      <c r="Q13" s="14" t="s">
        <v>92</v>
      </c>
      <c r="R13" s="14" t="s">
        <v>79</v>
      </c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</row>
    <row r="14">
      <c r="A14" s="8" t="s">
        <v>69</v>
      </c>
      <c r="B14" s="14">
        <v>35553.0</v>
      </c>
      <c r="C14" s="8" t="s">
        <v>49</v>
      </c>
      <c r="D14" s="8" t="s">
        <v>49</v>
      </c>
      <c r="E14" s="15"/>
      <c r="F14" s="8" t="s">
        <v>70</v>
      </c>
      <c r="G14" s="14">
        <v>58170.0</v>
      </c>
      <c r="H14" s="13" t="s">
        <v>71</v>
      </c>
      <c r="I14" s="14" t="s">
        <v>89</v>
      </c>
      <c r="J14" s="15" t="str">
        <f t="shared" si="1"/>
        <v>7</v>
      </c>
      <c r="K14" s="15">
        <v>22.0</v>
      </c>
      <c r="L14" s="15">
        <v>1958.0</v>
      </c>
      <c r="M14" s="14" t="s">
        <v>95</v>
      </c>
      <c r="N14" s="32">
        <v>20.550498</v>
      </c>
      <c r="O14" s="14">
        <v>-99.290934</v>
      </c>
      <c r="P14" s="14">
        <v>2.11</v>
      </c>
      <c r="Q14" s="14" t="s">
        <v>92</v>
      </c>
      <c r="R14" s="14" t="s">
        <v>79</v>
      </c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</row>
    <row r="15">
      <c r="A15" s="8" t="s">
        <v>69</v>
      </c>
      <c r="B15" s="14">
        <v>35401.0</v>
      </c>
      <c r="C15" s="8" t="s">
        <v>49</v>
      </c>
      <c r="D15" s="8" t="s">
        <v>49</v>
      </c>
      <c r="E15" s="15"/>
      <c r="F15" s="8" t="s">
        <v>70</v>
      </c>
      <c r="G15" s="14">
        <v>58170.0</v>
      </c>
      <c r="H15" s="13" t="s">
        <v>71</v>
      </c>
      <c r="I15" s="14" t="s">
        <v>89</v>
      </c>
      <c r="J15" s="15" t="str">
        <f t="shared" si="1"/>
        <v>7</v>
      </c>
      <c r="K15" s="15">
        <v>22.0</v>
      </c>
      <c r="L15" s="15">
        <v>1958.0</v>
      </c>
      <c r="M15" s="14" t="s">
        <v>96</v>
      </c>
      <c r="N15" s="32">
        <v>20.550498</v>
      </c>
      <c r="O15" s="14">
        <v>-99.290934</v>
      </c>
      <c r="P15" s="14">
        <v>2.11</v>
      </c>
      <c r="Q15" s="14" t="s">
        <v>92</v>
      </c>
      <c r="R15" s="14" t="s">
        <v>79</v>
      </c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</row>
    <row r="16">
      <c r="A16" s="8" t="s">
        <v>69</v>
      </c>
      <c r="B16" s="19">
        <v>35543.0</v>
      </c>
      <c r="C16" s="8" t="s">
        <v>49</v>
      </c>
      <c r="D16" s="8" t="s">
        <v>49</v>
      </c>
      <c r="E16" s="20"/>
      <c r="F16" s="8" t="s">
        <v>70</v>
      </c>
      <c r="G16" s="19">
        <v>58189.0</v>
      </c>
      <c r="H16" s="13" t="s">
        <v>71</v>
      </c>
      <c r="I16" s="19" t="s">
        <v>97</v>
      </c>
      <c r="J16" s="20" t="str">
        <f t="shared" si="1"/>
        <v>8</v>
      </c>
      <c r="K16" s="20">
        <v>5.0</v>
      </c>
      <c r="L16" s="20">
        <v>1958.0</v>
      </c>
      <c r="M16" s="19" t="s">
        <v>98</v>
      </c>
      <c r="N16" s="31">
        <v>18.550042</v>
      </c>
      <c r="O16" s="31">
        <v>-96.387774</v>
      </c>
      <c r="P16" s="31">
        <v>200.0</v>
      </c>
      <c r="Q16" s="31">
        <v>200.0</v>
      </c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</row>
    <row r="17">
      <c r="A17" s="8" t="s">
        <v>69</v>
      </c>
      <c r="B17" s="25">
        <v>40893.0</v>
      </c>
      <c r="C17" s="8" t="s">
        <v>49</v>
      </c>
      <c r="D17" s="8" t="s">
        <v>49</v>
      </c>
      <c r="E17" s="26"/>
      <c r="F17" s="8" t="s">
        <v>70</v>
      </c>
      <c r="G17" s="25">
        <v>58203.0</v>
      </c>
      <c r="H17" s="13" t="s">
        <v>71</v>
      </c>
      <c r="I17" s="25" t="s">
        <v>99</v>
      </c>
      <c r="J17" s="26" t="str">
        <f t="shared" si="1"/>
        <v>8</v>
      </c>
      <c r="K17" s="26">
        <v>11.0</v>
      </c>
      <c r="L17" s="26">
        <v>1958.0</v>
      </c>
      <c r="M17" s="25" t="s">
        <v>100</v>
      </c>
      <c r="N17" s="25">
        <v>18.549976</v>
      </c>
      <c r="O17" s="25">
        <v>-96.387825</v>
      </c>
      <c r="P17" s="33">
        <v>3036.0</v>
      </c>
      <c r="Q17" s="33" t="s">
        <v>78</v>
      </c>
      <c r="R17" s="25" t="s">
        <v>79</v>
      </c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</row>
    <row r="18">
      <c r="A18" s="8" t="s">
        <v>69</v>
      </c>
      <c r="B18" s="34">
        <v>35441.0</v>
      </c>
      <c r="C18" s="8" t="s">
        <v>49</v>
      </c>
      <c r="D18" s="8" t="s">
        <v>49</v>
      </c>
      <c r="E18" s="35"/>
      <c r="F18" s="8" t="s">
        <v>70</v>
      </c>
      <c r="G18" s="34">
        <v>58204.0</v>
      </c>
      <c r="H18" s="13" t="s">
        <v>71</v>
      </c>
      <c r="I18" s="34" t="s">
        <v>101</v>
      </c>
      <c r="J18" s="35" t="str">
        <f t="shared" si="1"/>
        <v>7</v>
      </c>
      <c r="K18" s="35">
        <v>20.0</v>
      </c>
      <c r="L18" s="35">
        <v>1958.0</v>
      </c>
      <c r="M18" s="34" t="s">
        <v>102</v>
      </c>
      <c r="N18" s="34">
        <v>18.579415</v>
      </c>
      <c r="O18" s="34">
        <v>-96.39854</v>
      </c>
      <c r="P18" s="34">
        <v>3036.0</v>
      </c>
      <c r="Q18" s="34" t="s">
        <v>78</v>
      </c>
      <c r="R18" s="34" t="s">
        <v>79</v>
      </c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</row>
    <row r="19">
      <c r="A19" s="8" t="s">
        <v>69</v>
      </c>
      <c r="B19" s="25">
        <v>37991.0</v>
      </c>
      <c r="C19" s="8" t="s">
        <v>49</v>
      </c>
      <c r="D19" s="8" t="s">
        <v>49</v>
      </c>
      <c r="E19" s="26"/>
      <c r="F19" s="8" t="s">
        <v>70</v>
      </c>
      <c r="G19" s="25">
        <v>58208.0</v>
      </c>
      <c r="H19" s="13" t="s">
        <v>71</v>
      </c>
      <c r="I19" s="25" t="s">
        <v>103</v>
      </c>
      <c r="J19" s="26" t="str">
        <f t="shared" si="1"/>
        <v>7</v>
      </c>
      <c r="K19" s="26">
        <v>25.0</v>
      </c>
      <c r="L19" s="26">
        <v>1958.0</v>
      </c>
      <c r="M19" s="25" t="s">
        <v>104</v>
      </c>
      <c r="N19" s="25">
        <v>18.425145</v>
      </c>
      <c r="O19" s="25">
        <v>-95.177301</v>
      </c>
      <c r="P19" s="25">
        <v>3036.0</v>
      </c>
      <c r="Q19" s="25" t="s">
        <v>78</v>
      </c>
      <c r="R19" s="25" t="s">
        <v>79</v>
      </c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</row>
    <row r="20">
      <c r="A20" s="8" t="s">
        <v>69</v>
      </c>
      <c r="B20" s="25">
        <v>35382.0</v>
      </c>
      <c r="C20" s="8" t="s">
        <v>49</v>
      </c>
      <c r="D20" s="8" t="s">
        <v>49</v>
      </c>
      <c r="E20" s="26"/>
      <c r="F20" s="8" t="s">
        <v>70</v>
      </c>
      <c r="G20" s="25">
        <v>58208.0</v>
      </c>
      <c r="H20" s="13" t="s">
        <v>71</v>
      </c>
      <c r="I20" s="25" t="s">
        <v>103</v>
      </c>
      <c r="J20" s="26" t="str">
        <f t="shared" si="1"/>
        <v>7</v>
      </c>
      <c r="K20" s="26">
        <v>25.0</v>
      </c>
      <c r="L20" s="26">
        <v>1958.0</v>
      </c>
      <c r="M20" s="25" t="s">
        <v>105</v>
      </c>
      <c r="N20" s="25">
        <v>18.425145</v>
      </c>
      <c r="O20" s="25">
        <v>-95.177301</v>
      </c>
      <c r="P20" s="25">
        <v>3036.0</v>
      </c>
      <c r="Q20" s="25" t="s">
        <v>78</v>
      </c>
      <c r="R20" s="25" t="s">
        <v>79</v>
      </c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</row>
    <row r="21">
      <c r="A21" s="8" t="s">
        <v>69</v>
      </c>
      <c r="B21" s="25">
        <v>35406.0</v>
      </c>
      <c r="C21" s="8" t="s">
        <v>49</v>
      </c>
      <c r="D21" s="8" t="s">
        <v>49</v>
      </c>
      <c r="E21" s="26"/>
      <c r="F21" s="8" t="s">
        <v>70</v>
      </c>
      <c r="G21" s="25">
        <v>58208.0</v>
      </c>
      <c r="H21" s="13" t="s">
        <v>71</v>
      </c>
      <c r="I21" s="25" t="s">
        <v>103</v>
      </c>
      <c r="J21" s="26" t="str">
        <f t="shared" si="1"/>
        <v>7</v>
      </c>
      <c r="K21" s="26">
        <v>25.0</v>
      </c>
      <c r="L21" s="26">
        <v>1958.0</v>
      </c>
      <c r="M21" s="25" t="s">
        <v>106</v>
      </c>
      <c r="N21" s="25">
        <v>18.425145</v>
      </c>
      <c r="O21" s="25">
        <v>-95.177301</v>
      </c>
      <c r="P21" s="25">
        <v>3036.0</v>
      </c>
      <c r="Q21" s="25" t="s">
        <v>78</v>
      </c>
      <c r="R21" s="25" t="s">
        <v>79</v>
      </c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</row>
    <row r="22">
      <c r="A22" s="8" t="s">
        <v>69</v>
      </c>
      <c r="B22" s="25">
        <v>39509.0</v>
      </c>
      <c r="C22" s="8" t="s">
        <v>49</v>
      </c>
      <c r="D22" s="8" t="s">
        <v>49</v>
      </c>
      <c r="E22" s="26"/>
      <c r="F22" s="8" t="s">
        <v>70</v>
      </c>
      <c r="G22" s="25">
        <v>58208.0</v>
      </c>
      <c r="H22" s="13" t="s">
        <v>71</v>
      </c>
      <c r="I22" s="25" t="s">
        <v>103</v>
      </c>
      <c r="J22" s="26" t="str">
        <f t="shared" si="1"/>
        <v>7</v>
      </c>
      <c r="K22" s="26">
        <v>25.0</v>
      </c>
      <c r="L22" s="26">
        <v>1958.0</v>
      </c>
      <c r="M22" s="25" t="s">
        <v>107</v>
      </c>
      <c r="N22" s="25">
        <v>18.425145</v>
      </c>
      <c r="O22" s="25">
        <v>-95.177301</v>
      </c>
      <c r="P22" s="25">
        <v>3036.0</v>
      </c>
      <c r="Q22" s="25" t="s">
        <v>78</v>
      </c>
      <c r="R22" s="25" t="s">
        <v>79</v>
      </c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</row>
    <row r="23">
      <c r="A23" s="8" t="s">
        <v>69</v>
      </c>
      <c r="B23" s="25">
        <v>35399.0</v>
      </c>
      <c r="C23" s="8" t="s">
        <v>49</v>
      </c>
      <c r="D23" s="8" t="s">
        <v>49</v>
      </c>
      <c r="E23" s="26"/>
      <c r="F23" s="8" t="s">
        <v>70</v>
      </c>
      <c r="G23" s="25">
        <v>58208.0</v>
      </c>
      <c r="H23" s="13" t="s">
        <v>71</v>
      </c>
      <c r="I23" s="25" t="s">
        <v>103</v>
      </c>
      <c r="J23" s="26" t="str">
        <f t="shared" si="1"/>
        <v>7</v>
      </c>
      <c r="K23" s="26">
        <v>25.0</v>
      </c>
      <c r="L23" s="26">
        <v>1958.0</v>
      </c>
      <c r="M23" s="25" t="s">
        <v>108</v>
      </c>
      <c r="N23" s="25">
        <v>18.425145</v>
      </c>
      <c r="O23" s="25">
        <v>-95.177301</v>
      </c>
      <c r="P23" s="25">
        <v>3036.0</v>
      </c>
      <c r="Q23" s="25" t="s">
        <v>78</v>
      </c>
      <c r="R23" s="25" t="s">
        <v>79</v>
      </c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</row>
    <row r="24">
      <c r="A24" s="8" t="s">
        <v>69</v>
      </c>
      <c r="B24" s="25">
        <v>35352.0</v>
      </c>
      <c r="C24" s="8" t="s">
        <v>49</v>
      </c>
      <c r="D24" s="8" t="s">
        <v>49</v>
      </c>
      <c r="E24" s="26"/>
      <c r="F24" s="8" t="s">
        <v>70</v>
      </c>
      <c r="G24" s="25">
        <v>58208.0</v>
      </c>
      <c r="H24" s="13" t="s">
        <v>71</v>
      </c>
      <c r="I24" s="25" t="s">
        <v>103</v>
      </c>
      <c r="J24" s="26" t="str">
        <f t="shared" si="1"/>
        <v>7</v>
      </c>
      <c r="K24" s="26">
        <v>25.0</v>
      </c>
      <c r="L24" s="26">
        <v>1958.0</v>
      </c>
      <c r="M24" s="25" t="s">
        <v>109</v>
      </c>
      <c r="N24" s="25">
        <v>18.425145</v>
      </c>
      <c r="O24" s="25">
        <v>-95.177301</v>
      </c>
      <c r="P24" s="25">
        <v>3036.0</v>
      </c>
      <c r="Q24" s="25" t="s">
        <v>78</v>
      </c>
      <c r="R24" s="25" t="s">
        <v>79</v>
      </c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>
      <c r="A25" s="8" t="s">
        <v>69</v>
      </c>
      <c r="B25" s="25">
        <v>41614.0</v>
      </c>
      <c r="C25" s="8" t="s">
        <v>49</v>
      </c>
      <c r="D25" s="8" t="s">
        <v>49</v>
      </c>
      <c r="E25" s="26"/>
      <c r="F25" s="8" t="s">
        <v>70</v>
      </c>
      <c r="G25" s="25">
        <v>58208.0</v>
      </c>
      <c r="H25" s="13" t="s">
        <v>71</v>
      </c>
      <c r="I25" s="25" t="s">
        <v>103</v>
      </c>
      <c r="J25" s="26" t="str">
        <f t="shared" si="1"/>
        <v>7</v>
      </c>
      <c r="K25" s="26">
        <v>25.0</v>
      </c>
      <c r="L25" s="26">
        <v>1958.0</v>
      </c>
      <c r="M25" s="25" t="s">
        <v>110</v>
      </c>
      <c r="N25" s="25">
        <v>18.425145</v>
      </c>
      <c r="O25" s="25">
        <v>-95.177301</v>
      </c>
      <c r="P25" s="25">
        <v>3036.0</v>
      </c>
      <c r="Q25" s="25" t="s">
        <v>78</v>
      </c>
      <c r="R25" s="25" t="s">
        <v>79</v>
      </c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>
      <c r="A26" s="8" t="s">
        <v>69</v>
      </c>
      <c r="B26" s="34">
        <v>42247.0</v>
      </c>
      <c r="C26" s="8" t="s">
        <v>49</v>
      </c>
      <c r="D26" s="8" t="s">
        <v>49</v>
      </c>
      <c r="E26" s="35"/>
      <c r="F26" s="8" t="s">
        <v>70</v>
      </c>
      <c r="G26" s="34">
        <v>58209.0</v>
      </c>
      <c r="H26" s="13" t="s">
        <v>71</v>
      </c>
      <c r="I26" s="34" t="s">
        <v>103</v>
      </c>
      <c r="J26" s="35" t="str">
        <f t="shared" si="1"/>
        <v>7</v>
      </c>
      <c r="K26" s="35">
        <v>25.0</v>
      </c>
      <c r="L26" s="35">
        <v>1958.0</v>
      </c>
      <c r="M26" s="34" t="s">
        <v>111</v>
      </c>
      <c r="N26" s="34">
        <v>18.359967</v>
      </c>
      <c r="O26" s="34">
        <v>-95.120483</v>
      </c>
      <c r="P26" s="34">
        <v>6845.0</v>
      </c>
      <c r="Q26" s="34" t="s">
        <v>78</v>
      </c>
      <c r="R26" s="34" t="s">
        <v>79</v>
      </c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</row>
    <row r="27">
      <c r="A27" s="8" t="s">
        <v>69</v>
      </c>
      <c r="B27" s="36">
        <v>84016.0</v>
      </c>
      <c r="C27" s="8" t="s">
        <v>49</v>
      </c>
      <c r="D27" s="8" t="s">
        <v>49</v>
      </c>
      <c r="E27" s="37"/>
      <c r="F27" s="8" t="s">
        <v>70</v>
      </c>
      <c r="G27" s="36">
        <v>58210.0</v>
      </c>
      <c r="H27" s="13" t="s">
        <v>71</v>
      </c>
      <c r="I27" s="36" t="s">
        <v>103</v>
      </c>
      <c r="J27" s="37" t="str">
        <f t="shared" si="1"/>
        <v>7</v>
      </c>
      <c r="K27" s="37">
        <v>25.0</v>
      </c>
      <c r="L27" s="37">
        <v>1958.0</v>
      </c>
      <c r="M27" s="36" t="s">
        <v>112</v>
      </c>
      <c r="N27" s="36">
        <v>18.835715</v>
      </c>
      <c r="O27" s="36">
        <v>-96.991812</v>
      </c>
      <c r="P27" s="37"/>
      <c r="Q27" s="37"/>
      <c r="R27" s="36" t="s">
        <v>79</v>
      </c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</row>
    <row r="28">
      <c r="A28" s="8" t="s">
        <v>69</v>
      </c>
      <c r="B28" s="25">
        <v>35404.0</v>
      </c>
      <c r="C28" s="8" t="s">
        <v>49</v>
      </c>
      <c r="D28" s="8" t="s">
        <v>49</v>
      </c>
      <c r="E28" s="26"/>
      <c r="F28" s="8" t="s">
        <v>70</v>
      </c>
      <c r="G28" s="25">
        <v>58212.0</v>
      </c>
      <c r="H28" s="13" t="s">
        <v>71</v>
      </c>
      <c r="I28" s="25" t="s">
        <v>103</v>
      </c>
      <c r="J28" s="26" t="str">
        <f t="shared" si="1"/>
        <v>7</v>
      </c>
      <c r="K28" s="26">
        <v>25.0</v>
      </c>
      <c r="L28" s="26">
        <v>1958.0</v>
      </c>
      <c r="M28" s="25" t="s">
        <v>113</v>
      </c>
      <c r="N28" s="25">
        <v>18.425145</v>
      </c>
      <c r="O28" s="25">
        <v>-95.177301</v>
      </c>
      <c r="P28" s="25">
        <v>3036.0</v>
      </c>
      <c r="Q28" s="25" t="s">
        <v>78</v>
      </c>
      <c r="R28" s="25" t="s">
        <v>79</v>
      </c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</row>
    <row r="29">
      <c r="A29" s="8" t="s">
        <v>69</v>
      </c>
      <c r="B29" s="25">
        <v>39866.0</v>
      </c>
      <c r="C29" s="8" t="s">
        <v>49</v>
      </c>
      <c r="D29" s="8" t="s">
        <v>49</v>
      </c>
      <c r="E29" s="26"/>
      <c r="F29" s="8" t="s">
        <v>70</v>
      </c>
      <c r="G29" s="25">
        <v>58212.0</v>
      </c>
      <c r="H29" s="13" t="s">
        <v>71</v>
      </c>
      <c r="I29" s="25" t="s">
        <v>103</v>
      </c>
      <c r="J29" s="26" t="str">
        <f t="shared" si="1"/>
        <v>7</v>
      </c>
      <c r="K29" s="26">
        <v>25.0</v>
      </c>
      <c r="L29" s="26">
        <v>1958.0</v>
      </c>
      <c r="M29" s="25" t="s">
        <v>114</v>
      </c>
      <c r="N29" s="25">
        <v>18.425145</v>
      </c>
      <c r="O29" s="25">
        <v>-95.177301</v>
      </c>
      <c r="P29" s="25">
        <v>3036.0</v>
      </c>
      <c r="Q29" s="25" t="s">
        <v>78</v>
      </c>
      <c r="R29" s="25" t="s">
        <v>79</v>
      </c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</row>
    <row r="30">
      <c r="A30" s="8" t="s">
        <v>69</v>
      </c>
      <c r="B30" s="25">
        <v>35530.0</v>
      </c>
      <c r="C30" s="8" t="s">
        <v>49</v>
      </c>
      <c r="D30" s="8" t="s">
        <v>49</v>
      </c>
      <c r="E30" s="26"/>
      <c r="F30" s="8" t="s">
        <v>70</v>
      </c>
      <c r="G30" s="25">
        <v>58212.0</v>
      </c>
      <c r="H30" s="13" t="s">
        <v>71</v>
      </c>
      <c r="I30" s="25" t="s">
        <v>103</v>
      </c>
      <c r="J30" s="26" t="str">
        <f t="shared" si="1"/>
        <v>7</v>
      </c>
      <c r="K30" s="26">
        <v>25.0</v>
      </c>
      <c r="L30" s="26">
        <v>1958.0</v>
      </c>
      <c r="M30" s="25" t="s">
        <v>115</v>
      </c>
      <c r="N30" s="25">
        <v>18.425145</v>
      </c>
      <c r="O30" s="25">
        <v>-95.177301</v>
      </c>
      <c r="P30" s="25">
        <v>3036.0</v>
      </c>
      <c r="Q30" s="25" t="s">
        <v>78</v>
      </c>
      <c r="R30" s="25" t="s">
        <v>79</v>
      </c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</row>
    <row r="31">
      <c r="A31" s="8" t="s">
        <v>69</v>
      </c>
      <c r="B31" s="8">
        <v>37881.0</v>
      </c>
      <c r="C31" s="8" t="s">
        <v>49</v>
      </c>
      <c r="D31" s="8" t="s">
        <v>49</v>
      </c>
      <c r="F31" s="8" t="s">
        <v>70</v>
      </c>
      <c r="G31" s="8">
        <v>58212.0</v>
      </c>
      <c r="H31" s="13" t="s">
        <v>71</v>
      </c>
    </row>
    <row r="32">
      <c r="A32" s="8" t="s">
        <v>69</v>
      </c>
      <c r="B32" s="34">
        <v>35600.0</v>
      </c>
      <c r="C32" s="8" t="s">
        <v>49</v>
      </c>
      <c r="D32" s="8" t="s">
        <v>49</v>
      </c>
      <c r="E32" s="35"/>
      <c r="F32" s="8" t="s">
        <v>70</v>
      </c>
      <c r="G32" s="34">
        <v>58214.0</v>
      </c>
      <c r="H32" s="13" t="s">
        <v>71</v>
      </c>
      <c r="I32" s="34" t="s">
        <v>116</v>
      </c>
      <c r="J32" s="35" t="str">
        <f t="shared" ref="J32:J60" si="2">IFERROR(__xludf.DUMMYFUNCTION("SPLIT(I32,""."", TRUE)"),"7")</f>
        <v>7</v>
      </c>
      <c r="K32" s="35">
        <v>14.0</v>
      </c>
      <c r="L32" s="35">
        <v>1958.0</v>
      </c>
      <c r="M32" s="34" t="s">
        <v>111</v>
      </c>
      <c r="N32" s="34">
        <v>18.359967</v>
      </c>
      <c r="O32" s="34">
        <v>-95.120483</v>
      </c>
      <c r="P32" s="34">
        <v>6845.0</v>
      </c>
      <c r="Q32" s="34" t="s">
        <v>78</v>
      </c>
      <c r="R32" s="34" t="s">
        <v>79</v>
      </c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</row>
    <row r="33">
      <c r="A33" s="8" t="s">
        <v>69</v>
      </c>
      <c r="B33" s="14">
        <v>35599.0</v>
      </c>
      <c r="C33" s="8" t="s">
        <v>49</v>
      </c>
      <c r="D33" s="8" t="s">
        <v>49</v>
      </c>
      <c r="E33" s="15"/>
      <c r="F33" s="8" t="s">
        <v>70</v>
      </c>
      <c r="G33" s="14">
        <v>58215.0</v>
      </c>
      <c r="H33" s="13" t="s">
        <v>71</v>
      </c>
      <c r="I33" s="14" t="s">
        <v>117</v>
      </c>
      <c r="J33" s="15" t="str">
        <f t="shared" si="2"/>
        <v>8</v>
      </c>
      <c r="K33" s="15">
        <v>16.0</v>
      </c>
      <c r="L33" s="15">
        <v>1958.0</v>
      </c>
      <c r="M33" s="14" t="s">
        <v>118</v>
      </c>
      <c r="N33" s="14">
        <v>18.182218</v>
      </c>
      <c r="O33" s="14">
        <v>-94.932567</v>
      </c>
      <c r="P33" s="14">
        <v>2.11</v>
      </c>
      <c r="Q33" s="14" t="s">
        <v>92</v>
      </c>
      <c r="R33" s="14" t="s">
        <v>79</v>
      </c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</row>
    <row r="34">
      <c r="A34" s="8" t="s">
        <v>69</v>
      </c>
      <c r="B34" s="25">
        <v>35465.0</v>
      </c>
      <c r="C34" s="8" t="s">
        <v>49</v>
      </c>
      <c r="D34" s="8" t="s">
        <v>49</v>
      </c>
      <c r="E34" s="26"/>
      <c r="F34" s="8" t="s">
        <v>70</v>
      </c>
      <c r="G34" s="25">
        <v>58228.0</v>
      </c>
      <c r="H34" s="13" t="s">
        <v>71</v>
      </c>
      <c r="I34" s="25" t="s">
        <v>117</v>
      </c>
      <c r="J34" s="26" t="str">
        <f t="shared" si="2"/>
        <v>8</v>
      </c>
      <c r="K34" s="26">
        <v>16.0</v>
      </c>
      <c r="L34" s="26">
        <v>1958.0</v>
      </c>
      <c r="M34" s="25" t="s">
        <v>119</v>
      </c>
      <c r="N34" s="25">
        <v>18.425145</v>
      </c>
      <c r="O34" s="25">
        <v>-95.177301</v>
      </c>
      <c r="P34" s="25">
        <v>3036.0</v>
      </c>
      <c r="Q34" s="25" t="s">
        <v>78</v>
      </c>
      <c r="R34" s="25" t="s">
        <v>79</v>
      </c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</row>
    <row r="35">
      <c r="A35" s="8" t="s">
        <v>69</v>
      </c>
      <c r="B35" s="25">
        <v>41861.0</v>
      </c>
      <c r="C35" s="8" t="s">
        <v>49</v>
      </c>
      <c r="D35" s="8" t="s">
        <v>49</v>
      </c>
      <c r="E35" s="26"/>
      <c r="F35" s="8" t="s">
        <v>70</v>
      </c>
      <c r="G35" s="25">
        <v>58228.0</v>
      </c>
      <c r="H35" s="13" t="s">
        <v>71</v>
      </c>
      <c r="I35" s="25" t="s">
        <v>117</v>
      </c>
      <c r="J35" s="26" t="str">
        <f t="shared" si="2"/>
        <v>8</v>
      </c>
      <c r="K35" s="26">
        <v>16.0</v>
      </c>
      <c r="L35" s="26">
        <v>1958.0</v>
      </c>
      <c r="M35" s="25" t="s">
        <v>120</v>
      </c>
      <c r="N35" s="25">
        <v>18.425145</v>
      </c>
      <c r="O35" s="25">
        <v>-95.177301</v>
      </c>
      <c r="P35" s="25">
        <v>3036.0</v>
      </c>
      <c r="Q35" s="25" t="s">
        <v>78</v>
      </c>
      <c r="R35" s="25" t="s">
        <v>79</v>
      </c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>
      <c r="A36" s="8" t="s">
        <v>69</v>
      </c>
      <c r="B36" s="25">
        <v>39887.0</v>
      </c>
      <c r="C36" s="8" t="s">
        <v>49</v>
      </c>
      <c r="D36" s="8" t="s">
        <v>49</v>
      </c>
      <c r="E36" s="26"/>
      <c r="F36" s="8" t="s">
        <v>70</v>
      </c>
      <c r="G36" s="25">
        <v>58228.0</v>
      </c>
      <c r="H36" s="13" t="s">
        <v>71</v>
      </c>
      <c r="I36" s="25" t="s">
        <v>117</v>
      </c>
      <c r="J36" s="26" t="str">
        <f t="shared" si="2"/>
        <v>8</v>
      </c>
      <c r="K36" s="26">
        <v>16.0</v>
      </c>
      <c r="L36" s="26">
        <v>1958.0</v>
      </c>
      <c r="M36" s="25" t="s">
        <v>121</v>
      </c>
      <c r="N36" s="25">
        <v>18.425145</v>
      </c>
      <c r="O36" s="25">
        <v>-95.177301</v>
      </c>
      <c r="P36" s="25">
        <v>3036.0</v>
      </c>
      <c r="Q36" s="25" t="s">
        <v>78</v>
      </c>
      <c r="R36" s="25" t="s">
        <v>79</v>
      </c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</row>
    <row r="37">
      <c r="A37" s="8" t="s">
        <v>69</v>
      </c>
      <c r="B37" s="34">
        <v>35531.0</v>
      </c>
      <c r="C37" s="8" t="s">
        <v>49</v>
      </c>
      <c r="D37" s="8" t="s">
        <v>49</v>
      </c>
      <c r="E37" s="35"/>
      <c r="F37" s="8" t="s">
        <v>70</v>
      </c>
      <c r="G37" s="34">
        <v>58240.0</v>
      </c>
      <c r="H37" s="13" t="s">
        <v>71</v>
      </c>
      <c r="I37" s="34" t="s">
        <v>122</v>
      </c>
      <c r="J37" s="35" t="str">
        <f t="shared" si="2"/>
        <v>8</v>
      </c>
      <c r="K37" s="35">
        <v>28.0</v>
      </c>
      <c r="L37" s="35">
        <v>1958.0</v>
      </c>
      <c r="M37" s="34" t="s">
        <v>123</v>
      </c>
      <c r="N37" s="34">
        <v>19.660834</v>
      </c>
      <c r="O37" s="34">
        <v>-98.892113</v>
      </c>
      <c r="P37" s="38">
        <v>3899.0</v>
      </c>
      <c r="Q37" s="38" t="s">
        <v>78</v>
      </c>
      <c r="R37" s="34" t="s">
        <v>79</v>
      </c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</row>
    <row r="38">
      <c r="A38" s="8" t="s">
        <v>69</v>
      </c>
      <c r="B38" s="11">
        <v>42578.0</v>
      </c>
      <c r="C38" s="8" t="s">
        <v>49</v>
      </c>
      <c r="D38" s="8" t="s">
        <v>49</v>
      </c>
      <c r="E38" s="12"/>
      <c r="F38" s="8" t="s">
        <v>70</v>
      </c>
      <c r="G38" s="11">
        <v>58240.0</v>
      </c>
      <c r="H38" s="13" t="s">
        <v>71</v>
      </c>
      <c r="I38" s="11" t="s">
        <v>122</v>
      </c>
      <c r="J38" s="12" t="str">
        <f t="shared" si="2"/>
        <v>8</v>
      </c>
      <c r="K38" s="12">
        <v>28.0</v>
      </c>
      <c r="L38" s="12">
        <v>1958.0</v>
      </c>
      <c r="M38" s="11" t="s">
        <v>123</v>
      </c>
      <c r="N38" s="11">
        <v>19.680393</v>
      </c>
      <c r="O38" s="11">
        <v>-98.897778</v>
      </c>
      <c r="P38" s="11">
        <v>3899.0</v>
      </c>
      <c r="Q38" s="11" t="s">
        <v>78</v>
      </c>
      <c r="R38" s="11" t="s">
        <v>79</v>
      </c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</row>
    <row r="39">
      <c r="A39" s="8" t="s">
        <v>69</v>
      </c>
      <c r="B39" s="39">
        <v>40112.0</v>
      </c>
      <c r="C39" s="8" t="s">
        <v>49</v>
      </c>
      <c r="D39" s="8" t="s">
        <v>49</v>
      </c>
      <c r="E39" s="40"/>
      <c r="F39" s="8" t="s">
        <v>70</v>
      </c>
      <c r="G39" s="39">
        <v>58244.0</v>
      </c>
      <c r="H39" s="13" t="s">
        <v>71</v>
      </c>
      <c r="I39" s="39" t="s">
        <v>124</v>
      </c>
      <c r="J39" s="40" t="str">
        <f t="shared" si="2"/>
        <v>8</v>
      </c>
      <c r="K39" s="40">
        <v>19.0</v>
      </c>
      <c r="L39" s="40">
        <v>1958.0</v>
      </c>
      <c r="M39" s="39" t="s">
        <v>125</v>
      </c>
      <c r="N39" s="39">
        <v>17.527588</v>
      </c>
      <c r="O39" s="39">
        <v>-92.973844</v>
      </c>
      <c r="P39" s="41">
        <v>5042.0</v>
      </c>
      <c r="Q39" s="41" t="s">
        <v>78</v>
      </c>
      <c r="R39" s="39" t="s">
        <v>79</v>
      </c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</row>
    <row r="40">
      <c r="A40" s="8" t="s">
        <v>69</v>
      </c>
      <c r="B40" s="29">
        <v>39785.0</v>
      </c>
      <c r="C40" s="8" t="s">
        <v>49</v>
      </c>
      <c r="D40" s="8" t="s">
        <v>49</v>
      </c>
      <c r="E40" s="30"/>
      <c r="F40" s="8" t="s">
        <v>70</v>
      </c>
      <c r="G40" s="29">
        <v>58256.0</v>
      </c>
      <c r="H40" s="13" t="s">
        <v>71</v>
      </c>
      <c r="I40" s="29" t="s">
        <v>116</v>
      </c>
      <c r="J40" s="30" t="str">
        <f t="shared" si="2"/>
        <v>7</v>
      </c>
      <c r="K40" s="30">
        <v>14.0</v>
      </c>
      <c r="L40" s="30">
        <v>1958.0</v>
      </c>
      <c r="M40" s="29" t="s">
        <v>126</v>
      </c>
      <c r="N40" s="29">
        <v>22.533935</v>
      </c>
      <c r="O40" s="29">
        <v>-99.377674</v>
      </c>
      <c r="P40" s="29">
        <v>14731.0</v>
      </c>
      <c r="Q40" s="29" t="s">
        <v>78</v>
      </c>
      <c r="R40" s="29" t="s">
        <v>79</v>
      </c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</row>
    <row r="41">
      <c r="A41" s="8" t="s">
        <v>69</v>
      </c>
      <c r="B41" s="29">
        <v>35550.0</v>
      </c>
      <c r="C41" s="8" t="s">
        <v>49</v>
      </c>
      <c r="D41" s="8" t="s">
        <v>49</v>
      </c>
      <c r="E41" s="30"/>
      <c r="F41" s="8" t="s">
        <v>70</v>
      </c>
      <c r="G41" s="29">
        <v>58256.0</v>
      </c>
      <c r="H41" s="13" t="s">
        <v>71</v>
      </c>
      <c r="I41" s="29" t="s">
        <v>116</v>
      </c>
      <c r="J41" s="30" t="str">
        <f t="shared" si="2"/>
        <v>7</v>
      </c>
      <c r="K41" s="30">
        <v>14.0</v>
      </c>
      <c r="L41" s="30">
        <v>1958.0</v>
      </c>
      <c r="M41" s="29" t="s">
        <v>127</v>
      </c>
      <c r="N41" s="29">
        <v>22.533935</v>
      </c>
      <c r="O41" s="29">
        <v>-99.377674</v>
      </c>
      <c r="P41" s="29">
        <v>14731.0</v>
      </c>
      <c r="Q41" s="29" t="s">
        <v>78</v>
      </c>
      <c r="R41" s="29" t="s">
        <v>79</v>
      </c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</row>
    <row r="42">
      <c r="A42" s="8" t="s">
        <v>69</v>
      </c>
      <c r="B42" s="29">
        <v>83845.0</v>
      </c>
      <c r="C42" s="8" t="s">
        <v>49</v>
      </c>
      <c r="D42" s="8" t="s">
        <v>49</v>
      </c>
      <c r="E42" s="30"/>
      <c r="F42" s="8" t="s">
        <v>70</v>
      </c>
      <c r="G42" s="29">
        <v>58256.0</v>
      </c>
      <c r="H42" s="13" t="s">
        <v>71</v>
      </c>
      <c r="I42" s="29" t="s">
        <v>116</v>
      </c>
      <c r="J42" s="30" t="str">
        <f t="shared" si="2"/>
        <v>7</v>
      </c>
      <c r="K42" s="30">
        <v>14.0</v>
      </c>
      <c r="L42" s="30">
        <v>1958.0</v>
      </c>
      <c r="M42" s="29" t="s">
        <v>88</v>
      </c>
      <c r="N42" s="29">
        <v>22.533935</v>
      </c>
      <c r="O42" s="29">
        <v>-99.377674</v>
      </c>
      <c r="P42" s="29">
        <v>14731.0</v>
      </c>
      <c r="Q42" s="29" t="s">
        <v>78</v>
      </c>
      <c r="R42" s="29" t="s">
        <v>79</v>
      </c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</row>
    <row r="43">
      <c r="A43" s="8" t="s">
        <v>69</v>
      </c>
      <c r="B43" s="36">
        <v>41495.0</v>
      </c>
      <c r="C43" s="8" t="s">
        <v>49</v>
      </c>
      <c r="D43" s="8" t="s">
        <v>49</v>
      </c>
      <c r="E43" s="37"/>
      <c r="F43" s="8" t="s">
        <v>70</v>
      </c>
      <c r="G43" s="36">
        <v>59287.0</v>
      </c>
      <c r="H43" s="13" t="s">
        <v>71</v>
      </c>
      <c r="I43" s="36" t="s">
        <v>128</v>
      </c>
      <c r="J43" s="37" t="str">
        <f t="shared" si="2"/>
        <v>7</v>
      </c>
      <c r="K43" s="37">
        <v>24.0</v>
      </c>
      <c r="L43" s="37">
        <v>1959.0</v>
      </c>
      <c r="M43" s="36" t="s">
        <v>129</v>
      </c>
      <c r="N43" s="36">
        <v>18.381099</v>
      </c>
      <c r="O43" s="36">
        <v>-95.236853</v>
      </c>
      <c r="P43" s="36">
        <v>5093.0</v>
      </c>
      <c r="Q43" s="36" t="s">
        <v>78</v>
      </c>
      <c r="R43" s="36" t="s">
        <v>79</v>
      </c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>
      <c r="A44" s="8" t="s">
        <v>69</v>
      </c>
      <c r="B44" s="39">
        <v>39796.0</v>
      </c>
      <c r="C44" s="8" t="s">
        <v>49</v>
      </c>
      <c r="D44" s="8" t="s">
        <v>49</v>
      </c>
      <c r="E44" s="40"/>
      <c r="F44" s="8" t="s">
        <v>70</v>
      </c>
      <c r="G44" s="39">
        <v>59287.0</v>
      </c>
      <c r="H44" s="13" t="s">
        <v>71</v>
      </c>
      <c r="I44" s="39" t="s">
        <v>130</v>
      </c>
      <c r="J44" s="40" t="str">
        <f t="shared" si="2"/>
        <v>8</v>
      </c>
      <c r="K44" s="40">
        <v>27.0</v>
      </c>
      <c r="L44" s="40">
        <v>1959.0</v>
      </c>
      <c r="M44" s="39" t="s">
        <v>131</v>
      </c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</row>
    <row r="45">
      <c r="A45" s="8" t="s">
        <v>69</v>
      </c>
      <c r="B45" s="39">
        <v>39771.0</v>
      </c>
      <c r="C45" s="8" t="s">
        <v>49</v>
      </c>
      <c r="D45" s="8" t="s">
        <v>49</v>
      </c>
      <c r="E45" s="40"/>
      <c r="F45" s="8" t="s">
        <v>70</v>
      </c>
      <c r="G45" s="39">
        <v>59287.0</v>
      </c>
      <c r="H45" s="13" t="s">
        <v>71</v>
      </c>
      <c r="I45" s="39" t="s">
        <v>130</v>
      </c>
      <c r="J45" s="40" t="str">
        <f t="shared" si="2"/>
        <v>8</v>
      </c>
      <c r="K45" s="40">
        <v>27.0</v>
      </c>
      <c r="L45" s="40">
        <v>1959.0</v>
      </c>
      <c r="M45" s="39" t="s">
        <v>131</v>
      </c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</row>
    <row r="46">
      <c r="A46" s="8" t="s">
        <v>69</v>
      </c>
      <c r="B46" s="39">
        <v>35479.0</v>
      </c>
      <c r="C46" s="8" t="s">
        <v>49</v>
      </c>
      <c r="D46" s="8" t="s">
        <v>49</v>
      </c>
      <c r="E46" s="40"/>
      <c r="F46" s="8" t="s">
        <v>70</v>
      </c>
      <c r="G46" s="39">
        <v>59287.0</v>
      </c>
      <c r="H46" s="13" t="s">
        <v>71</v>
      </c>
      <c r="I46" s="39" t="s">
        <v>130</v>
      </c>
      <c r="J46" s="40" t="str">
        <f t="shared" si="2"/>
        <v>8</v>
      </c>
      <c r="K46" s="40">
        <v>27.0</v>
      </c>
      <c r="L46" s="40">
        <v>1959.0</v>
      </c>
      <c r="M46" s="39" t="s">
        <v>131</v>
      </c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</row>
    <row r="47">
      <c r="A47" s="8" t="s">
        <v>69</v>
      </c>
      <c r="B47" s="39">
        <v>35484.0</v>
      </c>
      <c r="C47" s="8" t="s">
        <v>49</v>
      </c>
      <c r="D47" s="8" t="s">
        <v>49</v>
      </c>
      <c r="E47" s="40"/>
      <c r="F47" s="8" t="s">
        <v>70</v>
      </c>
      <c r="G47" s="39">
        <v>59287.0</v>
      </c>
      <c r="H47" s="13" t="s">
        <v>71</v>
      </c>
      <c r="I47" s="39" t="s">
        <v>130</v>
      </c>
      <c r="J47" s="40" t="str">
        <f t="shared" si="2"/>
        <v>8</v>
      </c>
      <c r="K47" s="40">
        <v>27.0</v>
      </c>
      <c r="L47" s="40">
        <v>1959.0</v>
      </c>
      <c r="M47" s="39" t="s">
        <v>131</v>
      </c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</row>
    <row r="48">
      <c r="A48" s="8" t="s">
        <v>69</v>
      </c>
      <c r="B48" s="14">
        <v>35384.0</v>
      </c>
      <c r="C48" s="8" t="s">
        <v>49</v>
      </c>
      <c r="D48" s="8" t="s">
        <v>49</v>
      </c>
      <c r="E48" s="15"/>
      <c r="F48" s="8" t="s">
        <v>70</v>
      </c>
      <c r="G48" s="14">
        <v>59296.0</v>
      </c>
      <c r="H48" s="13" t="s">
        <v>71</v>
      </c>
      <c r="I48" s="14" t="s">
        <v>132</v>
      </c>
      <c r="J48" s="15" t="str">
        <f t="shared" si="2"/>
        <v>7</v>
      </c>
      <c r="K48" s="15">
        <v>28.0</v>
      </c>
      <c r="L48" s="15">
        <v>1959.0</v>
      </c>
      <c r="M48" s="14" t="s">
        <v>133</v>
      </c>
      <c r="N48" s="42">
        <v>16.498541</v>
      </c>
      <c r="O48" s="42">
        <v>-95.450792</v>
      </c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</row>
    <row r="49">
      <c r="A49" s="8" t="s">
        <v>69</v>
      </c>
      <c r="B49" s="22">
        <v>42317.0</v>
      </c>
      <c r="C49" s="8" t="s">
        <v>49</v>
      </c>
      <c r="D49" s="8" t="s">
        <v>49</v>
      </c>
      <c r="E49" s="23"/>
      <c r="F49" s="8" t="s">
        <v>70</v>
      </c>
      <c r="G49" s="22">
        <v>59299.0</v>
      </c>
      <c r="H49" s="13" t="s">
        <v>71</v>
      </c>
      <c r="I49" s="22" t="s">
        <v>134</v>
      </c>
      <c r="J49" s="23" t="str">
        <f t="shared" si="2"/>
        <v>7</v>
      </c>
      <c r="K49" s="23">
        <v>29.0</v>
      </c>
      <c r="L49" s="23">
        <v>1959.0</v>
      </c>
      <c r="M49" s="22" t="s">
        <v>135</v>
      </c>
      <c r="N49" s="43">
        <v>16.586575</v>
      </c>
      <c r="O49" s="43">
        <v>-94.873742</v>
      </c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</row>
    <row r="50">
      <c r="A50" s="8" t="s">
        <v>69</v>
      </c>
      <c r="B50" s="29">
        <v>35509.0</v>
      </c>
      <c r="C50" s="8" t="s">
        <v>49</v>
      </c>
      <c r="D50" s="8" t="s">
        <v>49</v>
      </c>
      <c r="E50" s="30"/>
      <c r="F50" s="8" t="s">
        <v>70</v>
      </c>
      <c r="G50" s="29">
        <v>59300.0</v>
      </c>
      <c r="H50" s="13" t="s">
        <v>71</v>
      </c>
      <c r="I50" s="29" t="s">
        <v>136</v>
      </c>
      <c r="J50" s="30" t="str">
        <f t="shared" si="2"/>
        <v>7</v>
      </c>
      <c r="K50" s="30">
        <v>30.0</v>
      </c>
      <c r="L50" s="30">
        <v>1959.0</v>
      </c>
      <c r="M50" s="29" t="s">
        <v>137</v>
      </c>
      <c r="N50" s="44">
        <v>16.746909</v>
      </c>
      <c r="O50" s="44">
        <v>-92.967035</v>
      </c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</row>
    <row r="51">
      <c r="A51" s="8" t="s">
        <v>69</v>
      </c>
      <c r="B51" s="11">
        <v>35554.0</v>
      </c>
      <c r="C51" s="8" t="s">
        <v>49</v>
      </c>
      <c r="D51" s="8" t="s">
        <v>49</v>
      </c>
      <c r="E51" s="12"/>
      <c r="F51" s="8" t="s">
        <v>70</v>
      </c>
      <c r="G51" s="11">
        <v>59302.0</v>
      </c>
      <c r="H51" s="13" t="s">
        <v>71</v>
      </c>
      <c r="I51" s="11" t="s">
        <v>138</v>
      </c>
      <c r="J51" s="12" t="str">
        <f t="shared" si="2"/>
        <v>7</v>
      </c>
      <c r="K51" s="12">
        <v>31.0</v>
      </c>
      <c r="L51" s="12">
        <v>1959.0</v>
      </c>
      <c r="M51" s="11" t="s">
        <v>139</v>
      </c>
      <c r="N51" s="11">
        <v>16.541551</v>
      </c>
      <c r="O51" s="11">
        <v>-93.079533</v>
      </c>
      <c r="P51" s="11">
        <v>2.11</v>
      </c>
      <c r="Q51" s="11" t="s">
        <v>92</v>
      </c>
      <c r="R51" s="11" t="s">
        <v>79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</row>
    <row r="52">
      <c r="A52" s="8" t="s">
        <v>69</v>
      </c>
      <c r="B52" s="22">
        <v>35388.0</v>
      </c>
      <c r="C52" s="8" t="s">
        <v>49</v>
      </c>
      <c r="D52" s="8" t="s">
        <v>49</v>
      </c>
      <c r="E52" s="23"/>
      <c r="F52" s="8" t="s">
        <v>70</v>
      </c>
      <c r="G52" s="22">
        <v>59305.0</v>
      </c>
      <c r="H52" s="13" t="s">
        <v>71</v>
      </c>
      <c r="I52" s="22" t="s">
        <v>140</v>
      </c>
      <c r="J52" s="23" t="str">
        <f t="shared" si="2"/>
        <v>8</v>
      </c>
      <c r="K52" s="23">
        <v>1.0</v>
      </c>
      <c r="L52" s="23">
        <v>1959.0</v>
      </c>
      <c r="M52" s="22" t="s">
        <v>141</v>
      </c>
      <c r="N52" s="22">
        <v>16.775081</v>
      </c>
      <c r="O52" s="22">
        <v>-93.201033</v>
      </c>
      <c r="P52" s="22">
        <v>5488.0</v>
      </c>
      <c r="Q52" s="22" t="s">
        <v>78</v>
      </c>
      <c r="R52" s="22" t="s">
        <v>79</v>
      </c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</row>
    <row r="53">
      <c r="A53" s="8" t="s">
        <v>69</v>
      </c>
      <c r="B53" s="22">
        <v>37871.0</v>
      </c>
      <c r="C53" s="8" t="s">
        <v>49</v>
      </c>
      <c r="D53" s="8" t="s">
        <v>49</v>
      </c>
      <c r="E53" s="23"/>
      <c r="F53" s="8" t="s">
        <v>70</v>
      </c>
      <c r="G53" s="22">
        <v>59305.0</v>
      </c>
      <c r="H53" s="13" t="s">
        <v>71</v>
      </c>
      <c r="I53" s="22" t="s">
        <v>140</v>
      </c>
      <c r="J53" s="23" t="str">
        <f t="shared" si="2"/>
        <v>8</v>
      </c>
      <c r="K53" s="23">
        <v>1.0</v>
      </c>
      <c r="L53" s="23">
        <v>1959.0</v>
      </c>
      <c r="M53" s="22" t="s">
        <v>141</v>
      </c>
      <c r="N53" s="22">
        <v>16.775081</v>
      </c>
      <c r="O53" s="22">
        <v>-93.201033</v>
      </c>
      <c r="P53" s="22">
        <v>5488.0</v>
      </c>
      <c r="Q53" s="22" t="s">
        <v>78</v>
      </c>
      <c r="R53" s="22" t="s">
        <v>79</v>
      </c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</row>
    <row r="54">
      <c r="A54" s="8" t="s">
        <v>69</v>
      </c>
      <c r="B54" s="34">
        <v>35369.0</v>
      </c>
      <c r="C54" s="8" t="s">
        <v>49</v>
      </c>
      <c r="D54" s="8" t="s">
        <v>49</v>
      </c>
      <c r="E54" s="35"/>
      <c r="F54" s="8" t="s">
        <v>70</v>
      </c>
      <c r="G54" s="34">
        <v>59308.0</v>
      </c>
      <c r="H54" s="13" t="s">
        <v>71</v>
      </c>
      <c r="I54" s="34" t="s">
        <v>142</v>
      </c>
      <c r="J54" s="35" t="str">
        <f t="shared" si="2"/>
        <v>8</v>
      </c>
      <c r="K54" s="35">
        <v>2.0</v>
      </c>
      <c r="L54" s="35">
        <v>1959.0</v>
      </c>
      <c r="M54" s="34" t="s">
        <v>143</v>
      </c>
      <c r="N54" s="34">
        <v>16.376327</v>
      </c>
      <c r="O54" s="34">
        <v>-95.158886</v>
      </c>
      <c r="P54" s="38">
        <v>4133.0</v>
      </c>
      <c r="Q54" s="38" t="s">
        <v>78</v>
      </c>
      <c r="R54" s="34" t="s">
        <v>79</v>
      </c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</row>
    <row r="55">
      <c r="A55" s="8" t="s">
        <v>69</v>
      </c>
      <c r="B55" s="11">
        <v>42676.0</v>
      </c>
      <c r="C55" s="8" t="s">
        <v>49</v>
      </c>
      <c r="D55" s="8" t="s">
        <v>49</v>
      </c>
      <c r="E55" s="12"/>
      <c r="F55" s="8" t="s">
        <v>70</v>
      </c>
      <c r="G55" s="11">
        <v>59309.0</v>
      </c>
      <c r="H55" s="13" t="s">
        <v>71</v>
      </c>
      <c r="I55" s="11" t="s">
        <v>142</v>
      </c>
      <c r="J55" s="12" t="str">
        <f t="shared" si="2"/>
        <v>8</v>
      </c>
      <c r="K55" s="12">
        <v>2.0</v>
      </c>
      <c r="L55" s="12">
        <v>1959.0</v>
      </c>
      <c r="M55" s="11" t="s">
        <v>144</v>
      </c>
      <c r="N55" s="11">
        <v>16.455746</v>
      </c>
      <c r="O55" s="11">
        <v>-94.36277</v>
      </c>
      <c r="P55" s="11">
        <v>54872.0</v>
      </c>
      <c r="Q55" s="11" t="s">
        <v>78</v>
      </c>
      <c r="R55" s="11" t="s">
        <v>79</v>
      </c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</row>
    <row r="56">
      <c r="A56" s="8" t="s">
        <v>69</v>
      </c>
      <c r="B56" s="19">
        <v>41511.0</v>
      </c>
      <c r="C56" s="8" t="s">
        <v>49</v>
      </c>
      <c r="D56" s="8" t="s">
        <v>49</v>
      </c>
      <c r="E56" s="20"/>
      <c r="F56" s="8" t="s">
        <v>70</v>
      </c>
      <c r="G56" s="19">
        <v>59312.0</v>
      </c>
      <c r="H56" s="13" t="s">
        <v>71</v>
      </c>
      <c r="I56" s="19" t="s">
        <v>145</v>
      </c>
      <c r="J56" s="20" t="str">
        <f t="shared" si="2"/>
        <v>8</v>
      </c>
      <c r="K56" s="20">
        <v>3.0</v>
      </c>
      <c r="L56" s="20">
        <v>1959.0</v>
      </c>
      <c r="M56" s="19" t="s">
        <v>146</v>
      </c>
      <c r="N56" s="19">
        <v>16.435803</v>
      </c>
      <c r="O56" s="19">
        <v>-94.708926</v>
      </c>
      <c r="P56" s="19">
        <v>26632.0</v>
      </c>
      <c r="Q56" s="19" t="s">
        <v>78</v>
      </c>
      <c r="R56" s="19" t="s">
        <v>79</v>
      </c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</row>
    <row r="57">
      <c r="A57" s="8" t="s">
        <v>69</v>
      </c>
      <c r="B57" s="19">
        <v>35416.0</v>
      </c>
      <c r="C57" s="8" t="s">
        <v>49</v>
      </c>
      <c r="D57" s="8" t="s">
        <v>49</v>
      </c>
      <c r="E57" s="20"/>
      <c r="F57" s="8" t="s">
        <v>70</v>
      </c>
      <c r="G57" s="19">
        <v>59312.0</v>
      </c>
      <c r="H57" s="13" t="s">
        <v>71</v>
      </c>
      <c r="I57" s="19" t="s">
        <v>145</v>
      </c>
      <c r="J57" s="20" t="str">
        <f t="shared" si="2"/>
        <v>8</v>
      </c>
      <c r="K57" s="20">
        <v>3.0</v>
      </c>
      <c r="L57" s="20">
        <v>1959.0</v>
      </c>
      <c r="M57" s="19" t="s">
        <v>147</v>
      </c>
      <c r="N57" s="19">
        <v>16.435803</v>
      </c>
      <c r="O57" s="19">
        <v>-94.708926</v>
      </c>
      <c r="P57" s="19">
        <v>26632.0</v>
      </c>
      <c r="Q57" s="19" t="s">
        <v>78</v>
      </c>
      <c r="R57" s="19" t="s">
        <v>79</v>
      </c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</row>
    <row r="58">
      <c r="A58" s="8" t="s">
        <v>69</v>
      </c>
      <c r="B58" s="36">
        <v>35372.0</v>
      </c>
      <c r="C58" s="8" t="s">
        <v>49</v>
      </c>
      <c r="D58" s="8" t="s">
        <v>49</v>
      </c>
      <c r="E58" s="37"/>
      <c r="F58" s="8" t="s">
        <v>70</v>
      </c>
      <c r="G58" s="36">
        <v>59313.0</v>
      </c>
      <c r="H58" s="13" t="s">
        <v>71</v>
      </c>
      <c r="I58" s="36" t="s">
        <v>145</v>
      </c>
      <c r="J58" s="37" t="str">
        <f t="shared" si="2"/>
        <v>8</v>
      </c>
      <c r="K58" s="37">
        <v>3.0</v>
      </c>
      <c r="L58" s="37">
        <v>1959.0</v>
      </c>
      <c r="M58" s="36" t="s">
        <v>148</v>
      </c>
      <c r="N58" s="36">
        <v>16.435848</v>
      </c>
      <c r="O58" s="36">
        <v>-94.740766</v>
      </c>
      <c r="P58" s="36">
        <v>24064.0</v>
      </c>
      <c r="Q58" s="36" t="s">
        <v>78</v>
      </c>
      <c r="R58" s="36" t="s">
        <v>79</v>
      </c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</row>
    <row r="59">
      <c r="A59" s="8" t="s">
        <v>69</v>
      </c>
      <c r="B59" s="29">
        <v>35510.0</v>
      </c>
      <c r="C59" s="8" t="s">
        <v>49</v>
      </c>
      <c r="D59" s="8" t="s">
        <v>49</v>
      </c>
      <c r="E59" s="30"/>
      <c r="F59" s="8" t="s">
        <v>70</v>
      </c>
      <c r="G59" s="29">
        <v>59314.0</v>
      </c>
      <c r="H59" s="13" t="s">
        <v>71</v>
      </c>
      <c r="I59" s="29" t="s">
        <v>149</v>
      </c>
      <c r="J59" s="30" t="str">
        <f t="shared" si="2"/>
        <v>8</v>
      </c>
      <c r="K59" s="30">
        <v>4.0</v>
      </c>
      <c r="L59" s="30">
        <v>1959.0</v>
      </c>
      <c r="M59" s="29" t="s">
        <v>150</v>
      </c>
      <c r="N59" s="29">
        <v>16.85195</v>
      </c>
      <c r="O59" s="29">
        <v>-95.01975</v>
      </c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</row>
    <row r="60">
      <c r="A60" s="8" t="s">
        <v>69</v>
      </c>
      <c r="B60" s="29">
        <v>35445.0</v>
      </c>
      <c r="C60" s="8" t="s">
        <v>49</v>
      </c>
      <c r="D60" s="8" t="s">
        <v>49</v>
      </c>
      <c r="E60" s="30"/>
      <c r="F60" s="8" t="s">
        <v>70</v>
      </c>
      <c r="G60" s="29">
        <v>59352.0</v>
      </c>
      <c r="H60" s="13" t="s">
        <v>71</v>
      </c>
      <c r="I60" s="29" t="s">
        <v>151</v>
      </c>
      <c r="J60" s="30" t="str">
        <f t="shared" si="2"/>
        <v>8</v>
      </c>
      <c r="K60" s="30">
        <v>16.0</v>
      </c>
      <c r="L60" s="30">
        <v>1959.0</v>
      </c>
      <c r="M60" s="29" t="s">
        <v>152</v>
      </c>
      <c r="N60" s="29">
        <v>18.412495</v>
      </c>
      <c r="O60" s="29">
        <v>-98.464992</v>
      </c>
      <c r="P60" s="45">
        <v>18297.0</v>
      </c>
      <c r="Q60" s="45" t="s">
        <v>78</v>
      </c>
      <c r="R60" s="29" t="s">
        <v>79</v>
      </c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</row>
    <row r="61">
      <c r="A61" s="8" t="s">
        <v>69</v>
      </c>
      <c r="B61" s="8">
        <v>35529.0</v>
      </c>
      <c r="C61" s="8" t="s">
        <v>49</v>
      </c>
      <c r="D61" s="8" t="s">
        <v>49</v>
      </c>
      <c r="F61" s="8" t="s">
        <v>70</v>
      </c>
      <c r="G61" s="8">
        <v>59352.0</v>
      </c>
      <c r="H61" s="13" t="s">
        <v>71</v>
      </c>
    </row>
    <row r="62">
      <c r="A62" s="8" t="s">
        <v>69</v>
      </c>
      <c r="B62" s="8">
        <v>35429.0</v>
      </c>
      <c r="C62" s="8" t="s">
        <v>49</v>
      </c>
      <c r="D62" s="8" t="s">
        <v>49</v>
      </c>
      <c r="F62" s="8" t="s">
        <v>70</v>
      </c>
      <c r="G62" s="8">
        <v>59353.0</v>
      </c>
      <c r="H62" s="13" t="s">
        <v>71</v>
      </c>
    </row>
    <row r="63">
      <c r="A63" s="8" t="s">
        <v>69</v>
      </c>
      <c r="B63" s="8">
        <v>40729.0</v>
      </c>
      <c r="C63" s="8" t="s">
        <v>49</v>
      </c>
      <c r="D63" s="8" t="s">
        <v>49</v>
      </c>
      <c r="F63" s="8" t="s">
        <v>70</v>
      </c>
      <c r="G63" s="8">
        <v>59353.0</v>
      </c>
      <c r="H63" s="13" t="s">
        <v>71</v>
      </c>
    </row>
    <row r="64">
      <c r="A64" s="8" t="s">
        <v>69</v>
      </c>
      <c r="B64" s="8">
        <v>35591.0</v>
      </c>
      <c r="C64" s="8" t="s">
        <v>49</v>
      </c>
      <c r="D64" s="8" t="s">
        <v>49</v>
      </c>
      <c r="F64" s="8" t="s">
        <v>70</v>
      </c>
      <c r="G64" s="8">
        <v>461513.0</v>
      </c>
      <c r="H64" s="13" t="s">
        <v>71</v>
      </c>
    </row>
    <row r="65">
      <c r="A65" s="8" t="s">
        <v>69</v>
      </c>
      <c r="B65" s="8">
        <v>39141.0</v>
      </c>
      <c r="C65" s="8" t="s">
        <v>49</v>
      </c>
      <c r="D65" s="8" t="s">
        <v>49</v>
      </c>
      <c r="F65" s="8" t="s">
        <v>70</v>
      </c>
      <c r="G65" s="8">
        <v>461514.0</v>
      </c>
      <c r="H65" s="13" t="s">
        <v>71</v>
      </c>
    </row>
    <row r="66">
      <c r="A66" s="8" t="s">
        <v>69</v>
      </c>
      <c r="B66" s="8">
        <v>38889.0</v>
      </c>
      <c r="C66" s="8" t="s">
        <v>49</v>
      </c>
      <c r="D66" s="8" t="s">
        <v>49</v>
      </c>
      <c r="F66" s="8" t="s">
        <v>70</v>
      </c>
      <c r="G66" s="8">
        <v>461515.0</v>
      </c>
      <c r="H66" s="13" t="s">
        <v>71</v>
      </c>
    </row>
    <row r="67">
      <c r="A67" s="8" t="s">
        <v>69</v>
      </c>
      <c r="B67" s="8">
        <v>42326.0</v>
      </c>
      <c r="C67" s="8" t="s">
        <v>49</v>
      </c>
      <c r="D67" s="8" t="s">
        <v>49</v>
      </c>
      <c r="F67" s="8" t="s">
        <v>70</v>
      </c>
      <c r="G67" s="8">
        <v>461516.0</v>
      </c>
      <c r="H67" s="13" t="s">
        <v>71</v>
      </c>
    </row>
    <row r="68">
      <c r="A68" s="8" t="s">
        <v>69</v>
      </c>
      <c r="B68" s="8">
        <v>39172.0</v>
      </c>
      <c r="C68" s="8" t="s">
        <v>49</v>
      </c>
      <c r="D68" s="8" t="s">
        <v>49</v>
      </c>
      <c r="F68" s="8" t="s">
        <v>70</v>
      </c>
      <c r="G68" s="8">
        <v>461517.0</v>
      </c>
      <c r="H68" s="13" t="s">
        <v>71</v>
      </c>
    </row>
    <row r="69">
      <c r="A69" s="8" t="s">
        <v>69</v>
      </c>
      <c r="B69" s="8">
        <v>35552.0</v>
      </c>
      <c r="C69" s="8" t="s">
        <v>49</v>
      </c>
      <c r="D69" s="8" t="s">
        <v>49</v>
      </c>
      <c r="F69" s="8" t="s">
        <v>70</v>
      </c>
      <c r="G69" s="8">
        <v>461518.0</v>
      </c>
      <c r="H69" s="13" t="s">
        <v>71</v>
      </c>
    </row>
    <row r="70">
      <c r="A70" s="8" t="s">
        <v>69</v>
      </c>
      <c r="B70" s="8">
        <v>38982.0</v>
      </c>
      <c r="C70" s="8" t="s">
        <v>49</v>
      </c>
      <c r="D70" s="8" t="s">
        <v>49</v>
      </c>
      <c r="F70" s="8" t="s">
        <v>70</v>
      </c>
      <c r="G70" s="8">
        <v>461519.0</v>
      </c>
      <c r="H70" s="13" t="s">
        <v>71</v>
      </c>
    </row>
    <row r="71">
      <c r="A71" s="8" t="s">
        <v>69</v>
      </c>
      <c r="B71" s="8">
        <v>39178.0</v>
      </c>
      <c r="C71" s="8" t="s">
        <v>49</v>
      </c>
      <c r="D71" s="8" t="s">
        <v>49</v>
      </c>
      <c r="F71" s="8" t="s">
        <v>70</v>
      </c>
      <c r="G71" s="8">
        <v>461520.0</v>
      </c>
      <c r="H71" s="13" t="s">
        <v>71</v>
      </c>
    </row>
    <row r="72">
      <c r="A72" s="8" t="s">
        <v>69</v>
      </c>
      <c r="B72" s="8">
        <v>39055.0</v>
      </c>
      <c r="C72" s="8" t="s">
        <v>49</v>
      </c>
      <c r="D72" s="8" t="s">
        <v>49</v>
      </c>
      <c r="F72" s="8" t="s">
        <v>70</v>
      </c>
      <c r="G72" s="8">
        <v>461521.0</v>
      </c>
      <c r="H72" s="13" t="s">
        <v>71</v>
      </c>
    </row>
    <row r="73">
      <c r="A73" s="8" t="s">
        <v>69</v>
      </c>
      <c r="B73" s="8">
        <v>40131.0</v>
      </c>
      <c r="C73" s="8" t="s">
        <v>49</v>
      </c>
      <c r="D73" s="8" t="s">
        <v>49</v>
      </c>
      <c r="F73" s="8" t="s">
        <v>70</v>
      </c>
      <c r="G73" s="8">
        <v>461522.0</v>
      </c>
      <c r="H73" s="13" t="s">
        <v>71</v>
      </c>
    </row>
    <row r="74">
      <c r="A74" s="8" t="s">
        <v>69</v>
      </c>
      <c r="B74" s="8">
        <v>35561.0</v>
      </c>
      <c r="C74" s="8" t="s">
        <v>49</v>
      </c>
      <c r="D74" s="8" t="s">
        <v>49</v>
      </c>
      <c r="F74" s="8" t="s">
        <v>70</v>
      </c>
      <c r="G74" s="8">
        <v>461523.0</v>
      </c>
      <c r="H74" s="13" t="s">
        <v>71</v>
      </c>
    </row>
    <row r="75">
      <c r="A75" s="8" t="s">
        <v>69</v>
      </c>
      <c r="B75" s="8">
        <v>42738.0</v>
      </c>
      <c r="C75" s="8" t="s">
        <v>49</v>
      </c>
      <c r="D75" s="8" t="s">
        <v>49</v>
      </c>
      <c r="F75" s="8" t="s">
        <v>70</v>
      </c>
      <c r="G75" s="8">
        <v>461524.0</v>
      </c>
      <c r="H75" s="13" t="s">
        <v>71</v>
      </c>
    </row>
    <row r="76">
      <c r="A76" s="8" t="s">
        <v>69</v>
      </c>
      <c r="B76" s="8">
        <v>39042.0</v>
      </c>
      <c r="C76" s="8" t="s">
        <v>49</v>
      </c>
      <c r="D76" s="8" t="s">
        <v>49</v>
      </c>
      <c r="F76" s="8" t="s">
        <v>70</v>
      </c>
      <c r="G76" s="8">
        <v>461525.0</v>
      </c>
      <c r="H76" s="13" t="s">
        <v>71</v>
      </c>
    </row>
    <row r="77">
      <c r="A77" s="8" t="s">
        <v>69</v>
      </c>
      <c r="B77" s="8">
        <v>40062.0</v>
      </c>
      <c r="C77" s="8" t="s">
        <v>49</v>
      </c>
      <c r="D77" s="8" t="s">
        <v>49</v>
      </c>
      <c r="F77" s="8" t="s">
        <v>70</v>
      </c>
      <c r="G77" s="8">
        <v>461526.0</v>
      </c>
      <c r="H77" s="13" t="s">
        <v>71</v>
      </c>
    </row>
    <row r="78">
      <c r="A78" s="8" t="s">
        <v>69</v>
      </c>
      <c r="B78" s="8">
        <v>39090.0</v>
      </c>
      <c r="C78" s="8" t="s">
        <v>49</v>
      </c>
      <c r="D78" s="8" t="s">
        <v>49</v>
      </c>
      <c r="F78" s="8" t="s">
        <v>70</v>
      </c>
      <c r="G78" s="8">
        <v>461527.0</v>
      </c>
      <c r="H78" s="13" t="s">
        <v>71</v>
      </c>
    </row>
    <row r="79">
      <c r="A79" s="8" t="s">
        <v>69</v>
      </c>
      <c r="B79" s="8">
        <v>38863.0</v>
      </c>
      <c r="C79" s="8" t="s">
        <v>49</v>
      </c>
      <c r="D79" s="8" t="s">
        <v>49</v>
      </c>
      <c r="F79" s="8" t="s">
        <v>70</v>
      </c>
      <c r="G79" s="8">
        <v>461528.0</v>
      </c>
      <c r="H79" s="13" t="s">
        <v>71</v>
      </c>
    </row>
    <row r="80">
      <c r="A80" s="8" t="s">
        <v>69</v>
      </c>
      <c r="B80" s="8">
        <v>38933.0</v>
      </c>
      <c r="C80" s="8" t="s">
        <v>49</v>
      </c>
      <c r="D80" s="8" t="s">
        <v>49</v>
      </c>
      <c r="F80" s="8" t="s">
        <v>70</v>
      </c>
      <c r="G80" s="8">
        <v>461529.0</v>
      </c>
      <c r="H80" s="13" t="s">
        <v>71</v>
      </c>
    </row>
    <row r="81">
      <c r="A81" s="8" t="s">
        <v>69</v>
      </c>
      <c r="B81" s="8">
        <v>35592.0</v>
      </c>
      <c r="C81" s="8" t="s">
        <v>49</v>
      </c>
      <c r="D81" s="8" t="s">
        <v>49</v>
      </c>
      <c r="F81" s="8" t="s">
        <v>70</v>
      </c>
      <c r="G81" s="8">
        <v>461530.0</v>
      </c>
      <c r="H81" s="13" t="s">
        <v>71</v>
      </c>
    </row>
    <row r="82">
      <c r="A82" s="8" t="s">
        <v>69</v>
      </c>
      <c r="B82" s="8">
        <v>39179.0</v>
      </c>
      <c r="C82" s="8" t="s">
        <v>49</v>
      </c>
      <c r="D82" s="8" t="s">
        <v>49</v>
      </c>
      <c r="F82" s="8" t="s">
        <v>70</v>
      </c>
      <c r="G82" s="8">
        <v>461531.0</v>
      </c>
      <c r="H82" s="13" t="s">
        <v>71</v>
      </c>
    </row>
    <row r="83">
      <c r="A83" s="8" t="s">
        <v>69</v>
      </c>
      <c r="B83" s="8">
        <v>39128.0</v>
      </c>
      <c r="C83" s="8" t="s">
        <v>49</v>
      </c>
      <c r="D83" s="8" t="s">
        <v>49</v>
      </c>
      <c r="F83" s="8" t="s">
        <v>70</v>
      </c>
      <c r="G83" s="8">
        <v>461532.0</v>
      </c>
      <c r="H83" s="13" t="s">
        <v>71</v>
      </c>
    </row>
    <row r="84">
      <c r="A84" s="8" t="s">
        <v>69</v>
      </c>
      <c r="B84" s="8">
        <v>35652.0</v>
      </c>
      <c r="C84" s="8" t="s">
        <v>49</v>
      </c>
      <c r="D84" s="8" t="s">
        <v>49</v>
      </c>
      <c r="F84" s="8" t="s">
        <v>70</v>
      </c>
      <c r="G84" s="8">
        <v>461533.0</v>
      </c>
      <c r="H84" s="13" t="s">
        <v>71</v>
      </c>
    </row>
    <row r="85">
      <c r="A85" s="8" t="s">
        <v>69</v>
      </c>
      <c r="B85" s="8">
        <v>39136.0</v>
      </c>
      <c r="C85" s="8" t="s">
        <v>49</v>
      </c>
      <c r="D85" s="8" t="s">
        <v>49</v>
      </c>
      <c r="F85" s="8" t="s">
        <v>70</v>
      </c>
      <c r="G85" s="46">
        <v>461534.0</v>
      </c>
      <c r="H85" s="13" t="s">
        <v>71</v>
      </c>
    </row>
    <row r="86">
      <c r="A86" s="8" t="s">
        <v>69</v>
      </c>
      <c r="B86" s="8">
        <v>91776.0</v>
      </c>
      <c r="C86" s="8" t="s">
        <v>49</v>
      </c>
      <c r="D86" s="8" t="s">
        <v>49</v>
      </c>
      <c r="F86" s="8" t="s">
        <v>70</v>
      </c>
      <c r="G86" s="8">
        <v>461535.0</v>
      </c>
      <c r="H86" s="13" t="s">
        <v>71</v>
      </c>
    </row>
    <row r="87">
      <c r="A87" s="8" t="s">
        <v>69</v>
      </c>
      <c r="B87" s="8">
        <v>39019.0</v>
      </c>
      <c r="C87" s="8" t="s">
        <v>49</v>
      </c>
      <c r="D87" s="8" t="s">
        <v>49</v>
      </c>
      <c r="F87" s="8" t="s">
        <v>70</v>
      </c>
      <c r="G87" s="8">
        <v>461536.0</v>
      </c>
      <c r="H87" s="13" t="s">
        <v>71</v>
      </c>
    </row>
    <row r="88">
      <c r="A88" s="8" t="s">
        <v>69</v>
      </c>
      <c r="B88" s="8">
        <v>39195.0</v>
      </c>
      <c r="C88" s="8" t="s">
        <v>49</v>
      </c>
      <c r="D88" s="8" t="s">
        <v>49</v>
      </c>
      <c r="F88" s="8" t="s">
        <v>70</v>
      </c>
      <c r="G88" s="8">
        <v>461537.0</v>
      </c>
      <c r="H88" s="13" t="s">
        <v>71</v>
      </c>
    </row>
    <row r="89">
      <c r="A89" s="8" t="s">
        <v>69</v>
      </c>
      <c r="B89" s="8">
        <v>40064.0</v>
      </c>
      <c r="C89" s="8" t="s">
        <v>49</v>
      </c>
      <c r="D89" s="8" t="s">
        <v>49</v>
      </c>
      <c r="F89" s="8" t="s">
        <v>70</v>
      </c>
      <c r="G89" s="8">
        <v>461538.0</v>
      </c>
      <c r="H89" s="13" t="s">
        <v>71</v>
      </c>
    </row>
    <row r="90">
      <c r="A90" s="8" t="s">
        <v>69</v>
      </c>
      <c r="B90" s="8">
        <v>38936.0</v>
      </c>
      <c r="C90" s="8" t="s">
        <v>49</v>
      </c>
      <c r="D90" s="8" t="s">
        <v>49</v>
      </c>
      <c r="F90" s="8" t="s">
        <v>70</v>
      </c>
      <c r="G90" s="8">
        <v>461539.0</v>
      </c>
      <c r="H90" s="13" t="s">
        <v>71</v>
      </c>
    </row>
    <row r="91">
      <c r="A91" s="8" t="s">
        <v>69</v>
      </c>
      <c r="B91" s="8">
        <v>40140.0</v>
      </c>
      <c r="C91" s="8" t="s">
        <v>49</v>
      </c>
      <c r="D91" s="8" t="s">
        <v>49</v>
      </c>
      <c r="F91" s="8" t="s">
        <v>70</v>
      </c>
      <c r="G91" s="8">
        <v>461540.0</v>
      </c>
      <c r="H91" s="13" t="s">
        <v>71</v>
      </c>
    </row>
    <row r="92">
      <c r="A92" s="8" t="s">
        <v>69</v>
      </c>
      <c r="B92" s="8">
        <v>38987.0</v>
      </c>
      <c r="C92" s="8" t="s">
        <v>49</v>
      </c>
      <c r="D92" s="8" t="s">
        <v>49</v>
      </c>
      <c r="F92" s="8" t="s">
        <v>70</v>
      </c>
      <c r="G92" s="8">
        <v>461541.0</v>
      </c>
      <c r="H92" s="13" t="s">
        <v>71</v>
      </c>
    </row>
    <row r="93">
      <c r="A93" s="8" t="s">
        <v>69</v>
      </c>
      <c r="B93" s="8">
        <v>38123.0</v>
      </c>
      <c r="C93" s="8" t="s">
        <v>49</v>
      </c>
      <c r="D93" s="8" t="s">
        <v>49</v>
      </c>
      <c r="F93" s="8" t="s">
        <v>70</v>
      </c>
      <c r="G93" s="8">
        <v>461542.0</v>
      </c>
      <c r="H93" s="13" t="s">
        <v>71</v>
      </c>
    </row>
    <row r="94">
      <c r="A94" s="8" t="s">
        <v>69</v>
      </c>
      <c r="B94" s="8">
        <v>40056.0</v>
      </c>
      <c r="C94" s="8" t="s">
        <v>49</v>
      </c>
      <c r="D94" s="8" t="s">
        <v>49</v>
      </c>
      <c r="F94" s="8" t="s">
        <v>70</v>
      </c>
      <c r="G94" s="8">
        <v>461543.0</v>
      </c>
      <c r="H94" s="13" t="s">
        <v>71</v>
      </c>
    </row>
    <row r="95">
      <c r="A95" s="8" t="s">
        <v>69</v>
      </c>
      <c r="B95" s="8">
        <v>39058.0</v>
      </c>
      <c r="C95" s="8" t="s">
        <v>49</v>
      </c>
      <c r="D95" s="8" t="s">
        <v>49</v>
      </c>
      <c r="F95" s="8" t="s">
        <v>70</v>
      </c>
      <c r="G95" s="8">
        <v>461544.0</v>
      </c>
      <c r="H95" s="13" t="s">
        <v>71</v>
      </c>
    </row>
    <row r="96">
      <c r="A96" s="8" t="s">
        <v>69</v>
      </c>
      <c r="B96" s="8">
        <v>38880.0</v>
      </c>
      <c r="C96" s="8" t="s">
        <v>49</v>
      </c>
      <c r="D96" s="8" t="s">
        <v>49</v>
      </c>
      <c r="F96" s="8" t="s">
        <v>70</v>
      </c>
      <c r="G96" s="8">
        <v>461545.0</v>
      </c>
      <c r="H96" s="13" t="s">
        <v>71</v>
      </c>
    </row>
    <row r="97">
      <c r="A97" s="8" t="s">
        <v>69</v>
      </c>
      <c r="B97" s="8">
        <v>39078.0</v>
      </c>
      <c r="C97" s="8" t="s">
        <v>49</v>
      </c>
      <c r="D97" s="8" t="s">
        <v>49</v>
      </c>
      <c r="F97" s="8" t="s">
        <v>70</v>
      </c>
      <c r="G97" s="8">
        <v>461546.0</v>
      </c>
      <c r="H97" s="13" t="s">
        <v>71</v>
      </c>
    </row>
    <row r="98">
      <c r="A98" s="8" t="s">
        <v>69</v>
      </c>
      <c r="B98" s="8">
        <v>38996.0</v>
      </c>
      <c r="C98" s="8" t="s">
        <v>49</v>
      </c>
      <c r="D98" s="8" t="s">
        <v>49</v>
      </c>
      <c r="F98" s="8" t="s">
        <v>70</v>
      </c>
      <c r="G98" s="8">
        <v>461547.0</v>
      </c>
      <c r="H98" s="13" t="s">
        <v>71</v>
      </c>
    </row>
    <row r="99">
      <c r="A99" s="8" t="s">
        <v>69</v>
      </c>
      <c r="B99" s="8">
        <v>37983.0</v>
      </c>
      <c r="C99" s="8" t="s">
        <v>49</v>
      </c>
      <c r="D99" s="8" t="s">
        <v>49</v>
      </c>
      <c r="F99" s="8" t="s">
        <v>70</v>
      </c>
      <c r="G99" s="8">
        <v>461548.0</v>
      </c>
      <c r="H99" s="13" t="s">
        <v>71</v>
      </c>
    </row>
    <row r="100">
      <c r="A100" s="8" t="s">
        <v>69</v>
      </c>
      <c r="B100" s="8">
        <v>40167.0</v>
      </c>
      <c r="C100" s="8" t="s">
        <v>49</v>
      </c>
      <c r="D100" s="8" t="s">
        <v>49</v>
      </c>
      <c r="F100" s="8" t="s">
        <v>70</v>
      </c>
      <c r="G100" s="8">
        <v>461549.0</v>
      </c>
      <c r="H100" s="13" t="s">
        <v>71</v>
      </c>
    </row>
    <row r="101">
      <c r="A101" s="8" t="s">
        <v>69</v>
      </c>
      <c r="B101" s="8">
        <v>37979.0</v>
      </c>
      <c r="C101" s="8" t="s">
        <v>49</v>
      </c>
      <c r="D101" s="8" t="s">
        <v>49</v>
      </c>
      <c r="F101" s="8" t="s">
        <v>70</v>
      </c>
      <c r="G101" s="8">
        <v>461550.0</v>
      </c>
      <c r="H101" s="13" t="s">
        <v>71</v>
      </c>
    </row>
    <row r="102">
      <c r="A102" s="8" t="s">
        <v>69</v>
      </c>
      <c r="B102" s="8">
        <v>38998.0</v>
      </c>
      <c r="C102" s="8" t="s">
        <v>49</v>
      </c>
      <c r="D102" s="8" t="s">
        <v>49</v>
      </c>
      <c r="F102" s="8" t="s">
        <v>70</v>
      </c>
      <c r="G102" s="8">
        <v>461551.0</v>
      </c>
      <c r="H102" s="13" t="s">
        <v>71</v>
      </c>
    </row>
    <row r="103">
      <c r="A103" s="8" t="s">
        <v>69</v>
      </c>
      <c r="B103" s="8">
        <v>42772.0</v>
      </c>
      <c r="C103" s="8" t="s">
        <v>49</v>
      </c>
      <c r="D103" s="8" t="s">
        <v>49</v>
      </c>
      <c r="F103" s="8" t="s">
        <v>70</v>
      </c>
      <c r="G103" s="8">
        <v>461562.0</v>
      </c>
      <c r="H103" s="13" t="s">
        <v>71</v>
      </c>
    </row>
    <row r="104">
      <c r="A104" s="8" t="s">
        <v>69</v>
      </c>
      <c r="B104" s="8">
        <v>40120.0</v>
      </c>
      <c r="C104" s="8" t="s">
        <v>49</v>
      </c>
      <c r="D104" s="8" t="s">
        <v>49</v>
      </c>
      <c r="F104" s="8" t="s">
        <v>70</v>
      </c>
      <c r="G104" s="8">
        <v>461563.0</v>
      </c>
      <c r="H104" s="13" t="s">
        <v>71</v>
      </c>
    </row>
    <row r="105">
      <c r="A105" s="8" t="s">
        <v>69</v>
      </c>
      <c r="B105" s="8">
        <v>38993.0</v>
      </c>
      <c r="C105" s="8" t="s">
        <v>49</v>
      </c>
      <c r="D105" s="8" t="s">
        <v>49</v>
      </c>
      <c r="F105" s="8" t="s">
        <v>70</v>
      </c>
      <c r="G105" s="8">
        <v>461564.0</v>
      </c>
      <c r="H105" s="13" t="s">
        <v>71</v>
      </c>
    </row>
    <row r="106">
      <c r="A106" s="8" t="s">
        <v>69</v>
      </c>
      <c r="B106" s="8">
        <v>39897.0</v>
      </c>
      <c r="C106" s="8" t="s">
        <v>49</v>
      </c>
      <c r="D106" s="8" t="s">
        <v>49</v>
      </c>
      <c r="F106" s="8" t="s">
        <v>70</v>
      </c>
      <c r="G106" s="8">
        <v>461565.0</v>
      </c>
      <c r="H106" s="13" t="s">
        <v>71</v>
      </c>
    </row>
    <row r="107">
      <c r="A107" s="8" t="s">
        <v>69</v>
      </c>
      <c r="B107" s="8">
        <v>38963.0</v>
      </c>
      <c r="C107" s="8" t="s">
        <v>49</v>
      </c>
      <c r="D107" s="8" t="s">
        <v>49</v>
      </c>
      <c r="F107" s="8" t="s">
        <v>70</v>
      </c>
      <c r="G107" s="8">
        <v>461566.0</v>
      </c>
      <c r="H107" s="13" t="s">
        <v>71</v>
      </c>
    </row>
    <row r="108">
      <c r="A108" s="8" t="s">
        <v>69</v>
      </c>
      <c r="B108" s="8">
        <v>39111.0</v>
      </c>
      <c r="C108" s="8" t="s">
        <v>49</v>
      </c>
      <c r="D108" s="8" t="s">
        <v>49</v>
      </c>
      <c r="F108" s="8" t="s">
        <v>70</v>
      </c>
      <c r="G108" s="8">
        <v>461567.0</v>
      </c>
      <c r="H108" s="13" t="s">
        <v>71</v>
      </c>
    </row>
    <row r="109">
      <c r="A109" s="8" t="s">
        <v>69</v>
      </c>
      <c r="B109" s="8">
        <v>35581.0</v>
      </c>
      <c r="C109" s="8" t="s">
        <v>49</v>
      </c>
      <c r="D109" s="8" t="s">
        <v>49</v>
      </c>
      <c r="F109" s="8" t="s">
        <v>70</v>
      </c>
      <c r="G109" s="8">
        <v>461568.0</v>
      </c>
      <c r="H109" s="13" t="s">
        <v>71</v>
      </c>
    </row>
    <row r="110">
      <c r="A110" s="8" t="s">
        <v>69</v>
      </c>
      <c r="B110" s="8">
        <v>39048.0</v>
      </c>
      <c r="C110" s="8" t="s">
        <v>49</v>
      </c>
      <c r="D110" s="8" t="s">
        <v>49</v>
      </c>
      <c r="F110" s="8" t="s">
        <v>70</v>
      </c>
      <c r="G110" s="8">
        <v>461569.0</v>
      </c>
      <c r="H110" s="13" t="s">
        <v>71</v>
      </c>
    </row>
    <row r="111">
      <c r="A111" s="8" t="s">
        <v>69</v>
      </c>
      <c r="B111" s="8">
        <v>35492.0</v>
      </c>
      <c r="C111" s="8" t="s">
        <v>49</v>
      </c>
      <c r="D111" s="8" t="s">
        <v>49</v>
      </c>
      <c r="F111" s="8" t="s">
        <v>70</v>
      </c>
      <c r="G111" s="8">
        <v>461570.0</v>
      </c>
      <c r="H111" s="13" t="s">
        <v>71</v>
      </c>
    </row>
    <row r="112">
      <c r="A112" s="8" t="s">
        <v>69</v>
      </c>
      <c r="B112" s="8">
        <v>35588.0</v>
      </c>
      <c r="C112" s="8" t="s">
        <v>49</v>
      </c>
      <c r="D112" s="8" t="s">
        <v>49</v>
      </c>
      <c r="F112" s="8" t="s">
        <v>70</v>
      </c>
      <c r="G112" s="8">
        <v>461571.0</v>
      </c>
      <c r="H112" s="13" t="s">
        <v>71</v>
      </c>
    </row>
    <row r="113">
      <c r="A113" s="8" t="s">
        <v>69</v>
      </c>
      <c r="B113" s="8">
        <v>43043.0</v>
      </c>
      <c r="C113" s="8" t="s">
        <v>49</v>
      </c>
      <c r="D113" s="8" t="s">
        <v>49</v>
      </c>
      <c r="F113" s="8" t="s">
        <v>70</v>
      </c>
      <c r="G113" s="8">
        <v>461572.0</v>
      </c>
      <c r="H113" s="13" t="s">
        <v>71</v>
      </c>
    </row>
    <row r="114">
      <c r="A114" s="8" t="s">
        <v>69</v>
      </c>
      <c r="B114" s="8">
        <v>35648.0</v>
      </c>
      <c r="C114" s="8" t="s">
        <v>49</v>
      </c>
      <c r="D114" s="8" t="s">
        <v>49</v>
      </c>
      <c r="F114" s="8" t="s">
        <v>70</v>
      </c>
      <c r="G114" s="8">
        <v>461573.0</v>
      </c>
      <c r="H114" s="13" t="s">
        <v>71</v>
      </c>
    </row>
    <row r="115">
      <c r="A115" s="8" t="s">
        <v>69</v>
      </c>
      <c r="B115" s="8">
        <v>35693.0</v>
      </c>
      <c r="C115" s="8" t="s">
        <v>49</v>
      </c>
      <c r="D115" s="8" t="s">
        <v>49</v>
      </c>
      <c r="F115" s="8" t="s">
        <v>70</v>
      </c>
      <c r="G115" s="8">
        <v>461574.0</v>
      </c>
      <c r="H115" s="13" t="s">
        <v>71</v>
      </c>
    </row>
    <row r="116">
      <c r="A116" s="8" t="s">
        <v>69</v>
      </c>
      <c r="B116" s="8">
        <v>35646.0</v>
      </c>
      <c r="C116" s="8" t="s">
        <v>49</v>
      </c>
      <c r="D116" s="8" t="s">
        <v>49</v>
      </c>
      <c r="F116" s="8" t="s">
        <v>70</v>
      </c>
      <c r="G116" s="8">
        <v>461575.0</v>
      </c>
      <c r="H116" s="13" t="s">
        <v>71</v>
      </c>
    </row>
    <row r="117">
      <c r="A117" s="8" t="s">
        <v>69</v>
      </c>
      <c r="B117" s="8">
        <v>35578.0</v>
      </c>
      <c r="C117" s="8" t="s">
        <v>49</v>
      </c>
      <c r="D117" s="8" t="s">
        <v>49</v>
      </c>
      <c r="F117" s="8" t="s">
        <v>70</v>
      </c>
      <c r="G117" s="8">
        <v>461576.0</v>
      </c>
      <c r="H117" s="13" t="s">
        <v>71</v>
      </c>
    </row>
    <row r="118">
      <c r="A118" s="8" t="s">
        <v>69</v>
      </c>
      <c r="B118" s="8">
        <v>40122.0</v>
      </c>
      <c r="C118" s="8" t="s">
        <v>49</v>
      </c>
      <c r="D118" s="8" t="s">
        <v>49</v>
      </c>
      <c r="F118" s="8" t="s">
        <v>70</v>
      </c>
      <c r="G118" s="8">
        <v>461577.0</v>
      </c>
      <c r="H118" s="13" t="s">
        <v>71</v>
      </c>
      <c r="I118" s="8">
        <v>1946.0</v>
      </c>
      <c r="M118" s="8" t="s">
        <v>153</v>
      </c>
    </row>
    <row r="119">
      <c r="A119" s="8" t="s">
        <v>69</v>
      </c>
      <c r="B119" s="8">
        <v>39082.0</v>
      </c>
      <c r="C119" s="8" t="s">
        <v>49</v>
      </c>
      <c r="D119" s="8" t="s">
        <v>49</v>
      </c>
      <c r="F119" s="8" t="s">
        <v>70</v>
      </c>
      <c r="G119" s="8">
        <v>461907.0</v>
      </c>
      <c r="H119" s="13" t="s">
        <v>71</v>
      </c>
    </row>
    <row r="120">
      <c r="A120" s="8" t="s">
        <v>69</v>
      </c>
      <c r="B120" s="34">
        <v>38873.0</v>
      </c>
      <c r="C120" s="8" t="s">
        <v>49</v>
      </c>
      <c r="D120" s="8" t="s">
        <v>49</v>
      </c>
      <c r="F120" s="8" t="s">
        <v>70</v>
      </c>
      <c r="G120" s="34">
        <v>471178.0</v>
      </c>
      <c r="H120" s="13" t="s">
        <v>71</v>
      </c>
      <c r="I120" s="34" t="s">
        <v>154</v>
      </c>
      <c r="J120" s="34">
        <v>7.0</v>
      </c>
      <c r="K120" s="34">
        <v>27.0</v>
      </c>
      <c r="L120" s="34">
        <v>1947.0</v>
      </c>
      <c r="M120" s="34" t="s">
        <v>155</v>
      </c>
      <c r="N120" s="34">
        <v>39.569838</v>
      </c>
      <c r="O120" s="34">
        <v>-75.047675</v>
      </c>
      <c r="P120" s="34">
        <v>2.11</v>
      </c>
      <c r="Q120" s="34" t="s">
        <v>92</v>
      </c>
      <c r="R120" s="34" t="s">
        <v>79</v>
      </c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</row>
    <row r="121">
      <c r="A121" s="8" t="s">
        <v>69</v>
      </c>
      <c r="B121" s="8">
        <v>35459.0</v>
      </c>
      <c r="C121" s="8" t="s">
        <v>49</v>
      </c>
      <c r="D121" s="8" t="s">
        <v>49</v>
      </c>
      <c r="F121" s="8" t="s">
        <v>70</v>
      </c>
      <c r="G121" s="8" t="s">
        <v>156</v>
      </c>
      <c r="H121" s="13" t="s">
        <v>71</v>
      </c>
    </row>
    <row r="122">
      <c r="A122" s="8" t="s">
        <v>69</v>
      </c>
      <c r="B122" s="17">
        <v>40901.0</v>
      </c>
      <c r="C122" s="8" t="s">
        <v>49</v>
      </c>
      <c r="D122" s="8" t="s">
        <v>49</v>
      </c>
      <c r="F122" s="8" t="s">
        <v>70</v>
      </c>
      <c r="G122" s="17" t="s">
        <v>157</v>
      </c>
      <c r="H122" s="13" t="s">
        <v>71</v>
      </c>
      <c r="I122" s="17" t="s">
        <v>140</v>
      </c>
      <c r="J122" s="18" t="str">
        <f t="shared" ref="J122:J208" si="3">IFERROR(__xludf.DUMMYFUNCTION("SPLIT(I122,""."", TRUE)"),"8")</f>
        <v>8</v>
      </c>
      <c r="K122" s="18">
        <v>1.0</v>
      </c>
      <c r="L122" s="18">
        <v>1959.0</v>
      </c>
      <c r="M122" s="17" t="s">
        <v>158</v>
      </c>
      <c r="N122" s="17">
        <v>16.908408</v>
      </c>
      <c r="O122" s="17">
        <v>-93.501291</v>
      </c>
      <c r="P122" s="17">
        <v>13975.0</v>
      </c>
      <c r="Q122" s="17" t="s">
        <v>78</v>
      </c>
      <c r="R122" s="17" t="s">
        <v>79</v>
      </c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</row>
    <row r="123">
      <c r="A123" s="8" t="s">
        <v>69</v>
      </c>
      <c r="B123" s="22">
        <v>35612.0</v>
      </c>
      <c r="C123" s="8" t="s">
        <v>49</v>
      </c>
      <c r="D123" s="8" t="s">
        <v>49</v>
      </c>
      <c r="F123" s="8" t="s">
        <v>70</v>
      </c>
      <c r="G123" s="22" t="s">
        <v>159</v>
      </c>
      <c r="H123" s="13" t="s">
        <v>71</v>
      </c>
      <c r="I123" s="22" t="s">
        <v>142</v>
      </c>
      <c r="J123" s="23" t="str">
        <f t="shared" si="3"/>
        <v>8</v>
      </c>
      <c r="K123" s="23">
        <v>2.0</v>
      </c>
      <c r="L123" s="23">
        <v>1959.0</v>
      </c>
      <c r="M123" s="22" t="s">
        <v>135</v>
      </c>
      <c r="N123" s="43">
        <v>16.586575</v>
      </c>
      <c r="O123" s="43">
        <v>-94.873742</v>
      </c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</row>
    <row r="124">
      <c r="A124" s="8" t="s">
        <v>69</v>
      </c>
      <c r="B124" s="22">
        <v>36751.0</v>
      </c>
      <c r="C124" s="8" t="s">
        <v>49</v>
      </c>
      <c r="D124" s="8" t="s">
        <v>49</v>
      </c>
      <c r="F124" s="8" t="s">
        <v>70</v>
      </c>
      <c r="G124" s="22" t="s">
        <v>159</v>
      </c>
      <c r="H124" s="13" t="s">
        <v>71</v>
      </c>
      <c r="I124" s="22" t="s">
        <v>142</v>
      </c>
      <c r="J124" s="23" t="str">
        <f t="shared" si="3"/>
        <v>8</v>
      </c>
      <c r="K124" s="23">
        <v>2.0</v>
      </c>
      <c r="L124" s="23">
        <v>1959.0</v>
      </c>
      <c r="M124" s="22" t="s">
        <v>135</v>
      </c>
      <c r="N124" s="43">
        <v>16.586575</v>
      </c>
      <c r="O124" s="43">
        <v>-94.873742</v>
      </c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</row>
    <row r="125">
      <c r="A125" s="8" t="s">
        <v>69</v>
      </c>
      <c r="B125" s="22">
        <v>35482.0</v>
      </c>
      <c r="C125" s="8" t="s">
        <v>49</v>
      </c>
      <c r="D125" s="8" t="s">
        <v>49</v>
      </c>
      <c r="F125" s="8" t="s">
        <v>70</v>
      </c>
      <c r="G125" s="22" t="s">
        <v>160</v>
      </c>
      <c r="H125" s="13" t="s">
        <v>71</v>
      </c>
      <c r="I125" s="22" t="s">
        <v>145</v>
      </c>
      <c r="J125" s="23" t="str">
        <f t="shared" si="3"/>
        <v>8</v>
      </c>
      <c r="K125" s="23">
        <v>3.0</v>
      </c>
      <c r="L125" s="23">
        <v>1959.0</v>
      </c>
      <c r="M125" s="22" t="s">
        <v>135</v>
      </c>
      <c r="N125" s="43">
        <v>16.586575</v>
      </c>
      <c r="O125" s="43">
        <v>-94.873742</v>
      </c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</row>
    <row r="126">
      <c r="A126" s="8" t="s">
        <v>69</v>
      </c>
      <c r="B126" s="17">
        <v>98958.0</v>
      </c>
      <c r="C126" s="8" t="s">
        <v>49</v>
      </c>
      <c r="D126" s="8" t="s">
        <v>49</v>
      </c>
      <c r="F126" s="8" t="s">
        <v>70</v>
      </c>
      <c r="G126" s="18"/>
      <c r="H126" s="13" t="s">
        <v>71</v>
      </c>
      <c r="I126" s="17" t="s">
        <v>161</v>
      </c>
      <c r="J126" s="18" t="str">
        <f t="shared" si="3"/>
        <v>7</v>
      </c>
      <c r="K126" s="18">
        <v>31.0</v>
      </c>
      <c r="L126" s="18">
        <v>1956.0</v>
      </c>
      <c r="M126" s="17" t="s">
        <v>162</v>
      </c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</row>
    <row r="127">
      <c r="A127" s="8" t="s">
        <v>69</v>
      </c>
      <c r="B127" s="14">
        <v>98173.0</v>
      </c>
      <c r="C127" s="8" t="s">
        <v>49</v>
      </c>
      <c r="D127" s="8" t="s">
        <v>49</v>
      </c>
      <c r="F127" s="8" t="s">
        <v>70</v>
      </c>
      <c r="G127" s="15"/>
      <c r="H127" s="13" t="s">
        <v>71</v>
      </c>
      <c r="I127" s="14" t="s">
        <v>163</v>
      </c>
      <c r="J127" s="15" t="str">
        <f t="shared" si="3"/>
        <v>5</v>
      </c>
      <c r="K127" s="15">
        <v>3.0</v>
      </c>
      <c r="L127" s="15">
        <v>1958.0</v>
      </c>
      <c r="M127" s="14" t="s">
        <v>164</v>
      </c>
      <c r="N127" s="14">
        <v>20.970588</v>
      </c>
      <c r="O127" s="14">
        <v>-104.209703</v>
      </c>
      <c r="P127" s="14">
        <v>9021.0</v>
      </c>
      <c r="Q127" s="14" t="s">
        <v>78</v>
      </c>
      <c r="R127" s="14" t="s">
        <v>79</v>
      </c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</row>
    <row r="128">
      <c r="A128" s="8" t="s">
        <v>69</v>
      </c>
      <c r="B128" s="14">
        <v>95290.0</v>
      </c>
      <c r="C128" s="8" t="s">
        <v>49</v>
      </c>
      <c r="D128" s="8" t="s">
        <v>49</v>
      </c>
      <c r="F128" s="8" t="s">
        <v>70</v>
      </c>
      <c r="G128" s="15"/>
      <c r="H128" s="13" t="s">
        <v>71</v>
      </c>
      <c r="I128" s="14" t="s">
        <v>165</v>
      </c>
      <c r="J128" s="15" t="str">
        <f t="shared" si="3"/>
        <v>5</v>
      </c>
      <c r="K128" s="15">
        <v>3.0</v>
      </c>
      <c r="L128" s="15">
        <v>1953.0</v>
      </c>
      <c r="M128" s="14" t="s">
        <v>164</v>
      </c>
      <c r="N128" s="14">
        <v>20.970588</v>
      </c>
      <c r="O128" s="14">
        <v>-104.209703</v>
      </c>
      <c r="P128" s="14">
        <v>9021.0</v>
      </c>
      <c r="Q128" s="14" t="s">
        <v>78</v>
      </c>
      <c r="R128" s="14" t="s">
        <v>79</v>
      </c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</row>
    <row r="129">
      <c r="A129" s="8" t="s">
        <v>69</v>
      </c>
      <c r="B129" s="14">
        <v>92347.0</v>
      </c>
      <c r="C129" s="8" t="s">
        <v>49</v>
      </c>
      <c r="D129" s="8" t="s">
        <v>49</v>
      </c>
      <c r="F129" s="8" t="s">
        <v>70</v>
      </c>
      <c r="G129" s="15"/>
      <c r="H129" s="13" t="s">
        <v>71</v>
      </c>
      <c r="I129" s="14" t="s">
        <v>165</v>
      </c>
      <c r="J129" s="15" t="str">
        <f t="shared" si="3"/>
        <v>5</v>
      </c>
      <c r="K129" s="15">
        <v>3.0</v>
      </c>
      <c r="L129" s="15">
        <v>1953.0</v>
      </c>
      <c r="M129" s="14" t="s">
        <v>164</v>
      </c>
      <c r="N129" s="14">
        <v>20.970588</v>
      </c>
      <c r="O129" s="14">
        <v>-104.209703</v>
      </c>
      <c r="P129" s="14">
        <v>9021.0</v>
      </c>
      <c r="Q129" s="14" t="s">
        <v>78</v>
      </c>
      <c r="R129" s="14" t="s">
        <v>79</v>
      </c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</row>
    <row r="130">
      <c r="A130" s="8" t="s">
        <v>69</v>
      </c>
      <c r="B130" s="14">
        <v>35054.0</v>
      </c>
      <c r="C130" s="8" t="s">
        <v>49</v>
      </c>
      <c r="D130" s="8" t="s">
        <v>49</v>
      </c>
      <c r="F130" s="8" t="s">
        <v>70</v>
      </c>
      <c r="G130" s="15"/>
      <c r="H130" s="13" t="s">
        <v>71</v>
      </c>
      <c r="I130" s="14" t="s">
        <v>165</v>
      </c>
      <c r="J130" s="15" t="str">
        <f t="shared" si="3"/>
        <v>5</v>
      </c>
      <c r="K130" s="15">
        <v>3.0</v>
      </c>
      <c r="L130" s="15">
        <v>1953.0</v>
      </c>
      <c r="M130" s="14" t="s">
        <v>166</v>
      </c>
      <c r="N130" s="14">
        <v>20.970588</v>
      </c>
      <c r="O130" s="14">
        <v>-104.209703</v>
      </c>
      <c r="P130" s="14">
        <v>9021.0</v>
      </c>
      <c r="Q130" s="14" t="s">
        <v>78</v>
      </c>
      <c r="R130" s="14" t="s">
        <v>79</v>
      </c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</row>
    <row r="131">
      <c r="A131" s="8" t="s">
        <v>69</v>
      </c>
      <c r="B131" s="29">
        <v>38857.0</v>
      </c>
      <c r="C131" s="8" t="s">
        <v>49</v>
      </c>
      <c r="D131" s="8" t="s">
        <v>49</v>
      </c>
      <c r="F131" s="8" t="s">
        <v>70</v>
      </c>
      <c r="G131" s="30"/>
      <c r="H131" s="13" t="s">
        <v>71</v>
      </c>
      <c r="I131" s="29" t="s">
        <v>167</v>
      </c>
      <c r="J131" s="30" t="str">
        <f t="shared" si="3"/>
        <v>9</v>
      </c>
      <c r="K131" s="30">
        <v>5.0</v>
      </c>
      <c r="L131" s="30">
        <v>1945.0</v>
      </c>
      <c r="M131" s="29" t="s">
        <v>168</v>
      </c>
      <c r="N131" s="29">
        <v>39.699134</v>
      </c>
      <c r="O131" s="29">
        <v>-74.725992</v>
      </c>
      <c r="P131" s="45">
        <v>6954.0</v>
      </c>
      <c r="Q131" s="45" t="s">
        <v>169</v>
      </c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</row>
    <row r="132">
      <c r="A132" s="8" t="s">
        <v>69</v>
      </c>
      <c r="B132" s="29">
        <v>38859.0</v>
      </c>
      <c r="C132" s="8" t="s">
        <v>49</v>
      </c>
      <c r="D132" s="8" t="s">
        <v>49</v>
      </c>
      <c r="F132" s="8" t="s">
        <v>70</v>
      </c>
      <c r="G132" s="30"/>
      <c r="H132" s="13" t="s">
        <v>71</v>
      </c>
      <c r="I132" s="29" t="s">
        <v>167</v>
      </c>
      <c r="J132" s="30" t="str">
        <f t="shared" si="3"/>
        <v>9</v>
      </c>
      <c r="K132" s="30">
        <v>5.0</v>
      </c>
      <c r="L132" s="30">
        <v>1945.0</v>
      </c>
      <c r="M132" s="29" t="s">
        <v>168</v>
      </c>
      <c r="N132" s="29">
        <v>39.699134</v>
      </c>
      <c r="O132" s="29">
        <v>-74.725992</v>
      </c>
      <c r="P132" s="45">
        <v>6954.0</v>
      </c>
      <c r="Q132" s="45" t="s">
        <v>169</v>
      </c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</row>
    <row r="133">
      <c r="A133" s="8" t="s">
        <v>69</v>
      </c>
      <c r="B133" s="29">
        <v>40034.0</v>
      </c>
      <c r="C133" s="8" t="s">
        <v>49</v>
      </c>
      <c r="D133" s="8" t="s">
        <v>49</v>
      </c>
      <c r="F133" s="8" t="s">
        <v>70</v>
      </c>
      <c r="G133" s="30"/>
      <c r="H133" s="13" t="s">
        <v>71</v>
      </c>
      <c r="I133" s="29" t="s">
        <v>167</v>
      </c>
      <c r="J133" s="30" t="str">
        <f t="shared" si="3"/>
        <v>9</v>
      </c>
      <c r="K133" s="30">
        <v>5.0</v>
      </c>
      <c r="L133" s="30">
        <v>1945.0</v>
      </c>
      <c r="M133" s="29" t="s">
        <v>168</v>
      </c>
      <c r="N133" s="29">
        <v>39.699134</v>
      </c>
      <c r="O133" s="29">
        <v>-74.725992</v>
      </c>
      <c r="P133" s="45">
        <v>6954.0</v>
      </c>
      <c r="Q133" s="45" t="s">
        <v>169</v>
      </c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</row>
    <row r="134">
      <c r="A134" s="8" t="s">
        <v>69</v>
      </c>
      <c r="B134" s="29">
        <v>37936.0</v>
      </c>
      <c r="C134" s="8" t="s">
        <v>49</v>
      </c>
      <c r="D134" s="8" t="s">
        <v>49</v>
      </c>
      <c r="F134" s="8" t="s">
        <v>70</v>
      </c>
      <c r="G134" s="30"/>
      <c r="H134" s="13" t="s">
        <v>71</v>
      </c>
      <c r="I134" s="29" t="s">
        <v>167</v>
      </c>
      <c r="J134" s="30" t="str">
        <f t="shared" si="3"/>
        <v>9</v>
      </c>
      <c r="K134" s="30">
        <v>5.0</v>
      </c>
      <c r="L134" s="30">
        <v>1945.0</v>
      </c>
      <c r="M134" s="29" t="s">
        <v>170</v>
      </c>
      <c r="N134" s="29">
        <v>39.699134</v>
      </c>
      <c r="O134" s="29">
        <v>-74.725992</v>
      </c>
      <c r="P134" s="45">
        <v>6954.0</v>
      </c>
      <c r="Q134" s="45" t="s">
        <v>169</v>
      </c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</row>
    <row r="135">
      <c r="A135" s="8" t="s">
        <v>69</v>
      </c>
      <c r="B135" s="29">
        <v>39056.0</v>
      </c>
      <c r="C135" s="8" t="s">
        <v>49</v>
      </c>
      <c r="D135" s="8" t="s">
        <v>49</v>
      </c>
      <c r="F135" s="8" t="s">
        <v>70</v>
      </c>
      <c r="G135" s="30"/>
      <c r="H135" s="13" t="s">
        <v>71</v>
      </c>
      <c r="I135" s="29" t="s">
        <v>167</v>
      </c>
      <c r="J135" s="30" t="str">
        <f t="shared" si="3"/>
        <v>9</v>
      </c>
      <c r="K135" s="30">
        <v>5.0</v>
      </c>
      <c r="L135" s="30">
        <v>1945.0</v>
      </c>
      <c r="M135" s="29" t="s">
        <v>170</v>
      </c>
      <c r="N135" s="29">
        <v>39.699134</v>
      </c>
      <c r="O135" s="29">
        <v>-74.725992</v>
      </c>
      <c r="P135" s="45">
        <v>6954.0</v>
      </c>
      <c r="Q135" s="45" t="s">
        <v>169</v>
      </c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</row>
    <row r="136">
      <c r="A136" s="8" t="s">
        <v>69</v>
      </c>
      <c r="B136" s="25">
        <v>84644.0</v>
      </c>
      <c r="C136" s="8" t="s">
        <v>49</v>
      </c>
      <c r="D136" s="8" t="s">
        <v>49</v>
      </c>
      <c r="F136" s="8" t="s">
        <v>70</v>
      </c>
      <c r="G136" s="26"/>
      <c r="H136" s="13" t="s">
        <v>71</v>
      </c>
      <c r="I136" s="25" t="s">
        <v>171</v>
      </c>
      <c r="J136" s="26" t="str">
        <f t="shared" si="3"/>
        <v>9</v>
      </c>
      <c r="K136" s="26" t="s">
        <v>172</v>
      </c>
      <c r="L136" s="26">
        <v>1954.0</v>
      </c>
      <c r="M136" s="25" t="s">
        <v>173</v>
      </c>
      <c r="N136" s="25">
        <v>30.944732</v>
      </c>
      <c r="O136" s="25">
        <v>-103.785055</v>
      </c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</row>
    <row r="137">
      <c r="A137" s="8" t="s">
        <v>69</v>
      </c>
      <c r="B137" s="22">
        <v>91941.0</v>
      </c>
      <c r="C137" s="8" t="s">
        <v>49</v>
      </c>
      <c r="D137" s="8" t="s">
        <v>49</v>
      </c>
      <c r="F137" s="8" t="s">
        <v>70</v>
      </c>
      <c r="G137" s="23"/>
      <c r="H137" s="13" t="s">
        <v>71</v>
      </c>
      <c r="I137" s="22" t="s">
        <v>174</v>
      </c>
      <c r="J137" s="23" t="str">
        <f t="shared" si="3"/>
        <v>9</v>
      </c>
      <c r="K137" s="23">
        <v>42007.0</v>
      </c>
      <c r="L137" s="23">
        <v>1954.0</v>
      </c>
      <c r="M137" s="22" t="s">
        <v>175</v>
      </c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</row>
    <row r="138">
      <c r="A138" s="8" t="s">
        <v>69</v>
      </c>
      <c r="B138" s="22">
        <v>85029.0</v>
      </c>
      <c r="C138" s="8" t="s">
        <v>49</v>
      </c>
      <c r="D138" s="8" t="s">
        <v>49</v>
      </c>
      <c r="F138" s="8" t="s">
        <v>70</v>
      </c>
      <c r="G138" s="23"/>
      <c r="H138" s="13" t="s">
        <v>71</v>
      </c>
      <c r="I138" s="22" t="s">
        <v>174</v>
      </c>
      <c r="J138" s="23" t="str">
        <f t="shared" si="3"/>
        <v>9</v>
      </c>
      <c r="K138" s="23">
        <v>42007.0</v>
      </c>
      <c r="L138" s="23">
        <v>1954.0</v>
      </c>
      <c r="M138" s="22" t="s">
        <v>175</v>
      </c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</row>
    <row r="139">
      <c r="A139" s="8" t="s">
        <v>69</v>
      </c>
      <c r="B139" s="22">
        <v>91969.0</v>
      </c>
      <c r="C139" s="8" t="s">
        <v>49</v>
      </c>
      <c r="D139" s="8" t="s">
        <v>49</v>
      </c>
      <c r="F139" s="8" t="s">
        <v>70</v>
      </c>
      <c r="G139" s="23"/>
      <c r="H139" s="13" t="s">
        <v>71</v>
      </c>
      <c r="I139" s="22" t="s">
        <v>174</v>
      </c>
      <c r="J139" s="23" t="str">
        <f t="shared" si="3"/>
        <v>9</v>
      </c>
      <c r="K139" s="23">
        <v>42007.0</v>
      </c>
      <c r="L139" s="23">
        <v>1954.0</v>
      </c>
      <c r="M139" s="22" t="s">
        <v>175</v>
      </c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</row>
    <row r="140">
      <c r="A140" s="8" t="s">
        <v>69</v>
      </c>
      <c r="B140" s="22">
        <v>98842.0</v>
      </c>
      <c r="C140" s="8" t="s">
        <v>49</v>
      </c>
      <c r="D140" s="8" t="s">
        <v>49</v>
      </c>
      <c r="F140" s="8" t="s">
        <v>70</v>
      </c>
      <c r="G140" s="23"/>
      <c r="H140" s="13" t="s">
        <v>71</v>
      </c>
      <c r="I140" s="22" t="s">
        <v>174</v>
      </c>
      <c r="J140" s="23" t="str">
        <f t="shared" si="3"/>
        <v>9</v>
      </c>
      <c r="K140" s="23">
        <v>42007.0</v>
      </c>
      <c r="L140" s="23">
        <v>1954.0</v>
      </c>
      <c r="M140" s="22" t="s">
        <v>175</v>
      </c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</row>
    <row r="141">
      <c r="A141" s="8" t="s">
        <v>69</v>
      </c>
      <c r="B141" s="36">
        <v>91909.0</v>
      </c>
      <c r="C141" s="8" t="s">
        <v>49</v>
      </c>
      <c r="D141" s="8" t="s">
        <v>49</v>
      </c>
      <c r="F141" s="8" t="s">
        <v>70</v>
      </c>
      <c r="G141" s="37"/>
      <c r="H141" s="13" t="s">
        <v>71</v>
      </c>
      <c r="I141" s="36" t="s">
        <v>176</v>
      </c>
      <c r="J141" s="37" t="str">
        <f t="shared" si="3"/>
        <v>6</v>
      </c>
      <c r="K141" s="37">
        <v>15.0</v>
      </c>
      <c r="L141" s="37">
        <v>1952.0</v>
      </c>
      <c r="M141" s="36" t="s">
        <v>177</v>
      </c>
      <c r="N141" s="36">
        <v>36.253122</v>
      </c>
      <c r="O141" s="36">
        <v>-90.91262</v>
      </c>
      <c r="P141" s="47">
        <v>210.0</v>
      </c>
      <c r="Q141" s="47" t="s">
        <v>78</v>
      </c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</row>
    <row r="142">
      <c r="A142" s="8" t="s">
        <v>69</v>
      </c>
      <c r="B142" s="39">
        <v>39121.0</v>
      </c>
      <c r="C142" s="8" t="s">
        <v>49</v>
      </c>
      <c r="D142" s="8" t="s">
        <v>49</v>
      </c>
      <c r="F142" s="8" t="s">
        <v>70</v>
      </c>
      <c r="G142" s="40"/>
      <c r="H142" s="13" t="s">
        <v>71</v>
      </c>
      <c r="I142" s="39" t="s">
        <v>178</v>
      </c>
      <c r="J142" s="40" t="str">
        <f t="shared" si="3"/>
        <v>8</v>
      </c>
      <c r="K142" s="40">
        <v>29.0</v>
      </c>
      <c r="L142" s="40">
        <v>1945.0</v>
      </c>
      <c r="M142" s="39" t="s">
        <v>179</v>
      </c>
      <c r="N142" s="39">
        <v>39.864851</v>
      </c>
      <c r="O142" s="39">
        <v>-75.313145</v>
      </c>
      <c r="P142" s="47">
        <v>210.0</v>
      </c>
      <c r="Q142" s="47" t="s">
        <v>78</v>
      </c>
      <c r="R142" s="39" t="s">
        <v>79</v>
      </c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</row>
    <row r="143">
      <c r="A143" s="8" t="s">
        <v>69</v>
      </c>
      <c r="B143" s="39">
        <v>38948.0</v>
      </c>
      <c r="C143" s="8" t="s">
        <v>49</v>
      </c>
      <c r="D143" s="8" t="s">
        <v>49</v>
      </c>
      <c r="F143" s="8" t="s">
        <v>70</v>
      </c>
      <c r="G143" s="40"/>
      <c r="H143" s="13" t="s">
        <v>71</v>
      </c>
      <c r="I143" s="39" t="s">
        <v>178</v>
      </c>
      <c r="J143" s="40" t="str">
        <f t="shared" si="3"/>
        <v>8</v>
      </c>
      <c r="K143" s="40">
        <v>29.0</v>
      </c>
      <c r="L143" s="40">
        <v>1945.0</v>
      </c>
      <c r="M143" s="39" t="s">
        <v>179</v>
      </c>
      <c r="N143" s="39">
        <v>39.864851</v>
      </c>
      <c r="O143" s="39">
        <v>-75.313145</v>
      </c>
      <c r="P143" s="47">
        <v>210.0</v>
      </c>
      <c r="Q143" s="47" t="s">
        <v>78</v>
      </c>
      <c r="R143" s="39" t="s">
        <v>79</v>
      </c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</row>
    <row r="144">
      <c r="A144" s="8" t="s">
        <v>69</v>
      </c>
      <c r="B144" s="39">
        <v>38961.0</v>
      </c>
      <c r="C144" s="8" t="s">
        <v>49</v>
      </c>
      <c r="D144" s="8" t="s">
        <v>49</v>
      </c>
      <c r="F144" s="8" t="s">
        <v>70</v>
      </c>
      <c r="G144" s="40"/>
      <c r="H144" s="13" t="s">
        <v>71</v>
      </c>
      <c r="I144" s="39" t="s">
        <v>178</v>
      </c>
      <c r="J144" s="40" t="str">
        <f t="shared" si="3"/>
        <v>8</v>
      </c>
      <c r="K144" s="40">
        <v>29.0</v>
      </c>
      <c r="L144" s="40">
        <v>1945.0</v>
      </c>
      <c r="M144" s="39" t="s">
        <v>179</v>
      </c>
      <c r="N144" s="39">
        <v>39.864851</v>
      </c>
      <c r="O144" s="39">
        <v>-75.313145</v>
      </c>
      <c r="P144" s="47">
        <v>210.0</v>
      </c>
      <c r="Q144" s="47" t="s">
        <v>78</v>
      </c>
      <c r="R144" s="39" t="s">
        <v>79</v>
      </c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</row>
    <row r="145">
      <c r="A145" s="8" t="s">
        <v>69</v>
      </c>
      <c r="B145" s="39">
        <v>38974.0</v>
      </c>
      <c r="C145" s="8" t="s">
        <v>49</v>
      </c>
      <c r="D145" s="8" t="s">
        <v>49</v>
      </c>
      <c r="F145" s="8" t="s">
        <v>70</v>
      </c>
      <c r="G145" s="40"/>
      <c r="H145" s="13" t="s">
        <v>71</v>
      </c>
      <c r="I145" s="39" t="s">
        <v>180</v>
      </c>
      <c r="J145" s="40" t="str">
        <f t="shared" si="3"/>
        <v>8</v>
      </c>
      <c r="K145" s="40">
        <v>27.0</v>
      </c>
      <c r="L145" s="40">
        <v>1945.0</v>
      </c>
      <c r="M145" s="39" t="s">
        <v>179</v>
      </c>
      <c r="N145" s="39">
        <v>39.864851</v>
      </c>
      <c r="O145" s="39">
        <v>-75.313145</v>
      </c>
      <c r="P145" s="47">
        <v>210.0</v>
      </c>
      <c r="Q145" s="47" t="s">
        <v>78</v>
      </c>
      <c r="R145" s="39" t="s">
        <v>79</v>
      </c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</row>
    <row r="146">
      <c r="A146" s="8" t="s">
        <v>69</v>
      </c>
      <c r="B146" s="39">
        <v>40046.0</v>
      </c>
      <c r="C146" s="8" t="s">
        <v>49</v>
      </c>
      <c r="D146" s="8" t="s">
        <v>49</v>
      </c>
      <c r="F146" s="8" t="s">
        <v>70</v>
      </c>
      <c r="G146" s="40"/>
      <c r="H146" s="13" t="s">
        <v>71</v>
      </c>
      <c r="I146" s="39" t="s">
        <v>178</v>
      </c>
      <c r="J146" s="40" t="str">
        <f t="shared" si="3"/>
        <v>8</v>
      </c>
      <c r="K146" s="40">
        <v>29.0</v>
      </c>
      <c r="L146" s="40">
        <v>1945.0</v>
      </c>
      <c r="M146" s="39" t="s">
        <v>179</v>
      </c>
      <c r="N146" s="39">
        <v>39.864851</v>
      </c>
      <c r="O146" s="39">
        <v>-75.313145</v>
      </c>
      <c r="P146" s="47">
        <v>210.0</v>
      </c>
      <c r="Q146" s="47" t="s">
        <v>78</v>
      </c>
      <c r="R146" s="39" t="s">
        <v>79</v>
      </c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</row>
    <row r="147">
      <c r="A147" s="8" t="s">
        <v>69</v>
      </c>
      <c r="B147" s="39">
        <v>39080.0</v>
      </c>
      <c r="C147" s="8" t="s">
        <v>49</v>
      </c>
      <c r="D147" s="8" t="s">
        <v>49</v>
      </c>
      <c r="F147" s="8" t="s">
        <v>70</v>
      </c>
      <c r="G147" s="40"/>
      <c r="H147" s="13" t="s">
        <v>71</v>
      </c>
      <c r="I147" s="39" t="s">
        <v>178</v>
      </c>
      <c r="J147" s="40" t="str">
        <f t="shared" si="3"/>
        <v>8</v>
      </c>
      <c r="K147" s="40">
        <v>29.0</v>
      </c>
      <c r="L147" s="40">
        <v>1945.0</v>
      </c>
      <c r="M147" s="39" t="s">
        <v>179</v>
      </c>
      <c r="N147" s="39">
        <v>39.864851</v>
      </c>
      <c r="O147" s="39">
        <v>-75.313145</v>
      </c>
      <c r="P147" s="47">
        <v>210.0</v>
      </c>
      <c r="Q147" s="47" t="s">
        <v>78</v>
      </c>
      <c r="R147" s="39" t="s">
        <v>79</v>
      </c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</row>
    <row r="148">
      <c r="A148" s="8" t="s">
        <v>69</v>
      </c>
      <c r="B148" s="34">
        <v>35095.0</v>
      </c>
      <c r="C148" s="8" t="s">
        <v>49</v>
      </c>
      <c r="D148" s="8" t="s">
        <v>49</v>
      </c>
      <c r="F148" s="8" t="s">
        <v>70</v>
      </c>
      <c r="G148" s="35"/>
      <c r="H148" s="13" t="s">
        <v>71</v>
      </c>
      <c r="I148" s="34" t="s">
        <v>181</v>
      </c>
      <c r="J148" s="35" t="str">
        <f t="shared" si="3"/>
        <v>10</v>
      </c>
      <c r="K148" s="35">
        <v>11.0</v>
      </c>
      <c r="L148" s="35">
        <v>1958.0</v>
      </c>
      <c r="M148" s="34" t="s">
        <v>182</v>
      </c>
      <c r="N148" s="34">
        <v>34.29988</v>
      </c>
      <c r="O148" s="34">
        <v>-111.683757</v>
      </c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</row>
    <row r="149">
      <c r="A149" s="8" t="s">
        <v>69</v>
      </c>
      <c r="B149" s="34">
        <v>37052.0</v>
      </c>
      <c r="C149" s="8" t="s">
        <v>49</v>
      </c>
      <c r="D149" s="8" t="s">
        <v>49</v>
      </c>
      <c r="F149" s="8" t="s">
        <v>70</v>
      </c>
      <c r="G149" s="35"/>
      <c r="H149" s="13" t="s">
        <v>71</v>
      </c>
      <c r="I149" s="34" t="s">
        <v>181</v>
      </c>
      <c r="J149" s="35" t="str">
        <f t="shared" si="3"/>
        <v>10</v>
      </c>
      <c r="K149" s="35">
        <v>11.0</v>
      </c>
      <c r="L149" s="35">
        <v>1958.0</v>
      </c>
      <c r="M149" s="34" t="s">
        <v>182</v>
      </c>
      <c r="N149" s="34">
        <v>34.29988</v>
      </c>
      <c r="O149" s="34">
        <v>-111.683757</v>
      </c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</row>
    <row r="150">
      <c r="A150" s="8" t="s">
        <v>69</v>
      </c>
      <c r="B150" s="19">
        <v>39197.0</v>
      </c>
      <c r="C150" s="8" t="s">
        <v>49</v>
      </c>
      <c r="D150" s="8" t="s">
        <v>49</v>
      </c>
      <c r="F150" s="8" t="s">
        <v>70</v>
      </c>
      <c r="G150" s="20"/>
      <c r="H150" s="13" t="s">
        <v>71</v>
      </c>
      <c r="I150" s="19" t="s">
        <v>183</v>
      </c>
      <c r="J150" s="20" t="str">
        <f t="shared" si="3"/>
        <v>6</v>
      </c>
      <c r="K150" s="20">
        <v>6.0</v>
      </c>
      <c r="L150" s="20">
        <v>1952.0</v>
      </c>
      <c r="M150" s="19" t="s">
        <v>184</v>
      </c>
      <c r="N150" s="19">
        <v>40.33698</v>
      </c>
      <c r="O150" s="19">
        <v>-85.352872</v>
      </c>
      <c r="P150" s="19">
        <v>2.11</v>
      </c>
      <c r="Q150" s="19" t="s">
        <v>92</v>
      </c>
      <c r="R150" s="19" t="s">
        <v>79</v>
      </c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</row>
    <row r="151">
      <c r="A151" s="8" t="s">
        <v>69</v>
      </c>
      <c r="B151" s="14">
        <v>91889.0</v>
      </c>
      <c r="C151" s="8" t="s">
        <v>49</v>
      </c>
      <c r="D151" s="8" t="s">
        <v>49</v>
      </c>
      <c r="F151" s="8" t="s">
        <v>70</v>
      </c>
      <c r="G151" s="15"/>
      <c r="H151" s="13" t="s">
        <v>71</v>
      </c>
      <c r="I151" s="14" t="s">
        <v>185</v>
      </c>
      <c r="J151" s="15" t="str">
        <f t="shared" si="3"/>
        <v>9</v>
      </c>
      <c r="K151" s="15">
        <v>13.0</v>
      </c>
      <c r="L151" s="15">
        <v>1954.0</v>
      </c>
      <c r="M151" s="14" t="s">
        <v>186</v>
      </c>
      <c r="N151" s="14">
        <v>29.597903</v>
      </c>
      <c r="O151" s="14">
        <v>-99.730698</v>
      </c>
      <c r="P151" s="14">
        <v>2422.0</v>
      </c>
      <c r="Q151" s="14" t="s">
        <v>187</v>
      </c>
      <c r="R151" s="14" t="s">
        <v>79</v>
      </c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</row>
    <row r="152">
      <c r="A152" s="8" t="s">
        <v>69</v>
      </c>
      <c r="B152" s="14">
        <v>98946.0</v>
      </c>
      <c r="C152" s="8" t="s">
        <v>49</v>
      </c>
      <c r="D152" s="8" t="s">
        <v>49</v>
      </c>
      <c r="F152" s="8" t="s">
        <v>70</v>
      </c>
      <c r="G152" s="15"/>
      <c r="H152" s="13" t="s">
        <v>71</v>
      </c>
      <c r="I152" s="14" t="s">
        <v>185</v>
      </c>
      <c r="J152" s="15" t="str">
        <f t="shared" si="3"/>
        <v>9</v>
      </c>
      <c r="K152" s="15">
        <v>13.0</v>
      </c>
      <c r="L152" s="15">
        <v>1954.0</v>
      </c>
      <c r="M152" s="14" t="s">
        <v>186</v>
      </c>
      <c r="N152" s="14">
        <v>29.597903</v>
      </c>
      <c r="O152" s="14">
        <v>-99.730698</v>
      </c>
      <c r="P152" s="14">
        <v>2422.0</v>
      </c>
      <c r="Q152" s="14" t="s">
        <v>187</v>
      </c>
      <c r="R152" s="14" t="s">
        <v>79</v>
      </c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</row>
    <row r="153">
      <c r="A153" s="8" t="s">
        <v>69</v>
      </c>
      <c r="B153" s="14">
        <v>92089.0</v>
      </c>
      <c r="C153" s="8" t="s">
        <v>49</v>
      </c>
      <c r="D153" s="8" t="s">
        <v>49</v>
      </c>
      <c r="F153" s="8" t="s">
        <v>70</v>
      </c>
      <c r="G153" s="15"/>
      <c r="H153" s="13" t="s">
        <v>71</v>
      </c>
      <c r="I153" s="14" t="s">
        <v>185</v>
      </c>
      <c r="J153" s="15" t="str">
        <f t="shared" si="3"/>
        <v>9</v>
      </c>
      <c r="K153" s="15">
        <v>13.0</v>
      </c>
      <c r="L153" s="15">
        <v>1954.0</v>
      </c>
      <c r="M153" s="14" t="s">
        <v>186</v>
      </c>
      <c r="N153" s="14">
        <v>29.597903</v>
      </c>
      <c r="O153" s="14">
        <v>-99.730698</v>
      </c>
      <c r="P153" s="14">
        <v>2422.0</v>
      </c>
      <c r="Q153" s="14" t="s">
        <v>187</v>
      </c>
      <c r="R153" s="14" t="s">
        <v>79</v>
      </c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</row>
    <row r="154">
      <c r="A154" s="8" t="s">
        <v>69</v>
      </c>
      <c r="B154" s="29">
        <v>98889.0</v>
      </c>
      <c r="C154" s="8" t="s">
        <v>49</v>
      </c>
      <c r="D154" s="8" t="s">
        <v>49</v>
      </c>
      <c r="F154" s="8" t="s">
        <v>70</v>
      </c>
      <c r="G154" s="30"/>
      <c r="H154" s="13" t="s">
        <v>71</v>
      </c>
      <c r="I154" s="29" t="s">
        <v>188</v>
      </c>
      <c r="J154" s="30" t="str">
        <f t="shared" si="3"/>
        <v>9</v>
      </c>
      <c r="K154" s="30">
        <v>29.0</v>
      </c>
      <c r="L154" s="30">
        <v>1954.0</v>
      </c>
      <c r="M154" s="29" t="s">
        <v>189</v>
      </c>
      <c r="N154" s="29">
        <v>34.271363</v>
      </c>
      <c r="O154" s="29">
        <v>-118.389743</v>
      </c>
      <c r="P154" s="29">
        <v>2331.0</v>
      </c>
      <c r="Q154" s="29" t="s">
        <v>187</v>
      </c>
      <c r="R154" s="29" t="s">
        <v>79</v>
      </c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</row>
    <row r="155">
      <c r="A155" s="8" t="s">
        <v>69</v>
      </c>
      <c r="B155" s="25">
        <v>85047.0</v>
      </c>
      <c r="C155" s="8" t="s">
        <v>49</v>
      </c>
      <c r="D155" s="8" t="s">
        <v>49</v>
      </c>
      <c r="F155" s="8" t="s">
        <v>70</v>
      </c>
      <c r="G155" s="26"/>
      <c r="H155" s="13" t="s">
        <v>71</v>
      </c>
      <c r="I155" s="25" t="s">
        <v>190</v>
      </c>
      <c r="J155" s="26" t="str">
        <f t="shared" si="3"/>
        <v>8</v>
      </c>
      <c r="K155" s="26">
        <v>29.0</v>
      </c>
      <c r="L155" s="26">
        <v>1956.0</v>
      </c>
      <c r="M155" s="25" t="s">
        <v>191</v>
      </c>
      <c r="N155" s="25">
        <v>41.2395</v>
      </c>
      <c r="O155" s="25">
        <v>-77.33392</v>
      </c>
      <c r="P155" s="33">
        <v>3036.0</v>
      </c>
      <c r="Q155" s="33" t="s">
        <v>78</v>
      </c>
      <c r="R155" s="25" t="s">
        <v>79</v>
      </c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</row>
    <row r="156">
      <c r="A156" s="8" t="s">
        <v>69</v>
      </c>
      <c r="B156" s="25">
        <v>84978.0</v>
      </c>
      <c r="C156" s="8" t="s">
        <v>49</v>
      </c>
      <c r="D156" s="8" t="s">
        <v>49</v>
      </c>
      <c r="F156" s="8" t="s">
        <v>70</v>
      </c>
      <c r="G156" s="26"/>
      <c r="H156" s="13" t="s">
        <v>71</v>
      </c>
      <c r="I156" s="25" t="s">
        <v>190</v>
      </c>
      <c r="J156" s="26" t="str">
        <f t="shared" si="3"/>
        <v>8</v>
      </c>
      <c r="K156" s="26">
        <v>29.0</v>
      </c>
      <c r="L156" s="26">
        <v>1956.0</v>
      </c>
      <c r="M156" s="25" t="s">
        <v>191</v>
      </c>
      <c r="N156" s="25">
        <v>41.2395</v>
      </c>
      <c r="O156" s="25">
        <v>-77.33392</v>
      </c>
      <c r="P156" s="33">
        <v>3036.0</v>
      </c>
      <c r="Q156" s="33" t="s">
        <v>78</v>
      </c>
      <c r="R156" s="25" t="s">
        <v>79</v>
      </c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</row>
    <row r="157">
      <c r="A157" s="8" t="s">
        <v>69</v>
      </c>
      <c r="B157" s="22">
        <v>39050.0</v>
      </c>
      <c r="C157" s="8" t="s">
        <v>49</v>
      </c>
      <c r="D157" s="8" t="s">
        <v>49</v>
      </c>
      <c r="F157" s="8" t="s">
        <v>70</v>
      </c>
      <c r="G157" s="23"/>
      <c r="H157" s="13" t="s">
        <v>71</v>
      </c>
      <c r="I157" s="22" t="s">
        <v>192</v>
      </c>
      <c r="J157" s="23" t="str">
        <f t="shared" si="3"/>
        <v>9</v>
      </c>
      <c r="K157" s="23">
        <v>9.0</v>
      </c>
      <c r="L157" s="23">
        <v>1953.0</v>
      </c>
      <c r="M157" s="22" t="s">
        <v>193</v>
      </c>
      <c r="N157" s="22">
        <v>40.322931</v>
      </c>
      <c r="O157" s="22">
        <v>-75.053944</v>
      </c>
      <c r="P157" s="48">
        <v>210.0</v>
      </c>
      <c r="Q157" s="48" t="s">
        <v>78</v>
      </c>
      <c r="R157" s="22" t="s">
        <v>79</v>
      </c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</row>
    <row r="158">
      <c r="A158" s="8" t="s">
        <v>69</v>
      </c>
      <c r="B158" s="22">
        <v>98726.0</v>
      </c>
      <c r="C158" s="8" t="s">
        <v>49</v>
      </c>
      <c r="D158" s="8" t="s">
        <v>49</v>
      </c>
      <c r="F158" s="8" t="s">
        <v>70</v>
      </c>
      <c r="G158" s="23"/>
      <c r="H158" s="13" t="s">
        <v>71</v>
      </c>
      <c r="I158" s="22" t="s">
        <v>192</v>
      </c>
      <c r="J158" s="23" t="str">
        <f t="shared" si="3"/>
        <v>9</v>
      </c>
      <c r="K158" s="23">
        <v>9.0</v>
      </c>
      <c r="L158" s="23">
        <v>1953.0</v>
      </c>
      <c r="M158" s="22" t="s">
        <v>194</v>
      </c>
      <c r="N158" s="22">
        <v>40.322931</v>
      </c>
      <c r="O158" s="22">
        <v>-75.053944</v>
      </c>
      <c r="P158" s="48">
        <v>210.0</v>
      </c>
      <c r="Q158" s="48" t="s">
        <v>78</v>
      </c>
      <c r="R158" s="22" t="s">
        <v>79</v>
      </c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</row>
    <row r="159">
      <c r="A159" s="8" t="s">
        <v>69</v>
      </c>
      <c r="B159" s="11">
        <v>40123.0</v>
      </c>
      <c r="C159" s="8" t="s">
        <v>49</v>
      </c>
      <c r="D159" s="8" t="s">
        <v>49</v>
      </c>
      <c r="F159" s="8" t="s">
        <v>70</v>
      </c>
      <c r="G159" s="12"/>
      <c r="H159" s="13" t="s">
        <v>71</v>
      </c>
      <c r="I159" s="11" t="s">
        <v>195</v>
      </c>
      <c r="J159" s="12" t="str">
        <f t="shared" si="3"/>
        <v>8</v>
      </c>
      <c r="K159" s="12">
        <v>16.0</v>
      </c>
      <c r="L159" s="12">
        <v>1953.0</v>
      </c>
      <c r="M159" s="11" t="s">
        <v>196</v>
      </c>
      <c r="N159" s="11">
        <v>40.251022</v>
      </c>
      <c r="O159" s="11">
        <v>-75.656573</v>
      </c>
      <c r="P159" s="24">
        <v>210.0</v>
      </c>
      <c r="Q159" s="24" t="s">
        <v>78</v>
      </c>
      <c r="R159" s="11" t="s">
        <v>79</v>
      </c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</row>
    <row r="160">
      <c r="A160" s="8" t="s">
        <v>69</v>
      </c>
      <c r="B160" s="36">
        <v>35590.0</v>
      </c>
      <c r="C160" s="8" t="s">
        <v>49</v>
      </c>
      <c r="D160" s="8" t="s">
        <v>49</v>
      </c>
      <c r="F160" s="8" t="s">
        <v>70</v>
      </c>
      <c r="G160" s="37"/>
      <c r="H160" s="13" t="s">
        <v>71</v>
      </c>
      <c r="I160" s="36" t="s">
        <v>197</v>
      </c>
      <c r="J160" s="37" t="str">
        <f t="shared" si="3"/>
        <v>9</v>
      </c>
      <c r="K160" s="37">
        <v>8.0</v>
      </c>
      <c r="L160" s="37">
        <v>1953.0</v>
      </c>
      <c r="M160" s="36" t="s">
        <v>198</v>
      </c>
      <c r="N160" s="36">
        <v>40.26845</v>
      </c>
      <c r="O160" s="36">
        <v>-75.07188</v>
      </c>
      <c r="P160" s="36">
        <v>2.11</v>
      </c>
      <c r="Q160" s="36" t="s">
        <v>92</v>
      </c>
      <c r="R160" s="36" t="s">
        <v>79</v>
      </c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</row>
    <row r="161">
      <c r="A161" s="8" t="s">
        <v>69</v>
      </c>
      <c r="B161" s="36">
        <v>39763.0</v>
      </c>
      <c r="C161" s="8" t="s">
        <v>49</v>
      </c>
      <c r="D161" s="8" t="s">
        <v>49</v>
      </c>
      <c r="F161" s="8" t="s">
        <v>70</v>
      </c>
      <c r="G161" s="37"/>
      <c r="H161" s="13" t="s">
        <v>71</v>
      </c>
      <c r="I161" s="36" t="s">
        <v>199</v>
      </c>
      <c r="J161" s="37" t="str">
        <f t="shared" si="3"/>
        <v>9</v>
      </c>
      <c r="K161" s="37">
        <v>6.0</v>
      </c>
      <c r="L161" s="37">
        <v>1953.0</v>
      </c>
      <c r="M161" s="36" t="s">
        <v>200</v>
      </c>
      <c r="N161" s="36">
        <v>40.26845</v>
      </c>
      <c r="O161" s="36">
        <v>-75.07188</v>
      </c>
      <c r="P161" s="36">
        <v>2.11</v>
      </c>
      <c r="Q161" s="36" t="s">
        <v>92</v>
      </c>
      <c r="R161" s="36" t="s">
        <v>79</v>
      </c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</row>
    <row r="162">
      <c r="A162" s="8" t="s">
        <v>69</v>
      </c>
      <c r="B162" s="36">
        <v>38108.0</v>
      </c>
      <c r="C162" s="8" t="s">
        <v>49</v>
      </c>
      <c r="D162" s="8" t="s">
        <v>49</v>
      </c>
      <c r="F162" s="8" t="s">
        <v>70</v>
      </c>
      <c r="G162" s="37"/>
      <c r="H162" s="13" t="s">
        <v>71</v>
      </c>
      <c r="I162" s="36" t="s">
        <v>199</v>
      </c>
      <c r="J162" s="37" t="str">
        <f t="shared" si="3"/>
        <v>9</v>
      </c>
      <c r="K162" s="37">
        <v>6.0</v>
      </c>
      <c r="L162" s="37">
        <v>1953.0</v>
      </c>
      <c r="M162" s="36" t="s">
        <v>200</v>
      </c>
      <c r="N162" s="36">
        <v>40.26845</v>
      </c>
      <c r="O162" s="36">
        <v>-75.07188</v>
      </c>
      <c r="P162" s="36">
        <v>2.11</v>
      </c>
      <c r="Q162" s="36" t="s">
        <v>92</v>
      </c>
      <c r="R162" s="36" t="s">
        <v>79</v>
      </c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</row>
    <row r="163">
      <c r="A163" s="8" t="s">
        <v>69</v>
      </c>
      <c r="B163" s="36">
        <v>35645.0</v>
      </c>
      <c r="C163" s="8" t="s">
        <v>49</v>
      </c>
      <c r="D163" s="8" t="s">
        <v>49</v>
      </c>
      <c r="F163" s="8" t="s">
        <v>70</v>
      </c>
      <c r="G163" s="37"/>
      <c r="H163" s="13" t="s">
        <v>71</v>
      </c>
      <c r="I163" s="36" t="s">
        <v>197</v>
      </c>
      <c r="J163" s="37" t="str">
        <f t="shared" si="3"/>
        <v>9</v>
      </c>
      <c r="K163" s="37">
        <v>8.0</v>
      </c>
      <c r="L163" s="37">
        <v>1953.0</v>
      </c>
      <c r="M163" s="36" t="s">
        <v>201</v>
      </c>
      <c r="N163" s="36">
        <v>40.26845</v>
      </c>
      <c r="O163" s="36">
        <v>-75.07188</v>
      </c>
      <c r="P163" s="36">
        <v>2.11</v>
      </c>
      <c r="Q163" s="36" t="s">
        <v>92</v>
      </c>
      <c r="R163" s="36" t="s">
        <v>79</v>
      </c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</row>
    <row r="164">
      <c r="A164" s="8" t="s">
        <v>69</v>
      </c>
      <c r="B164" s="39">
        <v>98450.0</v>
      </c>
      <c r="C164" s="8" t="s">
        <v>49</v>
      </c>
      <c r="D164" s="8" t="s">
        <v>49</v>
      </c>
      <c r="F164" s="8" t="s">
        <v>70</v>
      </c>
      <c r="G164" s="40"/>
      <c r="H164" s="13" t="s">
        <v>71</v>
      </c>
      <c r="I164" s="39" t="s">
        <v>202</v>
      </c>
      <c r="J164" s="40" t="str">
        <f t="shared" si="3"/>
        <v>9</v>
      </c>
      <c r="K164" s="40">
        <v>42131.0</v>
      </c>
      <c r="L164" s="40">
        <v>1954.0</v>
      </c>
      <c r="M164" s="39" t="s">
        <v>203</v>
      </c>
      <c r="N164" s="39">
        <v>28.038207</v>
      </c>
      <c r="O164" s="39">
        <v>-97.855154</v>
      </c>
      <c r="P164" s="41">
        <v>6954.0</v>
      </c>
      <c r="Q164" s="41" t="s">
        <v>78</v>
      </c>
      <c r="R164" s="39" t="s">
        <v>79</v>
      </c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</row>
    <row r="165">
      <c r="A165" s="8" t="s">
        <v>69</v>
      </c>
      <c r="B165" s="34">
        <v>92007.0</v>
      </c>
      <c r="C165" s="8" t="s">
        <v>49</v>
      </c>
      <c r="D165" s="8" t="s">
        <v>49</v>
      </c>
      <c r="F165" s="8" t="s">
        <v>70</v>
      </c>
      <c r="G165" s="35"/>
      <c r="H165" s="13" t="s">
        <v>71</v>
      </c>
      <c r="I165" s="34" t="s">
        <v>204</v>
      </c>
      <c r="J165" s="35" t="str">
        <f t="shared" si="3"/>
        <v>7</v>
      </c>
      <c r="K165" s="35">
        <v>26.0</v>
      </c>
      <c r="L165" s="35">
        <v>1954.0</v>
      </c>
      <c r="M165" s="34" t="s">
        <v>205</v>
      </c>
      <c r="N165" s="34">
        <v>41.717874</v>
      </c>
      <c r="O165" s="34">
        <v>-85.424505</v>
      </c>
      <c r="P165" s="34">
        <v>2.11</v>
      </c>
      <c r="Q165" s="34" t="s">
        <v>92</v>
      </c>
      <c r="R165" s="34" t="s">
        <v>79</v>
      </c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  <c r="AD165" s="35"/>
    </row>
    <row r="166">
      <c r="A166" s="8" t="s">
        <v>69</v>
      </c>
      <c r="B166" s="34">
        <v>84504.0</v>
      </c>
      <c r="C166" s="8" t="s">
        <v>49</v>
      </c>
      <c r="D166" s="8" t="s">
        <v>49</v>
      </c>
      <c r="F166" s="8" t="s">
        <v>70</v>
      </c>
      <c r="G166" s="35"/>
      <c r="H166" s="13" t="s">
        <v>71</v>
      </c>
      <c r="I166" s="34" t="s">
        <v>204</v>
      </c>
      <c r="J166" s="35" t="str">
        <f t="shared" si="3"/>
        <v>7</v>
      </c>
      <c r="K166" s="35">
        <v>26.0</v>
      </c>
      <c r="L166" s="35">
        <v>1954.0</v>
      </c>
      <c r="M166" s="34" t="s">
        <v>205</v>
      </c>
      <c r="N166" s="34">
        <v>41.717874</v>
      </c>
      <c r="O166" s="34">
        <v>-85.424505</v>
      </c>
      <c r="P166" s="34">
        <v>2.11</v>
      </c>
      <c r="Q166" s="34" t="s">
        <v>92</v>
      </c>
      <c r="R166" s="34" t="s">
        <v>79</v>
      </c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</row>
    <row r="167">
      <c r="A167" s="8" t="s">
        <v>69</v>
      </c>
      <c r="B167" s="17">
        <v>99034.0</v>
      </c>
      <c r="C167" s="8" t="s">
        <v>49</v>
      </c>
      <c r="D167" s="8" t="s">
        <v>49</v>
      </c>
      <c r="F167" s="8" t="s">
        <v>70</v>
      </c>
      <c r="G167" s="18"/>
      <c r="H167" s="13" t="s">
        <v>71</v>
      </c>
      <c r="I167" s="17" t="s">
        <v>206</v>
      </c>
      <c r="J167" s="18" t="str">
        <f t="shared" si="3"/>
        <v>8</v>
      </c>
      <c r="K167" s="18">
        <v>25.0</v>
      </c>
      <c r="L167" s="18">
        <v>1954.0</v>
      </c>
      <c r="M167" s="17" t="s">
        <v>207</v>
      </c>
      <c r="N167" s="17">
        <v>34.542045</v>
      </c>
      <c r="O167" s="17">
        <v>-93.35027</v>
      </c>
      <c r="P167" s="49">
        <v>3036.0</v>
      </c>
      <c r="Q167" s="49" t="s">
        <v>78</v>
      </c>
      <c r="R167" s="17" t="s">
        <v>79</v>
      </c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</row>
    <row r="168">
      <c r="A168" s="8" t="s">
        <v>69</v>
      </c>
      <c r="B168" s="29">
        <v>98768.0</v>
      </c>
      <c r="C168" s="8" t="s">
        <v>49</v>
      </c>
      <c r="D168" s="8" t="s">
        <v>49</v>
      </c>
      <c r="F168" s="8" t="s">
        <v>70</v>
      </c>
      <c r="G168" s="30"/>
      <c r="H168" s="13" t="s">
        <v>71</v>
      </c>
      <c r="I168" s="29" t="s">
        <v>208</v>
      </c>
      <c r="J168" s="30" t="str">
        <f t="shared" si="3"/>
        <v>9</v>
      </c>
      <c r="K168" s="30">
        <v>19.0</v>
      </c>
      <c r="L168" s="30">
        <v>1954.0</v>
      </c>
      <c r="M168" s="29" t="s">
        <v>209</v>
      </c>
      <c r="N168" s="29">
        <v>33.547587</v>
      </c>
      <c r="O168" s="29">
        <v>-111.645817</v>
      </c>
      <c r="P168" s="45">
        <v>2.11</v>
      </c>
      <c r="Q168" s="45" t="s">
        <v>92</v>
      </c>
      <c r="R168" s="29" t="s">
        <v>79</v>
      </c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</row>
    <row r="169">
      <c r="A169" s="8" t="s">
        <v>69</v>
      </c>
      <c r="B169" s="29">
        <v>84134.0</v>
      </c>
      <c r="C169" s="8" t="s">
        <v>49</v>
      </c>
      <c r="D169" s="8" t="s">
        <v>49</v>
      </c>
      <c r="F169" s="8" t="s">
        <v>70</v>
      </c>
      <c r="G169" s="30"/>
      <c r="H169" s="13" t="s">
        <v>71</v>
      </c>
      <c r="I169" s="29" t="s">
        <v>208</v>
      </c>
      <c r="J169" s="30" t="str">
        <f t="shared" si="3"/>
        <v>9</v>
      </c>
      <c r="K169" s="30">
        <v>19.0</v>
      </c>
      <c r="L169" s="30">
        <v>1954.0</v>
      </c>
      <c r="M169" s="29" t="s">
        <v>209</v>
      </c>
      <c r="N169" s="29">
        <v>33.547587</v>
      </c>
      <c r="O169" s="29">
        <v>-111.645817</v>
      </c>
      <c r="P169" s="45">
        <v>2.11</v>
      </c>
      <c r="Q169" s="45" t="s">
        <v>92</v>
      </c>
      <c r="R169" s="29" t="s">
        <v>79</v>
      </c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</row>
    <row r="170">
      <c r="A170" s="8" t="s">
        <v>69</v>
      </c>
      <c r="B170" s="29">
        <v>91923.0</v>
      </c>
      <c r="C170" s="8" t="s">
        <v>49</v>
      </c>
      <c r="D170" s="8" t="s">
        <v>49</v>
      </c>
      <c r="F170" s="8" t="s">
        <v>70</v>
      </c>
      <c r="G170" s="30"/>
      <c r="H170" s="13" t="s">
        <v>71</v>
      </c>
      <c r="I170" s="29" t="s">
        <v>208</v>
      </c>
      <c r="J170" s="30" t="str">
        <f t="shared" si="3"/>
        <v>9</v>
      </c>
      <c r="K170" s="30">
        <v>19.0</v>
      </c>
      <c r="L170" s="30">
        <v>1954.0</v>
      </c>
      <c r="M170" s="29" t="s">
        <v>209</v>
      </c>
      <c r="N170" s="29">
        <v>33.547587</v>
      </c>
      <c r="O170" s="29">
        <v>-111.645817</v>
      </c>
      <c r="P170" s="45">
        <v>2.11</v>
      </c>
      <c r="Q170" s="45" t="s">
        <v>92</v>
      </c>
      <c r="R170" s="29" t="s">
        <v>79</v>
      </c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</row>
    <row r="171">
      <c r="A171" s="8" t="s">
        <v>69</v>
      </c>
      <c r="B171" s="29">
        <v>85027.0</v>
      </c>
      <c r="C171" s="8" t="s">
        <v>49</v>
      </c>
      <c r="D171" s="8" t="s">
        <v>49</v>
      </c>
      <c r="F171" s="8" t="s">
        <v>70</v>
      </c>
      <c r="G171" s="30"/>
      <c r="H171" s="13" t="s">
        <v>71</v>
      </c>
      <c r="I171" s="29" t="s">
        <v>208</v>
      </c>
      <c r="J171" s="30" t="str">
        <f t="shared" si="3"/>
        <v>9</v>
      </c>
      <c r="K171" s="30">
        <v>19.0</v>
      </c>
      <c r="L171" s="30">
        <v>1954.0</v>
      </c>
      <c r="M171" s="29" t="s">
        <v>209</v>
      </c>
      <c r="N171" s="29">
        <v>33.547587</v>
      </c>
      <c r="O171" s="29">
        <v>-111.645817</v>
      </c>
      <c r="P171" s="45">
        <v>2.11</v>
      </c>
      <c r="Q171" s="45" t="s">
        <v>92</v>
      </c>
      <c r="R171" s="29" t="s">
        <v>79</v>
      </c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</row>
    <row r="172">
      <c r="A172" s="8" t="s">
        <v>69</v>
      </c>
      <c r="B172" s="29">
        <v>84789.0</v>
      </c>
      <c r="C172" s="8" t="s">
        <v>49</v>
      </c>
      <c r="D172" s="8" t="s">
        <v>49</v>
      </c>
      <c r="F172" s="8" t="s">
        <v>70</v>
      </c>
      <c r="G172" s="30"/>
      <c r="H172" s="13" t="s">
        <v>71</v>
      </c>
      <c r="I172" s="29" t="s">
        <v>208</v>
      </c>
      <c r="J172" s="30" t="str">
        <f t="shared" si="3"/>
        <v>9</v>
      </c>
      <c r="K172" s="30">
        <v>19.0</v>
      </c>
      <c r="L172" s="30">
        <v>1954.0</v>
      </c>
      <c r="M172" s="29" t="s">
        <v>209</v>
      </c>
      <c r="N172" s="29">
        <v>33.547587</v>
      </c>
      <c r="O172" s="29">
        <v>-111.645817</v>
      </c>
      <c r="P172" s="45">
        <v>2.11</v>
      </c>
      <c r="Q172" s="45" t="s">
        <v>92</v>
      </c>
      <c r="R172" s="29" t="s">
        <v>79</v>
      </c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</row>
    <row r="173">
      <c r="A173" s="8" t="s">
        <v>69</v>
      </c>
      <c r="B173" s="25">
        <v>98220.0</v>
      </c>
      <c r="C173" s="8" t="s">
        <v>49</v>
      </c>
      <c r="D173" s="8" t="s">
        <v>49</v>
      </c>
      <c r="F173" s="8" t="s">
        <v>70</v>
      </c>
      <c r="G173" s="26"/>
      <c r="H173" s="13" t="s">
        <v>71</v>
      </c>
      <c r="I173" s="25" t="s">
        <v>210</v>
      </c>
      <c r="J173" s="26" t="str">
        <f t="shared" si="3"/>
        <v>9</v>
      </c>
      <c r="K173" s="26">
        <v>3.0</v>
      </c>
      <c r="L173" s="26">
        <v>1954.0</v>
      </c>
      <c r="M173" s="25" t="s">
        <v>211</v>
      </c>
      <c r="N173" s="25">
        <v>29.219972</v>
      </c>
      <c r="O173" s="25">
        <v>-98.265156</v>
      </c>
      <c r="P173" s="33">
        <v>2.11</v>
      </c>
      <c r="Q173" s="33" t="s">
        <v>92</v>
      </c>
      <c r="R173" s="25" t="s">
        <v>79</v>
      </c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</row>
    <row r="174">
      <c r="A174" s="8" t="s">
        <v>69</v>
      </c>
      <c r="B174" s="25">
        <v>91550.0</v>
      </c>
      <c r="C174" s="8" t="s">
        <v>49</v>
      </c>
      <c r="D174" s="8" t="s">
        <v>49</v>
      </c>
      <c r="F174" s="8" t="s">
        <v>70</v>
      </c>
      <c r="G174" s="26"/>
      <c r="H174" s="13" t="s">
        <v>71</v>
      </c>
      <c r="I174" s="25" t="s">
        <v>210</v>
      </c>
      <c r="J174" s="26" t="str">
        <f t="shared" si="3"/>
        <v>9</v>
      </c>
      <c r="K174" s="26">
        <v>3.0</v>
      </c>
      <c r="L174" s="26">
        <v>1954.0</v>
      </c>
      <c r="M174" s="25" t="s">
        <v>211</v>
      </c>
      <c r="N174" s="25">
        <v>29.219972</v>
      </c>
      <c r="O174" s="25">
        <v>-98.265156</v>
      </c>
      <c r="P174" s="33">
        <v>2.11</v>
      </c>
      <c r="Q174" s="33" t="s">
        <v>92</v>
      </c>
      <c r="R174" s="25" t="s">
        <v>79</v>
      </c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</row>
    <row r="175">
      <c r="A175" s="8" t="s">
        <v>69</v>
      </c>
      <c r="B175" s="25">
        <v>82020.0</v>
      </c>
      <c r="C175" s="8" t="s">
        <v>49</v>
      </c>
      <c r="D175" s="8" t="s">
        <v>49</v>
      </c>
      <c r="F175" s="8" t="s">
        <v>70</v>
      </c>
      <c r="G175" s="26"/>
      <c r="H175" s="13" t="s">
        <v>71</v>
      </c>
      <c r="I175" s="25" t="s">
        <v>210</v>
      </c>
      <c r="J175" s="26" t="str">
        <f t="shared" si="3"/>
        <v>9</v>
      </c>
      <c r="K175" s="26">
        <v>3.0</v>
      </c>
      <c r="L175" s="26">
        <v>1954.0</v>
      </c>
      <c r="M175" s="25" t="s">
        <v>211</v>
      </c>
      <c r="N175" s="25">
        <v>29.219972</v>
      </c>
      <c r="O175" s="25">
        <v>-98.265156</v>
      </c>
      <c r="P175" s="33">
        <v>2.11</v>
      </c>
      <c r="Q175" s="33" t="s">
        <v>92</v>
      </c>
      <c r="R175" s="25" t="s">
        <v>79</v>
      </c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</row>
    <row r="176">
      <c r="A176" s="8" t="s">
        <v>69</v>
      </c>
      <c r="B176" s="25">
        <v>99046.0</v>
      </c>
      <c r="C176" s="8" t="s">
        <v>49</v>
      </c>
      <c r="D176" s="8" t="s">
        <v>49</v>
      </c>
      <c r="F176" s="8" t="s">
        <v>70</v>
      </c>
      <c r="G176" s="26"/>
      <c r="H176" s="13" t="s">
        <v>71</v>
      </c>
      <c r="I176" s="25" t="s">
        <v>210</v>
      </c>
      <c r="J176" s="26" t="str">
        <f t="shared" si="3"/>
        <v>9</v>
      </c>
      <c r="K176" s="26">
        <v>3.0</v>
      </c>
      <c r="L176" s="26">
        <v>1954.0</v>
      </c>
      <c r="M176" s="25" t="s">
        <v>211</v>
      </c>
      <c r="N176" s="25">
        <v>29.219972</v>
      </c>
      <c r="O176" s="25">
        <v>-98.265156</v>
      </c>
      <c r="P176" s="33">
        <v>2.11</v>
      </c>
      <c r="Q176" s="33" t="s">
        <v>92</v>
      </c>
      <c r="R176" s="25" t="s">
        <v>79</v>
      </c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</row>
    <row r="177">
      <c r="A177" s="8" t="s">
        <v>69</v>
      </c>
      <c r="B177" s="11">
        <v>36935.0</v>
      </c>
      <c r="C177" s="8" t="s">
        <v>49</v>
      </c>
      <c r="D177" s="8" t="s">
        <v>49</v>
      </c>
      <c r="F177" s="8" t="s">
        <v>70</v>
      </c>
      <c r="G177" s="12"/>
      <c r="H177" s="13" t="s">
        <v>71</v>
      </c>
      <c r="I177" s="11" t="s">
        <v>212</v>
      </c>
      <c r="J177" s="12" t="str">
        <f t="shared" si="3"/>
        <v>7</v>
      </c>
      <c r="K177" s="12">
        <v>42260.0</v>
      </c>
      <c r="L177" s="12">
        <v>1958.0</v>
      </c>
      <c r="M177" s="11" t="s">
        <v>213</v>
      </c>
      <c r="N177" s="11">
        <v>17.0457</v>
      </c>
      <c r="O177" s="11">
        <v>-92.471877</v>
      </c>
      <c r="P177" s="11">
        <v>11283.0</v>
      </c>
      <c r="Q177" s="11" t="s">
        <v>78</v>
      </c>
      <c r="R177" s="11" t="s">
        <v>79</v>
      </c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</row>
    <row r="178">
      <c r="A178" s="8" t="s">
        <v>69</v>
      </c>
      <c r="B178" s="36">
        <v>92025.0</v>
      </c>
      <c r="C178" s="8" t="s">
        <v>49</v>
      </c>
      <c r="D178" s="8" t="s">
        <v>49</v>
      </c>
      <c r="F178" s="8" t="s">
        <v>70</v>
      </c>
      <c r="G178" s="37"/>
      <c r="H178" s="13" t="s">
        <v>71</v>
      </c>
      <c r="I178" s="36" t="s">
        <v>214</v>
      </c>
      <c r="J178" s="37" t="str">
        <f t="shared" si="3"/>
        <v>9</v>
      </c>
      <c r="K178" s="37">
        <v>23.0</v>
      </c>
      <c r="L178" s="37">
        <v>1954.0</v>
      </c>
      <c r="M178" s="36" t="s">
        <v>215</v>
      </c>
      <c r="N178" s="36">
        <v>34.45821</v>
      </c>
      <c r="O178" s="36">
        <v>-118.925302</v>
      </c>
      <c r="P178" s="36">
        <v>8523.0</v>
      </c>
      <c r="Q178" s="36" t="s">
        <v>78</v>
      </c>
      <c r="R178" s="36" t="s">
        <v>79</v>
      </c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</row>
    <row r="179">
      <c r="A179" s="8" t="s">
        <v>69</v>
      </c>
      <c r="B179" s="36">
        <v>91877.0</v>
      </c>
      <c r="C179" s="8" t="s">
        <v>49</v>
      </c>
      <c r="D179" s="8" t="s">
        <v>49</v>
      </c>
      <c r="F179" s="8" t="s">
        <v>70</v>
      </c>
      <c r="G179" s="37"/>
      <c r="H179" s="13" t="s">
        <v>71</v>
      </c>
      <c r="I179" s="36" t="s">
        <v>214</v>
      </c>
      <c r="J179" s="37" t="str">
        <f t="shared" si="3"/>
        <v>9</v>
      </c>
      <c r="K179" s="37">
        <v>23.0</v>
      </c>
      <c r="L179" s="37">
        <v>1954.0</v>
      </c>
      <c r="M179" s="36" t="s">
        <v>215</v>
      </c>
      <c r="N179" s="36">
        <v>34.45821</v>
      </c>
      <c r="O179" s="36">
        <v>-118.925302</v>
      </c>
      <c r="P179" s="36">
        <v>8523.0</v>
      </c>
      <c r="Q179" s="36" t="s">
        <v>78</v>
      </c>
      <c r="R179" s="36" t="s">
        <v>79</v>
      </c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</row>
    <row r="180">
      <c r="A180" s="8" t="s">
        <v>69</v>
      </c>
      <c r="B180" s="36">
        <v>85009.0</v>
      </c>
      <c r="C180" s="8" t="s">
        <v>49</v>
      </c>
      <c r="D180" s="8" t="s">
        <v>49</v>
      </c>
      <c r="F180" s="8" t="s">
        <v>70</v>
      </c>
      <c r="G180" s="37"/>
      <c r="H180" s="13" t="s">
        <v>71</v>
      </c>
      <c r="I180" s="36" t="s">
        <v>214</v>
      </c>
      <c r="J180" s="37" t="str">
        <f t="shared" si="3"/>
        <v>9</v>
      </c>
      <c r="K180" s="37">
        <v>23.0</v>
      </c>
      <c r="L180" s="37">
        <v>1954.0</v>
      </c>
      <c r="M180" s="36" t="s">
        <v>215</v>
      </c>
      <c r="N180" s="36">
        <v>34.45821</v>
      </c>
      <c r="O180" s="36">
        <v>-118.925302</v>
      </c>
      <c r="P180" s="36">
        <v>8523.0</v>
      </c>
      <c r="Q180" s="36" t="s">
        <v>78</v>
      </c>
      <c r="R180" s="36" t="s">
        <v>79</v>
      </c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</row>
    <row r="181">
      <c r="A181" s="8" t="s">
        <v>69</v>
      </c>
      <c r="B181" s="36">
        <v>85043.0</v>
      </c>
      <c r="C181" s="8" t="s">
        <v>49</v>
      </c>
      <c r="D181" s="8" t="s">
        <v>49</v>
      </c>
      <c r="F181" s="8" t="s">
        <v>70</v>
      </c>
      <c r="G181" s="37"/>
      <c r="H181" s="13" t="s">
        <v>71</v>
      </c>
      <c r="I181" s="36" t="s">
        <v>214</v>
      </c>
      <c r="J181" s="37" t="str">
        <f t="shared" si="3"/>
        <v>9</v>
      </c>
      <c r="K181" s="37">
        <v>23.0</v>
      </c>
      <c r="L181" s="37">
        <v>1954.0</v>
      </c>
      <c r="M181" s="36" t="s">
        <v>215</v>
      </c>
      <c r="N181" s="36">
        <v>34.45821</v>
      </c>
      <c r="O181" s="36">
        <v>-118.925302</v>
      </c>
      <c r="P181" s="36">
        <v>8523.0</v>
      </c>
      <c r="Q181" s="36" t="s">
        <v>78</v>
      </c>
      <c r="R181" s="36" t="s">
        <v>79</v>
      </c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  <c r="AD181" s="37"/>
    </row>
    <row r="182">
      <c r="A182" s="8" t="s">
        <v>69</v>
      </c>
      <c r="B182" s="39">
        <v>36359.0</v>
      </c>
      <c r="C182" s="8" t="s">
        <v>49</v>
      </c>
      <c r="D182" s="8" t="s">
        <v>49</v>
      </c>
      <c r="F182" s="8" t="s">
        <v>70</v>
      </c>
      <c r="G182" s="40"/>
      <c r="H182" s="13" t="s">
        <v>71</v>
      </c>
      <c r="I182" s="39" t="s">
        <v>216</v>
      </c>
      <c r="J182" s="40" t="str">
        <f t="shared" si="3"/>
        <v>8</v>
      </c>
      <c r="K182" s="40">
        <v>24.0</v>
      </c>
      <c r="L182" s="40">
        <v>1969.0</v>
      </c>
      <c r="M182" s="39" t="s">
        <v>217</v>
      </c>
      <c r="N182" s="39">
        <v>42.602362</v>
      </c>
      <c r="O182" s="39">
        <v>-71.627787</v>
      </c>
      <c r="P182" s="39">
        <v>210.0</v>
      </c>
      <c r="Q182" s="39" t="s">
        <v>78</v>
      </c>
      <c r="R182" s="39" t="s">
        <v>79</v>
      </c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</row>
    <row r="183">
      <c r="A183" s="8" t="s">
        <v>69</v>
      </c>
      <c r="B183" s="39">
        <v>36211.0</v>
      </c>
      <c r="C183" s="8" t="s">
        <v>49</v>
      </c>
      <c r="D183" s="8" t="s">
        <v>49</v>
      </c>
      <c r="F183" s="8" t="s">
        <v>70</v>
      </c>
      <c r="G183" s="40"/>
      <c r="H183" s="13" t="s">
        <v>71</v>
      </c>
      <c r="I183" s="39" t="s">
        <v>216</v>
      </c>
      <c r="J183" s="40" t="str">
        <f t="shared" si="3"/>
        <v>8</v>
      </c>
      <c r="K183" s="40">
        <v>24.0</v>
      </c>
      <c r="L183" s="40">
        <v>1969.0</v>
      </c>
      <c r="M183" s="39" t="s">
        <v>217</v>
      </c>
      <c r="N183" s="39">
        <v>42.602362</v>
      </c>
      <c r="O183" s="39">
        <v>-71.627787</v>
      </c>
      <c r="P183" s="39">
        <v>210.0</v>
      </c>
      <c r="Q183" s="39" t="s">
        <v>78</v>
      </c>
      <c r="R183" s="39" t="s">
        <v>79</v>
      </c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</row>
    <row r="184">
      <c r="A184" s="8" t="s">
        <v>69</v>
      </c>
      <c r="B184" s="34">
        <v>42469.0</v>
      </c>
      <c r="C184" s="8" t="s">
        <v>49</v>
      </c>
      <c r="D184" s="8" t="s">
        <v>49</v>
      </c>
      <c r="F184" s="8" t="s">
        <v>70</v>
      </c>
      <c r="G184" s="35"/>
      <c r="H184" s="13" t="s">
        <v>71</v>
      </c>
      <c r="I184" s="34" t="s">
        <v>218</v>
      </c>
      <c r="J184" s="35" t="str">
        <f t="shared" si="3"/>
        <v>5</v>
      </c>
      <c r="K184" s="35">
        <v>27.0</v>
      </c>
      <c r="L184" s="35">
        <v>1952.0</v>
      </c>
      <c r="M184" s="34" t="s">
        <v>219</v>
      </c>
      <c r="N184" s="34">
        <v>40.773476</v>
      </c>
      <c r="O184" s="34">
        <v>-123.128365</v>
      </c>
      <c r="P184" s="34">
        <v>3036.0</v>
      </c>
      <c r="Q184" s="34" t="s">
        <v>78</v>
      </c>
      <c r="R184" s="34" t="s">
        <v>79</v>
      </c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  <c r="AD184" s="35"/>
    </row>
    <row r="185">
      <c r="A185" s="8" t="s">
        <v>69</v>
      </c>
      <c r="B185" s="19">
        <v>91879.0</v>
      </c>
      <c r="C185" s="8" t="s">
        <v>49</v>
      </c>
      <c r="D185" s="8" t="s">
        <v>49</v>
      </c>
      <c r="F185" s="8" t="s">
        <v>70</v>
      </c>
      <c r="G185" s="20"/>
      <c r="H185" s="13" t="s">
        <v>71</v>
      </c>
      <c r="I185" s="19" t="s">
        <v>204</v>
      </c>
      <c r="J185" s="20" t="str">
        <f t="shared" si="3"/>
        <v>7</v>
      </c>
      <c r="K185" s="20">
        <v>26.0</v>
      </c>
      <c r="L185" s="20">
        <v>1954.0</v>
      </c>
      <c r="M185" s="19" t="s">
        <v>220</v>
      </c>
      <c r="N185" s="19">
        <v>41.85177</v>
      </c>
      <c r="O185" s="19">
        <v>-85.90155</v>
      </c>
      <c r="P185" s="21">
        <v>621.0</v>
      </c>
      <c r="Q185" s="21" t="s">
        <v>78</v>
      </c>
      <c r="R185" s="19" t="s">
        <v>79</v>
      </c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</row>
    <row r="186">
      <c r="A186" s="8" t="s">
        <v>69</v>
      </c>
      <c r="B186" s="19">
        <v>85016.0</v>
      </c>
      <c r="C186" s="8" t="s">
        <v>49</v>
      </c>
      <c r="D186" s="8" t="s">
        <v>49</v>
      </c>
      <c r="F186" s="8" t="s">
        <v>70</v>
      </c>
      <c r="G186" s="20"/>
      <c r="H186" s="13" t="s">
        <v>71</v>
      </c>
      <c r="I186" s="19" t="s">
        <v>204</v>
      </c>
      <c r="J186" s="20" t="str">
        <f t="shared" si="3"/>
        <v>7</v>
      </c>
      <c r="K186" s="20">
        <v>26.0</v>
      </c>
      <c r="L186" s="20">
        <v>1954.0</v>
      </c>
      <c r="M186" s="19" t="s">
        <v>220</v>
      </c>
      <c r="N186" s="19">
        <v>41.85177</v>
      </c>
      <c r="O186" s="19">
        <v>-85.90155</v>
      </c>
      <c r="P186" s="21">
        <v>621.0</v>
      </c>
      <c r="Q186" s="21" t="s">
        <v>78</v>
      </c>
      <c r="R186" s="19" t="s">
        <v>79</v>
      </c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</row>
    <row r="187">
      <c r="A187" s="8" t="s">
        <v>69</v>
      </c>
      <c r="B187" s="17">
        <v>84219.0</v>
      </c>
      <c r="C187" s="8" t="s">
        <v>49</v>
      </c>
      <c r="D187" s="8" t="s">
        <v>49</v>
      </c>
      <c r="F187" s="8" t="s">
        <v>70</v>
      </c>
      <c r="G187" s="18"/>
      <c r="H187" s="13" t="s">
        <v>71</v>
      </c>
      <c r="I187" s="17" t="s">
        <v>221</v>
      </c>
      <c r="J187" s="18" t="str">
        <f t="shared" si="3"/>
        <v>7</v>
      </c>
      <c r="K187" s="18">
        <v>17.0</v>
      </c>
      <c r="L187" s="18">
        <v>1957.0</v>
      </c>
      <c r="M187" s="17" t="s">
        <v>222</v>
      </c>
      <c r="N187" s="17">
        <v>16.6237</v>
      </c>
      <c r="O187" s="17">
        <v>-93.100291</v>
      </c>
      <c r="P187" s="17">
        <v>3036.0</v>
      </c>
      <c r="Q187" s="17" t="s">
        <v>78</v>
      </c>
      <c r="R187" s="17" t="s">
        <v>79</v>
      </c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</row>
    <row r="188">
      <c r="A188" s="8" t="s">
        <v>69</v>
      </c>
      <c r="B188" s="17">
        <v>35115.0</v>
      </c>
      <c r="C188" s="8" t="s">
        <v>49</v>
      </c>
      <c r="D188" s="8" t="s">
        <v>49</v>
      </c>
      <c r="F188" s="8" t="s">
        <v>70</v>
      </c>
      <c r="G188" s="18"/>
      <c r="H188" s="13" t="s">
        <v>71</v>
      </c>
      <c r="I188" s="17" t="s">
        <v>221</v>
      </c>
      <c r="J188" s="18" t="str">
        <f t="shared" si="3"/>
        <v>7</v>
      </c>
      <c r="K188" s="18">
        <v>17.0</v>
      </c>
      <c r="L188" s="18">
        <v>1957.0</v>
      </c>
      <c r="M188" s="17" t="s">
        <v>222</v>
      </c>
      <c r="N188" s="17">
        <v>16.6237</v>
      </c>
      <c r="O188" s="17">
        <v>-93.100291</v>
      </c>
      <c r="P188" s="17">
        <v>3036.0</v>
      </c>
      <c r="Q188" s="17" t="s">
        <v>78</v>
      </c>
      <c r="R188" s="17" t="s">
        <v>79</v>
      </c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</row>
    <row r="189">
      <c r="A189" s="8" t="s">
        <v>69</v>
      </c>
      <c r="B189" s="14">
        <v>84919.0</v>
      </c>
      <c r="C189" s="8" t="s">
        <v>49</v>
      </c>
      <c r="D189" s="8" t="s">
        <v>49</v>
      </c>
      <c r="F189" s="8" t="s">
        <v>70</v>
      </c>
      <c r="G189" s="15"/>
      <c r="H189" s="13" t="s">
        <v>71</v>
      </c>
      <c r="I189" s="14" t="s">
        <v>223</v>
      </c>
      <c r="J189" s="15" t="str">
        <f t="shared" si="3"/>
        <v>9</v>
      </c>
      <c r="K189" s="15">
        <v>28.0</v>
      </c>
      <c r="L189" s="15">
        <v>1954.0</v>
      </c>
      <c r="M189" s="14" t="s">
        <v>224</v>
      </c>
      <c r="N189" s="14">
        <v>34.301187</v>
      </c>
      <c r="O189" s="14">
        <v>-118.269629</v>
      </c>
      <c r="P189" s="14">
        <v>17043.0</v>
      </c>
      <c r="Q189" s="14" t="s">
        <v>78</v>
      </c>
      <c r="R189" s="14" t="s">
        <v>79</v>
      </c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</row>
    <row r="190">
      <c r="A190" s="8" t="s">
        <v>69</v>
      </c>
      <c r="B190" s="14">
        <v>98828.0</v>
      </c>
      <c r="C190" s="8" t="s">
        <v>49</v>
      </c>
      <c r="D190" s="8" t="s">
        <v>49</v>
      </c>
      <c r="F190" s="8" t="s">
        <v>70</v>
      </c>
      <c r="G190" s="15"/>
      <c r="H190" s="13" t="s">
        <v>71</v>
      </c>
      <c r="I190" s="14" t="s">
        <v>223</v>
      </c>
      <c r="J190" s="15" t="str">
        <f t="shared" si="3"/>
        <v>9</v>
      </c>
      <c r="K190" s="15">
        <v>28.0</v>
      </c>
      <c r="L190" s="15">
        <v>1954.0</v>
      </c>
      <c r="M190" s="14" t="s">
        <v>224</v>
      </c>
      <c r="N190" s="14">
        <v>34.301187</v>
      </c>
      <c r="O190" s="14">
        <v>-118.269629</v>
      </c>
      <c r="P190" s="14">
        <v>17043.0</v>
      </c>
      <c r="Q190" s="14" t="s">
        <v>78</v>
      </c>
      <c r="R190" s="14" t="s">
        <v>79</v>
      </c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</row>
    <row r="191">
      <c r="A191" s="8" t="s">
        <v>69</v>
      </c>
      <c r="B191" s="29">
        <v>91935.0</v>
      </c>
      <c r="C191" s="8" t="s">
        <v>49</v>
      </c>
      <c r="D191" s="8" t="s">
        <v>49</v>
      </c>
      <c r="F191" s="8" t="s">
        <v>70</v>
      </c>
      <c r="G191" s="30"/>
      <c r="H191" s="13" t="s">
        <v>71</v>
      </c>
      <c r="I191" s="29" t="s">
        <v>188</v>
      </c>
      <c r="J191" s="30" t="str">
        <f t="shared" si="3"/>
        <v>9</v>
      </c>
      <c r="K191" s="30">
        <v>29.0</v>
      </c>
      <c r="L191" s="30">
        <v>1954.0</v>
      </c>
      <c r="M191" s="29" t="s">
        <v>225</v>
      </c>
      <c r="N191" s="29">
        <v>34.266947</v>
      </c>
      <c r="O191" s="29">
        <v>-118.3023</v>
      </c>
      <c r="P191" s="29">
        <v>3036.0</v>
      </c>
      <c r="Q191" s="29" t="s">
        <v>78</v>
      </c>
      <c r="R191" s="29" t="s">
        <v>79</v>
      </c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</row>
    <row r="192">
      <c r="A192" s="8" t="s">
        <v>69</v>
      </c>
      <c r="B192" s="25">
        <v>99043.0</v>
      </c>
      <c r="C192" s="8" t="s">
        <v>49</v>
      </c>
      <c r="D192" s="8" t="s">
        <v>49</v>
      </c>
      <c r="F192" s="8" t="s">
        <v>70</v>
      </c>
      <c r="G192" s="26"/>
      <c r="H192" s="13" t="s">
        <v>71</v>
      </c>
      <c r="I192" s="25" t="s">
        <v>226</v>
      </c>
      <c r="J192" s="26" t="str">
        <f t="shared" si="3"/>
        <v>9</v>
      </c>
      <c r="K192" s="26">
        <v>24.0</v>
      </c>
      <c r="L192" s="26">
        <v>1954.0</v>
      </c>
      <c r="M192" s="25" t="s">
        <v>227</v>
      </c>
      <c r="N192" s="25">
        <v>34.286115</v>
      </c>
      <c r="O192" s="25">
        <v>-118.194072</v>
      </c>
      <c r="P192" s="25">
        <v>821.0</v>
      </c>
      <c r="Q192" s="25" t="s">
        <v>78</v>
      </c>
      <c r="R192" s="25" t="s">
        <v>79</v>
      </c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</row>
    <row r="193">
      <c r="A193" s="8" t="s">
        <v>69</v>
      </c>
      <c r="B193" s="22">
        <v>39091.0</v>
      </c>
      <c r="C193" s="8" t="s">
        <v>49</v>
      </c>
      <c r="D193" s="8" t="s">
        <v>49</v>
      </c>
      <c r="F193" s="8" t="s">
        <v>70</v>
      </c>
      <c r="G193" s="23"/>
      <c r="H193" s="13" t="s">
        <v>71</v>
      </c>
      <c r="I193" s="22" t="s">
        <v>228</v>
      </c>
      <c r="J193" s="23" t="str">
        <f t="shared" si="3"/>
        <v>8</v>
      </c>
      <c r="K193" s="23">
        <v>7.0</v>
      </c>
      <c r="L193" s="23">
        <v>1953.0</v>
      </c>
      <c r="M193" s="22" t="s">
        <v>229</v>
      </c>
      <c r="N193" s="22">
        <v>40.38205</v>
      </c>
      <c r="O193" s="22">
        <v>-75.419856</v>
      </c>
      <c r="P193" s="22">
        <v>2.11</v>
      </c>
      <c r="Q193" s="22" t="s">
        <v>92</v>
      </c>
      <c r="R193" s="22" t="s">
        <v>79</v>
      </c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</row>
    <row r="194">
      <c r="A194" s="8" t="s">
        <v>69</v>
      </c>
      <c r="B194" s="22">
        <v>38876.0</v>
      </c>
      <c r="C194" s="8" t="s">
        <v>49</v>
      </c>
      <c r="D194" s="8" t="s">
        <v>49</v>
      </c>
      <c r="F194" s="8" t="s">
        <v>70</v>
      </c>
      <c r="G194" s="23"/>
      <c r="H194" s="13" t="s">
        <v>71</v>
      </c>
      <c r="I194" s="22" t="s">
        <v>230</v>
      </c>
      <c r="J194" s="23" t="str">
        <f t="shared" si="3"/>
        <v>8</v>
      </c>
      <c r="K194" s="23">
        <v>10.0</v>
      </c>
      <c r="L194" s="23">
        <v>1953.0</v>
      </c>
      <c r="M194" s="22" t="s">
        <v>231</v>
      </c>
      <c r="N194" s="22">
        <v>40.38205</v>
      </c>
      <c r="O194" s="22">
        <v>-75.419856</v>
      </c>
      <c r="P194" s="22">
        <v>2.11</v>
      </c>
      <c r="Q194" s="22" t="s">
        <v>92</v>
      </c>
      <c r="R194" s="22" t="s">
        <v>79</v>
      </c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</row>
    <row r="195">
      <c r="A195" s="8" t="s">
        <v>69</v>
      </c>
      <c r="B195" s="22">
        <v>35573.0</v>
      </c>
      <c r="C195" s="8" t="s">
        <v>49</v>
      </c>
      <c r="D195" s="8" t="s">
        <v>49</v>
      </c>
      <c r="F195" s="8" t="s">
        <v>70</v>
      </c>
      <c r="G195" s="23"/>
      <c r="H195" s="13" t="s">
        <v>71</v>
      </c>
      <c r="I195" s="22" t="s">
        <v>232</v>
      </c>
      <c r="J195" s="23" t="str">
        <f t="shared" si="3"/>
        <v>8</v>
      </c>
      <c r="K195" s="23">
        <v>6.0</v>
      </c>
      <c r="L195" s="23">
        <v>1953.0</v>
      </c>
      <c r="M195" s="22" t="s">
        <v>231</v>
      </c>
      <c r="N195" s="22">
        <v>40.38205</v>
      </c>
      <c r="O195" s="22">
        <v>-75.419856</v>
      </c>
      <c r="P195" s="22">
        <v>2.11</v>
      </c>
      <c r="Q195" s="22" t="s">
        <v>92</v>
      </c>
      <c r="R195" s="22" t="s">
        <v>79</v>
      </c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</row>
    <row r="196">
      <c r="A196" s="8" t="s">
        <v>69</v>
      </c>
      <c r="B196" s="22">
        <v>38926.0</v>
      </c>
      <c r="C196" s="8" t="s">
        <v>49</v>
      </c>
      <c r="D196" s="8" t="s">
        <v>49</v>
      </c>
      <c r="F196" s="8" t="s">
        <v>70</v>
      </c>
      <c r="G196" s="23"/>
      <c r="H196" s="13" t="s">
        <v>71</v>
      </c>
      <c r="I196" s="22" t="s">
        <v>233</v>
      </c>
      <c r="J196" s="23" t="str">
        <f t="shared" si="3"/>
        <v>8</v>
      </c>
      <c r="K196" s="23">
        <v>15.0</v>
      </c>
      <c r="L196" s="23">
        <v>1953.0</v>
      </c>
      <c r="M196" s="22" t="s">
        <v>231</v>
      </c>
      <c r="N196" s="22">
        <v>40.38205</v>
      </c>
      <c r="O196" s="22">
        <v>-75.419856</v>
      </c>
      <c r="P196" s="22">
        <v>2.11</v>
      </c>
      <c r="Q196" s="22" t="s">
        <v>92</v>
      </c>
      <c r="R196" s="22" t="s">
        <v>79</v>
      </c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</row>
    <row r="197">
      <c r="A197" s="8" t="s">
        <v>69</v>
      </c>
      <c r="B197" s="36">
        <v>98718.0</v>
      </c>
      <c r="C197" s="8" t="s">
        <v>49</v>
      </c>
      <c r="D197" s="8" t="s">
        <v>49</v>
      </c>
      <c r="F197" s="8" t="s">
        <v>70</v>
      </c>
      <c r="G197" s="37"/>
      <c r="H197" s="13" t="s">
        <v>71</v>
      </c>
      <c r="I197" s="36" t="s">
        <v>234</v>
      </c>
      <c r="J197" s="37" t="str">
        <f t="shared" si="3"/>
        <v>7</v>
      </c>
      <c r="K197" s="37">
        <v>25.0</v>
      </c>
      <c r="L197" s="37">
        <v>1954.0</v>
      </c>
      <c r="M197" s="36" t="s">
        <v>235</v>
      </c>
      <c r="N197" s="36">
        <v>40.741194</v>
      </c>
      <c r="O197" s="36">
        <v>-85.169491</v>
      </c>
      <c r="P197" s="36">
        <v>2.11</v>
      </c>
      <c r="Q197" s="36" t="s">
        <v>92</v>
      </c>
      <c r="R197" s="36" t="s">
        <v>79</v>
      </c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</row>
    <row r="198">
      <c r="A198" s="8" t="s">
        <v>69</v>
      </c>
      <c r="B198" s="39">
        <v>35383.0</v>
      </c>
      <c r="C198" s="8" t="s">
        <v>49</v>
      </c>
      <c r="D198" s="8" t="s">
        <v>49</v>
      </c>
      <c r="F198" s="8" t="s">
        <v>70</v>
      </c>
      <c r="G198" s="40"/>
      <c r="H198" s="13" t="s">
        <v>71</v>
      </c>
      <c r="I198" s="39" t="s">
        <v>236</v>
      </c>
      <c r="J198" s="40" t="str">
        <f t="shared" si="3"/>
        <v>9</v>
      </c>
      <c r="K198" s="40">
        <v>3.0</v>
      </c>
      <c r="L198" s="40">
        <v>1945.0</v>
      </c>
      <c r="M198" s="39" t="s">
        <v>237</v>
      </c>
      <c r="N198" s="39">
        <v>39.9522</v>
      </c>
      <c r="O198" s="39">
        <v>-75.543411</v>
      </c>
      <c r="P198" s="39">
        <v>873.0</v>
      </c>
      <c r="Q198" s="39" t="s">
        <v>78</v>
      </c>
      <c r="R198" s="39" t="s">
        <v>79</v>
      </c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</row>
    <row r="199">
      <c r="A199" s="8" t="s">
        <v>69</v>
      </c>
      <c r="B199" s="39">
        <v>38870.0</v>
      </c>
      <c r="C199" s="8" t="s">
        <v>49</v>
      </c>
      <c r="D199" s="8" t="s">
        <v>49</v>
      </c>
      <c r="F199" s="8" t="s">
        <v>70</v>
      </c>
      <c r="G199" s="40"/>
      <c r="H199" s="13" t="s">
        <v>71</v>
      </c>
      <c r="I199" s="39" t="s">
        <v>236</v>
      </c>
      <c r="J199" s="40" t="str">
        <f t="shared" si="3"/>
        <v>9</v>
      </c>
      <c r="K199" s="40">
        <v>3.0</v>
      </c>
      <c r="L199" s="40">
        <v>1945.0</v>
      </c>
      <c r="M199" s="39" t="s">
        <v>237</v>
      </c>
      <c r="N199" s="39">
        <v>39.9522</v>
      </c>
      <c r="O199" s="39">
        <v>-75.543411</v>
      </c>
      <c r="P199" s="39">
        <v>873.0</v>
      </c>
      <c r="Q199" s="39" t="s">
        <v>78</v>
      </c>
      <c r="R199" s="39" t="s">
        <v>79</v>
      </c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</row>
    <row r="200">
      <c r="A200" s="8" t="s">
        <v>69</v>
      </c>
      <c r="B200" s="39">
        <v>35597.0</v>
      </c>
      <c r="C200" s="8" t="s">
        <v>49</v>
      </c>
      <c r="D200" s="8" t="s">
        <v>49</v>
      </c>
      <c r="F200" s="8" t="s">
        <v>70</v>
      </c>
      <c r="G200" s="40"/>
      <c r="H200" s="13" t="s">
        <v>71</v>
      </c>
      <c r="I200" s="39" t="s">
        <v>236</v>
      </c>
      <c r="J200" s="40" t="str">
        <f t="shared" si="3"/>
        <v>9</v>
      </c>
      <c r="K200" s="40">
        <v>3.0</v>
      </c>
      <c r="L200" s="40">
        <v>1945.0</v>
      </c>
      <c r="M200" s="39" t="s">
        <v>237</v>
      </c>
      <c r="N200" s="39">
        <v>39.9522</v>
      </c>
      <c r="O200" s="39">
        <v>-75.543411</v>
      </c>
      <c r="P200" s="39">
        <v>873.0</v>
      </c>
      <c r="Q200" s="39" t="s">
        <v>78</v>
      </c>
      <c r="R200" s="39" t="s">
        <v>79</v>
      </c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</row>
    <row r="201">
      <c r="A201" s="8" t="s">
        <v>69</v>
      </c>
      <c r="B201" s="39">
        <v>37810.0</v>
      </c>
      <c r="C201" s="8" t="s">
        <v>49</v>
      </c>
      <c r="D201" s="8" t="s">
        <v>49</v>
      </c>
      <c r="F201" s="8" t="s">
        <v>70</v>
      </c>
      <c r="G201" s="40"/>
      <c r="H201" s="13" t="s">
        <v>71</v>
      </c>
      <c r="I201" s="39" t="s">
        <v>236</v>
      </c>
      <c r="J201" s="40" t="str">
        <f t="shared" si="3"/>
        <v>9</v>
      </c>
      <c r="K201" s="40">
        <v>3.0</v>
      </c>
      <c r="L201" s="40">
        <v>1945.0</v>
      </c>
      <c r="M201" s="39" t="s">
        <v>237</v>
      </c>
      <c r="N201" s="39">
        <v>39.9522</v>
      </c>
      <c r="O201" s="39">
        <v>-75.543411</v>
      </c>
      <c r="P201" s="39">
        <v>873.0</v>
      </c>
      <c r="Q201" s="39" t="s">
        <v>78</v>
      </c>
      <c r="R201" s="39" t="s">
        <v>79</v>
      </c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</row>
    <row r="202">
      <c r="A202" s="8" t="s">
        <v>69</v>
      </c>
      <c r="B202" s="39">
        <v>38907.0</v>
      </c>
      <c r="C202" s="8" t="s">
        <v>49</v>
      </c>
      <c r="D202" s="8" t="s">
        <v>49</v>
      </c>
      <c r="F202" s="8" t="s">
        <v>70</v>
      </c>
      <c r="G202" s="40"/>
      <c r="H202" s="13" t="s">
        <v>71</v>
      </c>
      <c r="I202" s="39" t="s">
        <v>236</v>
      </c>
      <c r="J202" s="40" t="str">
        <f t="shared" si="3"/>
        <v>9</v>
      </c>
      <c r="K202" s="40">
        <v>3.0</v>
      </c>
      <c r="L202" s="40">
        <v>1945.0</v>
      </c>
      <c r="M202" s="39" t="s">
        <v>237</v>
      </c>
      <c r="N202" s="39">
        <v>39.9522</v>
      </c>
      <c r="O202" s="39">
        <v>-75.543411</v>
      </c>
      <c r="P202" s="39">
        <v>873.0</v>
      </c>
      <c r="Q202" s="39" t="s">
        <v>78</v>
      </c>
      <c r="R202" s="39" t="s">
        <v>79</v>
      </c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</row>
    <row r="203">
      <c r="A203" s="8" t="s">
        <v>69</v>
      </c>
      <c r="B203" s="39">
        <v>38981.0</v>
      </c>
      <c r="C203" s="8" t="s">
        <v>49</v>
      </c>
      <c r="D203" s="8" t="s">
        <v>49</v>
      </c>
      <c r="F203" s="8" t="s">
        <v>70</v>
      </c>
      <c r="G203" s="40"/>
      <c r="H203" s="13" t="s">
        <v>71</v>
      </c>
      <c r="I203" s="39" t="s">
        <v>236</v>
      </c>
      <c r="J203" s="40" t="str">
        <f t="shared" si="3"/>
        <v>9</v>
      </c>
      <c r="K203" s="40">
        <v>3.0</v>
      </c>
      <c r="L203" s="40">
        <v>1945.0</v>
      </c>
      <c r="M203" s="39" t="s">
        <v>237</v>
      </c>
      <c r="N203" s="39">
        <v>39.9522</v>
      </c>
      <c r="O203" s="39">
        <v>-75.543411</v>
      </c>
      <c r="P203" s="39">
        <v>873.0</v>
      </c>
      <c r="Q203" s="39" t="s">
        <v>78</v>
      </c>
      <c r="R203" s="39" t="s">
        <v>79</v>
      </c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  <c r="AD203" s="40"/>
    </row>
    <row r="204">
      <c r="A204" s="8" t="s">
        <v>69</v>
      </c>
      <c r="B204" s="39">
        <v>38865.0</v>
      </c>
      <c r="C204" s="8" t="s">
        <v>49</v>
      </c>
      <c r="D204" s="8" t="s">
        <v>49</v>
      </c>
      <c r="F204" s="8" t="s">
        <v>70</v>
      </c>
      <c r="G204" s="40"/>
      <c r="H204" s="13" t="s">
        <v>71</v>
      </c>
      <c r="I204" s="39" t="s">
        <v>236</v>
      </c>
      <c r="J204" s="40" t="str">
        <f t="shared" si="3"/>
        <v>9</v>
      </c>
      <c r="K204" s="40">
        <v>3.0</v>
      </c>
      <c r="L204" s="40">
        <v>1945.0</v>
      </c>
      <c r="M204" s="39" t="s">
        <v>237</v>
      </c>
      <c r="N204" s="39">
        <v>39.9522</v>
      </c>
      <c r="O204" s="39">
        <v>-75.543411</v>
      </c>
      <c r="P204" s="39">
        <v>873.0</v>
      </c>
      <c r="Q204" s="39" t="s">
        <v>78</v>
      </c>
      <c r="R204" s="39" t="s">
        <v>79</v>
      </c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</row>
    <row r="205">
      <c r="A205" s="8" t="s">
        <v>69</v>
      </c>
      <c r="B205" s="39">
        <v>38122.0</v>
      </c>
      <c r="C205" s="8" t="s">
        <v>49</v>
      </c>
      <c r="D205" s="8" t="s">
        <v>49</v>
      </c>
      <c r="F205" s="8" t="s">
        <v>70</v>
      </c>
      <c r="G205" s="40"/>
      <c r="H205" s="13" t="s">
        <v>71</v>
      </c>
      <c r="I205" s="39" t="s">
        <v>236</v>
      </c>
      <c r="J205" s="40" t="str">
        <f t="shared" si="3"/>
        <v>9</v>
      </c>
      <c r="K205" s="40">
        <v>3.0</v>
      </c>
      <c r="L205" s="40">
        <v>1945.0</v>
      </c>
      <c r="M205" s="39" t="s">
        <v>237</v>
      </c>
      <c r="N205" s="39">
        <v>39.9522</v>
      </c>
      <c r="O205" s="39">
        <v>-75.543411</v>
      </c>
      <c r="P205" s="39">
        <v>873.0</v>
      </c>
      <c r="Q205" s="39" t="s">
        <v>78</v>
      </c>
      <c r="R205" s="39" t="s">
        <v>79</v>
      </c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</row>
    <row r="206">
      <c r="A206" s="8" t="s">
        <v>69</v>
      </c>
      <c r="B206" s="39">
        <v>39073.0</v>
      </c>
      <c r="C206" s="8" t="s">
        <v>49</v>
      </c>
      <c r="D206" s="8" t="s">
        <v>49</v>
      </c>
      <c r="F206" s="8" t="s">
        <v>70</v>
      </c>
      <c r="G206" s="40"/>
      <c r="H206" s="13" t="s">
        <v>71</v>
      </c>
      <c r="I206" s="39" t="s">
        <v>236</v>
      </c>
      <c r="J206" s="40" t="str">
        <f t="shared" si="3"/>
        <v>9</v>
      </c>
      <c r="K206" s="40">
        <v>3.0</v>
      </c>
      <c r="L206" s="40">
        <v>1945.0</v>
      </c>
      <c r="M206" s="39" t="s">
        <v>237</v>
      </c>
      <c r="N206" s="39">
        <v>39.9522</v>
      </c>
      <c r="O206" s="39">
        <v>-75.543411</v>
      </c>
      <c r="P206" s="39">
        <v>873.0</v>
      </c>
      <c r="Q206" s="39" t="s">
        <v>78</v>
      </c>
      <c r="R206" s="39" t="s">
        <v>79</v>
      </c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</row>
    <row r="207">
      <c r="A207" s="8" t="s">
        <v>69</v>
      </c>
      <c r="B207" s="39">
        <v>39087.0</v>
      </c>
      <c r="C207" s="8" t="s">
        <v>49</v>
      </c>
      <c r="D207" s="8" t="s">
        <v>49</v>
      </c>
      <c r="F207" s="8" t="s">
        <v>70</v>
      </c>
      <c r="G207" s="40"/>
      <c r="H207" s="13" t="s">
        <v>71</v>
      </c>
      <c r="I207" s="39" t="s">
        <v>236</v>
      </c>
      <c r="J207" s="40" t="str">
        <f t="shared" si="3"/>
        <v>9</v>
      </c>
      <c r="K207" s="40">
        <v>3.0</v>
      </c>
      <c r="L207" s="40">
        <v>1945.0</v>
      </c>
      <c r="M207" s="39" t="s">
        <v>237</v>
      </c>
      <c r="N207" s="39">
        <v>39.9522</v>
      </c>
      <c r="O207" s="39">
        <v>-75.543411</v>
      </c>
      <c r="P207" s="39">
        <v>873.0</v>
      </c>
      <c r="Q207" s="39" t="s">
        <v>78</v>
      </c>
      <c r="R207" s="39" t="s">
        <v>79</v>
      </c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</row>
    <row r="208">
      <c r="A208" s="8" t="s">
        <v>69</v>
      </c>
      <c r="B208" s="34">
        <v>36735.0</v>
      </c>
      <c r="C208" s="8" t="s">
        <v>49</v>
      </c>
      <c r="D208" s="8" t="s">
        <v>49</v>
      </c>
      <c r="F208" s="8" t="s">
        <v>70</v>
      </c>
      <c r="G208" s="35"/>
      <c r="H208" s="13" t="s">
        <v>71</v>
      </c>
      <c r="I208" s="34" t="s">
        <v>238</v>
      </c>
      <c r="J208" s="35" t="str">
        <f t="shared" si="3"/>
        <v>8</v>
      </c>
      <c r="K208" s="35">
        <v>28.0</v>
      </c>
      <c r="L208" s="35">
        <v>1954.0</v>
      </c>
      <c r="M208" s="34" t="s">
        <v>239</v>
      </c>
      <c r="N208" s="34">
        <v>19.989115</v>
      </c>
      <c r="O208" s="34">
        <v>-102.284773</v>
      </c>
      <c r="P208" s="34">
        <v>3036.0</v>
      </c>
      <c r="Q208" s="34" t="s">
        <v>78</v>
      </c>
      <c r="R208" s="34" t="s">
        <v>79</v>
      </c>
      <c r="S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  <c r="AD208" s="35"/>
    </row>
    <row r="209">
      <c r="A209" s="8" t="s">
        <v>69</v>
      </c>
      <c r="B209" s="8">
        <v>92228.0</v>
      </c>
      <c r="C209" s="8" t="s">
        <v>49</v>
      </c>
      <c r="D209" s="8" t="s">
        <v>49</v>
      </c>
      <c r="F209" s="8" t="s">
        <v>70</v>
      </c>
      <c r="H209" s="13" t="s">
        <v>71</v>
      </c>
      <c r="I209" s="8">
        <v>4.1958</v>
      </c>
      <c r="K209" t="str">
        <f>IFERROR(__xludf.DUMMYFUNCTION("SPLIT(I209,""."", TRUE)"),"4")</f>
        <v>4</v>
      </c>
      <c r="L209">
        <v>1958.0</v>
      </c>
    </row>
  </sheetData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F2CC"/>
  </sheetPr>
  <sheetViews>
    <sheetView workbookViewId="0"/>
  </sheetViews>
  <sheetFormatPr customHeight="1" defaultColWidth="14.43" defaultRowHeight="15.75"/>
  <cols>
    <col customWidth="1" min="1" max="1" width="9.57"/>
    <col customWidth="1" min="2" max="2" width="21.0"/>
    <col customWidth="1" min="3" max="3" width="19.57"/>
    <col customWidth="1" min="4" max="4" width="11.86"/>
    <col customWidth="1" min="5" max="5" width="17.86"/>
    <col customWidth="1" min="6" max="6" width="12.29"/>
    <col customWidth="1" min="7" max="7" width="9.14"/>
    <col customWidth="1" min="8" max="8" width="6.86"/>
    <col customWidth="1" min="9" max="9" width="8.0"/>
    <col customWidth="1" min="10" max="10" width="47.0"/>
  </cols>
  <sheetData>
    <row r="1">
      <c r="A1" s="9" t="s">
        <v>69</v>
      </c>
      <c r="B1" s="9" t="s">
        <v>53</v>
      </c>
      <c r="C1" s="9" t="s">
        <v>54</v>
      </c>
      <c r="D1" s="9" t="s">
        <v>55</v>
      </c>
      <c r="E1" s="9" t="s">
        <v>240</v>
      </c>
      <c r="F1" s="9" t="s">
        <v>59</v>
      </c>
      <c r="G1" s="9" t="s">
        <v>60</v>
      </c>
      <c r="H1" s="9" t="s">
        <v>61</v>
      </c>
      <c r="I1" s="9" t="s">
        <v>62</v>
      </c>
      <c r="J1" s="9" t="s">
        <v>242</v>
      </c>
      <c r="K1" s="9" t="s">
        <v>243</v>
      </c>
      <c r="L1" s="9" t="s">
        <v>244</v>
      </c>
      <c r="M1" s="9" t="s">
        <v>66</v>
      </c>
      <c r="N1" s="9" t="s">
        <v>68</v>
      </c>
    </row>
    <row r="2">
      <c r="A2" s="17">
        <v>64546.0</v>
      </c>
      <c r="B2" s="17" t="s">
        <v>1182</v>
      </c>
      <c r="C2" s="17" t="s">
        <v>1183</v>
      </c>
      <c r="D2" s="17"/>
      <c r="E2" s="18"/>
      <c r="F2" s="17" t="s">
        <v>1184</v>
      </c>
      <c r="G2" s="17" t="str">
        <f t="shared" ref="G2:G36" si="1">IFERROR(__xludf.DUMMYFUNCTION("SPLIT(F2,""."",TRUE)"),"4")</f>
        <v>4</v>
      </c>
      <c r="H2" s="17">
        <v>24.0</v>
      </c>
      <c r="I2" s="17">
        <v>48.0</v>
      </c>
      <c r="J2" s="17" t="s">
        <v>335</v>
      </c>
      <c r="K2" s="17">
        <v>36.010356</v>
      </c>
      <c r="L2" s="17">
        <v>-84.269645</v>
      </c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</row>
    <row r="3">
      <c r="A3" s="17">
        <v>64304.0</v>
      </c>
      <c r="B3" s="17" t="s">
        <v>1182</v>
      </c>
      <c r="C3" s="17" t="s">
        <v>1183</v>
      </c>
      <c r="D3" s="17"/>
      <c r="E3" s="18"/>
      <c r="F3" s="17" t="s">
        <v>1184</v>
      </c>
      <c r="G3" s="17" t="str">
        <f t="shared" si="1"/>
        <v>4</v>
      </c>
      <c r="H3" s="17">
        <v>24.0</v>
      </c>
      <c r="I3" s="17">
        <v>48.0</v>
      </c>
      <c r="J3" s="17" t="s">
        <v>335</v>
      </c>
      <c r="K3" s="17">
        <v>36.010356</v>
      </c>
      <c r="L3" s="17">
        <v>-84.269645</v>
      </c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</row>
    <row r="4">
      <c r="A4" s="14">
        <v>37159.0</v>
      </c>
      <c r="B4" s="14" t="s">
        <v>1182</v>
      </c>
      <c r="C4" s="14" t="s">
        <v>1183</v>
      </c>
      <c r="D4" s="14"/>
      <c r="E4" s="15"/>
      <c r="F4" s="14" t="s">
        <v>1185</v>
      </c>
      <c r="G4" s="14" t="str">
        <f t="shared" si="1"/>
        <v>5</v>
      </c>
      <c r="H4" s="14">
        <v>31.0</v>
      </c>
      <c r="I4" s="14">
        <v>1948.0</v>
      </c>
      <c r="J4" s="14" t="s">
        <v>1186</v>
      </c>
      <c r="K4" s="14">
        <v>36.044522</v>
      </c>
      <c r="L4" s="14">
        <v>-84.344372</v>
      </c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>
      <c r="A5" s="29">
        <v>37362.0</v>
      </c>
      <c r="B5" s="29" t="s">
        <v>1182</v>
      </c>
      <c r="C5" s="29" t="s">
        <v>1183</v>
      </c>
      <c r="D5" s="29"/>
      <c r="E5" s="30"/>
      <c r="F5" s="29" t="s">
        <v>1187</v>
      </c>
      <c r="G5" s="29" t="str">
        <f t="shared" si="1"/>
        <v>6</v>
      </c>
      <c r="H5" s="29">
        <v>5.0</v>
      </c>
      <c r="I5" s="29">
        <v>1950.0</v>
      </c>
      <c r="J5" s="29" t="s">
        <v>1188</v>
      </c>
      <c r="K5" s="29">
        <v>36.55231</v>
      </c>
      <c r="L5" s="29">
        <v>-84.797459</v>
      </c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</row>
    <row r="6">
      <c r="A6" s="29">
        <v>37116.0</v>
      </c>
      <c r="B6" s="29" t="s">
        <v>1182</v>
      </c>
      <c r="C6" s="29" t="s">
        <v>1183</v>
      </c>
      <c r="D6" s="29"/>
      <c r="E6" s="30"/>
      <c r="F6" s="29" t="s">
        <v>1187</v>
      </c>
      <c r="G6" s="29" t="str">
        <f t="shared" si="1"/>
        <v>6</v>
      </c>
      <c r="H6" s="29">
        <v>5.0</v>
      </c>
      <c r="I6" s="29">
        <v>1950.0</v>
      </c>
      <c r="J6" s="29" t="s">
        <v>1188</v>
      </c>
      <c r="K6" s="29">
        <v>36.55231</v>
      </c>
      <c r="L6" s="29">
        <v>-84.797459</v>
      </c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</row>
    <row r="7">
      <c r="A7" s="29">
        <v>37285.0</v>
      </c>
      <c r="B7" s="29" t="s">
        <v>1182</v>
      </c>
      <c r="C7" s="29" t="s">
        <v>1183</v>
      </c>
      <c r="D7" s="29"/>
      <c r="E7" s="30"/>
      <c r="F7" s="29" t="s">
        <v>1189</v>
      </c>
      <c r="G7" s="29" t="str">
        <f t="shared" si="1"/>
        <v>5</v>
      </c>
      <c r="H7" s="29">
        <v>20.0</v>
      </c>
      <c r="I7" s="29">
        <v>1950.0</v>
      </c>
      <c r="J7" s="29" t="s">
        <v>1188</v>
      </c>
      <c r="K7" s="29">
        <v>36.55231</v>
      </c>
      <c r="L7" s="29">
        <v>-84.797459</v>
      </c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</row>
    <row r="8">
      <c r="A8" s="29">
        <v>37375.0</v>
      </c>
      <c r="B8" s="29" t="s">
        <v>1182</v>
      </c>
      <c r="C8" s="29" t="s">
        <v>1183</v>
      </c>
      <c r="D8" s="29"/>
      <c r="E8" s="30"/>
      <c r="F8" s="29" t="s">
        <v>1187</v>
      </c>
      <c r="G8" s="29" t="str">
        <f t="shared" si="1"/>
        <v>6</v>
      </c>
      <c r="H8" s="29">
        <v>5.0</v>
      </c>
      <c r="I8" s="29">
        <v>1950.0</v>
      </c>
      <c r="J8" s="29" t="s">
        <v>1188</v>
      </c>
      <c r="K8" s="29">
        <v>36.55231</v>
      </c>
      <c r="L8" s="29">
        <v>-84.797459</v>
      </c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</row>
    <row r="9">
      <c r="A9" s="29">
        <v>37364.0</v>
      </c>
      <c r="B9" s="29" t="s">
        <v>1182</v>
      </c>
      <c r="C9" s="29" t="s">
        <v>1183</v>
      </c>
      <c r="D9" s="29"/>
      <c r="E9" s="30"/>
      <c r="F9" s="29" t="s">
        <v>1187</v>
      </c>
      <c r="G9" s="29" t="str">
        <f t="shared" si="1"/>
        <v>6</v>
      </c>
      <c r="H9" s="29">
        <v>5.0</v>
      </c>
      <c r="I9" s="29">
        <v>1950.0</v>
      </c>
      <c r="J9" s="29" t="s">
        <v>1188</v>
      </c>
      <c r="K9" s="29">
        <v>36.55231</v>
      </c>
      <c r="L9" s="29">
        <v>-84.797459</v>
      </c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</row>
    <row r="10">
      <c r="A10" s="25">
        <v>37317.0</v>
      </c>
      <c r="B10" s="25" t="s">
        <v>1190</v>
      </c>
      <c r="C10" s="25" t="s">
        <v>1183</v>
      </c>
      <c r="D10" s="25"/>
      <c r="E10" s="26"/>
      <c r="F10" s="25" t="s">
        <v>1191</v>
      </c>
      <c r="G10" s="25" t="str">
        <f t="shared" si="1"/>
        <v>6</v>
      </c>
      <c r="H10" s="25">
        <v>4.0</v>
      </c>
      <c r="I10" s="25">
        <v>1950.0</v>
      </c>
      <c r="J10" s="25" t="s">
        <v>1192</v>
      </c>
      <c r="K10" s="25">
        <v>37.151462</v>
      </c>
      <c r="L10" s="25">
        <v>-86.099204</v>
      </c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</row>
    <row r="11">
      <c r="A11" s="22">
        <v>37377.0</v>
      </c>
      <c r="B11" s="22" t="s">
        <v>1182</v>
      </c>
      <c r="C11" s="22" t="s">
        <v>1183</v>
      </c>
      <c r="D11" s="22"/>
      <c r="E11" s="23"/>
      <c r="F11" s="22" t="s">
        <v>1193</v>
      </c>
      <c r="G11" s="22" t="str">
        <f t="shared" si="1"/>
        <v>6</v>
      </c>
      <c r="H11" s="22">
        <v>5.0</v>
      </c>
      <c r="I11" s="22">
        <v>1946.0</v>
      </c>
      <c r="J11" s="22" t="s">
        <v>1194</v>
      </c>
      <c r="K11" s="22">
        <v>37.19758</v>
      </c>
      <c r="L11" s="22">
        <v>-86.130895</v>
      </c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</row>
    <row r="12">
      <c r="A12" s="11">
        <v>83879.0</v>
      </c>
      <c r="B12" s="11" t="s">
        <v>1182</v>
      </c>
      <c r="C12" s="11" t="s">
        <v>1183</v>
      </c>
      <c r="D12" s="11"/>
      <c r="E12" s="12"/>
      <c r="F12" s="11" t="s">
        <v>1195</v>
      </c>
      <c r="G12" s="11" t="str">
        <f t="shared" si="1"/>
        <v>7</v>
      </c>
      <c r="H12" s="11">
        <v>5.0</v>
      </c>
      <c r="I12" s="11">
        <v>1955.0</v>
      </c>
      <c r="J12" s="11" t="s">
        <v>1196</v>
      </c>
      <c r="K12" s="11">
        <v>37.355403</v>
      </c>
      <c r="L12" s="11">
        <v>-80.537838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>
      <c r="A13" s="11">
        <v>36145.0</v>
      </c>
      <c r="B13" s="11" t="s">
        <v>1182</v>
      </c>
      <c r="C13" s="11" t="s">
        <v>1183</v>
      </c>
      <c r="D13" s="11"/>
      <c r="E13" s="12"/>
      <c r="F13" s="11" t="s">
        <v>1197</v>
      </c>
      <c r="G13" s="11" t="str">
        <f t="shared" si="1"/>
        <v>6</v>
      </c>
      <c r="H13" s="11">
        <v>29.0</v>
      </c>
      <c r="I13" s="11">
        <v>1955.0</v>
      </c>
      <c r="J13" s="11" t="s">
        <v>1196</v>
      </c>
      <c r="K13" s="11">
        <v>37.355403</v>
      </c>
      <c r="L13" s="11">
        <v>-80.537838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>
      <c r="A14" s="36">
        <v>37165.0</v>
      </c>
      <c r="B14" s="36" t="s">
        <v>1190</v>
      </c>
      <c r="C14" s="36" t="s">
        <v>1183</v>
      </c>
      <c r="D14" s="36"/>
      <c r="E14" s="37"/>
      <c r="F14" s="36" t="s">
        <v>1198</v>
      </c>
      <c r="G14" s="36" t="str">
        <f t="shared" si="1"/>
        <v>5</v>
      </c>
      <c r="H14" s="36">
        <v>31.0</v>
      </c>
      <c r="I14" s="36">
        <v>1953.0</v>
      </c>
      <c r="J14" s="36" t="s">
        <v>1199</v>
      </c>
      <c r="K14" s="36">
        <v>37.924101</v>
      </c>
      <c r="L14" s="36">
        <v>-85.670374</v>
      </c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</row>
    <row r="15">
      <c r="A15" s="39">
        <v>37163.0</v>
      </c>
      <c r="B15" s="39" t="s">
        <v>1182</v>
      </c>
      <c r="C15" s="39" t="s">
        <v>1183</v>
      </c>
      <c r="D15" s="39"/>
      <c r="E15" s="40"/>
      <c r="F15" s="39" t="s">
        <v>1200</v>
      </c>
      <c r="G15" s="39" t="str">
        <f t="shared" si="1"/>
        <v>5</v>
      </c>
      <c r="H15" s="39">
        <v>29.0</v>
      </c>
      <c r="I15" s="39">
        <v>1952.0</v>
      </c>
      <c r="J15" s="39" t="s">
        <v>1201</v>
      </c>
      <c r="K15" s="39">
        <v>38.414886</v>
      </c>
      <c r="L15" s="39">
        <v>-87.740014</v>
      </c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</row>
    <row r="16">
      <c r="A16" s="34">
        <v>84713.0</v>
      </c>
      <c r="B16" s="34" t="s">
        <v>1182</v>
      </c>
      <c r="C16" s="34" t="s">
        <v>1183</v>
      </c>
      <c r="D16" s="34"/>
      <c r="E16" s="35"/>
      <c r="F16" s="34" t="s">
        <v>1202</v>
      </c>
      <c r="G16" s="34" t="str">
        <f t="shared" si="1"/>
        <v>6</v>
      </c>
      <c r="H16" s="34">
        <v>29.0</v>
      </c>
      <c r="I16" s="34">
        <v>1947.0</v>
      </c>
      <c r="J16" s="34" t="s">
        <v>1203</v>
      </c>
      <c r="K16" s="34">
        <v>38.555684</v>
      </c>
      <c r="L16" s="34">
        <v>-85.782448</v>
      </c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</row>
    <row r="17">
      <c r="A17" s="19">
        <v>37274.0</v>
      </c>
      <c r="B17" s="19" t="s">
        <v>1182</v>
      </c>
      <c r="C17" s="19" t="s">
        <v>1183</v>
      </c>
      <c r="D17" s="19"/>
      <c r="E17" s="20"/>
      <c r="F17" s="19" t="s">
        <v>1204</v>
      </c>
      <c r="G17" s="19" t="str">
        <f t="shared" si="1"/>
        <v>5</v>
      </c>
      <c r="H17" s="19">
        <v>30.0</v>
      </c>
      <c r="I17" s="19">
        <v>1946.0</v>
      </c>
      <c r="J17" s="19" t="s">
        <v>1205</v>
      </c>
      <c r="K17" s="19">
        <v>40.008165</v>
      </c>
      <c r="L17" s="19">
        <v>-75.418529</v>
      </c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>
      <c r="A18" s="17">
        <v>37286.0</v>
      </c>
      <c r="B18" s="17" t="s">
        <v>1182</v>
      </c>
      <c r="C18" s="17" t="s">
        <v>1183</v>
      </c>
      <c r="D18" s="17"/>
      <c r="E18" s="18"/>
      <c r="F18" s="17" t="s">
        <v>1206</v>
      </c>
      <c r="G18" s="17" t="str">
        <f t="shared" si="1"/>
        <v>7</v>
      </c>
      <c r="H18" s="17">
        <v>2.0</v>
      </c>
      <c r="I18" s="17">
        <v>1954.0</v>
      </c>
      <c r="J18" s="17" t="s">
        <v>1207</v>
      </c>
      <c r="K18" s="17">
        <v>40.356059</v>
      </c>
      <c r="L18" s="17">
        <v>-75.406106</v>
      </c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</row>
    <row r="19">
      <c r="A19" s="14">
        <v>37209.0</v>
      </c>
      <c r="B19" s="14" t="s">
        <v>1182</v>
      </c>
      <c r="C19" s="14" t="s">
        <v>1183</v>
      </c>
      <c r="D19" s="14"/>
      <c r="E19" s="15"/>
      <c r="F19" s="14" t="s">
        <v>514</v>
      </c>
      <c r="G19" s="14" t="str">
        <f t="shared" si="1"/>
        <v>5</v>
      </c>
      <c r="H19" s="14">
        <v>30.0</v>
      </c>
      <c r="I19" s="14">
        <v>1954.0</v>
      </c>
      <c r="J19" s="14" t="s">
        <v>1208</v>
      </c>
      <c r="K19" s="14">
        <v>40.377602</v>
      </c>
      <c r="L19" s="14">
        <v>-75.377122</v>
      </c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>
      <c r="A20" s="29">
        <v>37299.0</v>
      </c>
      <c r="B20" s="29" t="s">
        <v>1182</v>
      </c>
      <c r="C20" s="29" t="s">
        <v>1183</v>
      </c>
      <c r="D20" s="29"/>
      <c r="E20" s="30"/>
      <c r="F20" s="29" t="s">
        <v>507</v>
      </c>
      <c r="G20" s="29" t="str">
        <f t="shared" si="1"/>
        <v>5</v>
      </c>
      <c r="H20" s="29">
        <v>14.0</v>
      </c>
      <c r="I20" s="29">
        <v>1954.0</v>
      </c>
      <c r="J20" s="29" t="s">
        <v>463</v>
      </c>
      <c r="K20" s="29">
        <v>40.38205</v>
      </c>
      <c r="L20" s="29">
        <v>-75.419856</v>
      </c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</row>
    <row r="21">
      <c r="A21" s="29">
        <v>37175.0</v>
      </c>
      <c r="B21" s="29" t="s">
        <v>1182</v>
      </c>
      <c r="C21" s="29" t="s">
        <v>1183</v>
      </c>
      <c r="D21" s="29"/>
      <c r="E21" s="30"/>
      <c r="F21" s="29" t="s">
        <v>513</v>
      </c>
      <c r="G21" s="29" t="str">
        <f t="shared" si="1"/>
        <v>5</v>
      </c>
      <c r="H21" s="29">
        <v>29.0</v>
      </c>
      <c r="I21" s="29">
        <v>1954.0</v>
      </c>
      <c r="J21" s="29" t="s">
        <v>509</v>
      </c>
      <c r="K21" s="29">
        <v>40.38205</v>
      </c>
      <c r="L21" s="29">
        <v>-75.419856</v>
      </c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</row>
    <row r="22">
      <c r="A22" s="29">
        <v>37266.0</v>
      </c>
      <c r="B22" s="29" t="s">
        <v>1182</v>
      </c>
      <c r="C22" s="29" t="s">
        <v>1183</v>
      </c>
      <c r="D22" s="29"/>
      <c r="E22" s="30"/>
      <c r="F22" s="29" t="s">
        <v>1209</v>
      </c>
      <c r="G22" s="29" t="str">
        <f t="shared" si="1"/>
        <v>6</v>
      </c>
      <c r="H22" s="29">
        <v>3.0</v>
      </c>
      <c r="I22" s="29">
        <v>1954.0</v>
      </c>
      <c r="J22" s="29" t="s">
        <v>509</v>
      </c>
      <c r="K22" s="29">
        <v>40.38205</v>
      </c>
      <c r="L22" s="29">
        <v>-75.419856</v>
      </c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</row>
    <row r="23">
      <c r="A23" s="29">
        <v>37275.0</v>
      </c>
      <c r="B23" s="29" t="s">
        <v>1182</v>
      </c>
      <c r="C23" s="29" t="s">
        <v>1183</v>
      </c>
      <c r="D23" s="29"/>
      <c r="E23" s="30"/>
      <c r="F23" s="29" t="s">
        <v>514</v>
      </c>
      <c r="G23" s="29" t="str">
        <f t="shared" si="1"/>
        <v>5</v>
      </c>
      <c r="H23" s="29">
        <v>30.0</v>
      </c>
      <c r="I23" s="29">
        <v>1954.0</v>
      </c>
      <c r="J23" s="29" t="s">
        <v>509</v>
      </c>
      <c r="K23" s="29">
        <v>40.38205</v>
      </c>
      <c r="L23" s="29">
        <v>-75.419856</v>
      </c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</row>
    <row r="24">
      <c r="A24" s="29">
        <v>37122.0</v>
      </c>
      <c r="B24" s="29" t="s">
        <v>1182</v>
      </c>
      <c r="C24" s="29" t="s">
        <v>1183</v>
      </c>
      <c r="D24" s="29"/>
      <c r="E24" s="30"/>
      <c r="F24" s="29" t="s">
        <v>1210</v>
      </c>
      <c r="G24" s="29" t="str">
        <f t="shared" si="1"/>
        <v>6</v>
      </c>
      <c r="H24" s="29">
        <v>1.0</v>
      </c>
      <c r="I24" s="29">
        <v>1954.0</v>
      </c>
      <c r="J24" s="29" t="s">
        <v>463</v>
      </c>
      <c r="K24" s="29">
        <v>40.38205</v>
      </c>
      <c r="L24" s="29">
        <v>-75.419856</v>
      </c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</row>
    <row r="25">
      <c r="A25" s="29">
        <v>37354.0</v>
      </c>
      <c r="B25" s="29" t="s">
        <v>1182</v>
      </c>
      <c r="C25" s="29" t="s">
        <v>1183</v>
      </c>
      <c r="D25" s="29"/>
      <c r="E25" s="30"/>
      <c r="F25" s="29" t="s">
        <v>504</v>
      </c>
      <c r="G25" s="29" t="str">
        <f t="shared" si="1"/>
        <v>4</v>
      </c>
      <c r="H25" s="29">
        <v>19.0</v>
      </c>
      <c r="I25" s="29">
        <v>1954.0</v>
      </c>
      <c r="J25" s="29" t="s">
        <v>463</v>
      </c>
      <c r="K25" s="29">
        <v>40.38205</v>
      </c>
      <c r="L25" s="29">
        <v>-75.419856</v>
      </c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</row>
    <row r="26">
      <c r="A26" s="29">
        <v>37256.0</v>
      </c>
      <c r="B26" s="29" t="s">
        <v>1182</v>
      </c>
      <c r="C26" s="29" t="s">
        <v>1183</v>
      </c>
      <c r="D26" s="29"/>
      <c r="E26" s="30"/>
      <c r="F26" s="29" t="s">
        <v>1211</v>
      </c>
      <c r="G26" s="29" t="str">
        <f t="shared" si="1"/>
        <v>5</v>
      </c>
      <c r="H26" s="29">
        <v>4.0</v>
      </c>
      <c r="I26" s="29">
        <v>1954.0</v>
      </c>
      <c r="J26" s="29" t="s">
        <v>463</v>
      </c>
      <c r="K26" s="29">
        <v>40.38205</v>
      </c>
      <c r="L26" s="29">
        <v>-75.419856</v>
      </c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</row>
    <row r="27">
      <c r="A27" s="29">
        <v>37179.0</v>
      </c>
      <c r="B27" s="29" t="s">
        <v>1182</v>
      </c>
      <c r="C27" s="29" t="s">
        <v>1183</v>
      </c>
      <c r="D27" s="29"/>
      <c r="E27" s="30"/>
      <c r="F27" s="29" t="s">
        <v>508</v>
      </c>
      <c r="G27" s="29" t="str">
        <f t="shared" si="1"/>
        <v>5</v>
      </c>
      <c r="H27" s="29">
        <v>24.0</v>
      </c>
      <c r="I27" s="29">
        <v>1954.0</v>
      </c>
      <c r="J27" s="29" t="s">
        <v>509</v>
      </c>
      <c r="K27" s="29">
        <v>40.38205</v>
      </c>
      <c r="L27" s="29">
        <v>-75.419856</v>
      </c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</row>
    <row r="28">
      <c r="A28" s="29">
        <v>37132.0</v>
      </c>
      <c r="B28" s="29" t="s">
        <v>1182</v>
      </c>
      <c r="C28" s="29" t="s">
        <v>1183</v>
      </c>
      <c r="D28" s="29"/>
      <c r="E28" s="30"/>
      <c r="F28" s="29" t="s">
        <v>508</v>
      </c>
      <c r="G28" s="29" t="str">
        <f t="shared" si="1"/>
        <v>5</v>
      </c>
      <c r="H28" s="29">
        <v>24.0</v>
      </c>
      <c r="I28" s="29">
        <v>1954.0</v>
      </c>
      <c r="J28" s="29" t="s">
        <v>509</v>
      </c>
      <c r="K28" s="29">
        <v>40.38205</v>
      </c>
      <c r="L28" s="29">
        <v>-75.419856</v>
      </c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</row>
    <row r="29">
      <c r="A29" s="29">
        <v>37180.0</v>
      </c>
      <c r="B29" s="29" t="s">
        <v>1182</v>
      </c>
      <c r="C29" s="29" t="s">
        <v>1183</v>
      </c>
      <c r="D29" s="29"/>
      <c r="E29" s="30"/>
      <c r="F29" s="29" t="s">
        <v>508</v>
      </c>
      <c r="G29" s="29" t="str">
        <f t="shared" si="1"/>
        <v>5</v>
      </c>
      <c r="H29" s="29">
        <v>24.0</v>
      </c>
      <c r="I29" s="29">
        <v>1954.0</v>
      </c>
      <c r="J29" s="29" t="s">
        <v>509</v>
      </c>
      <c r="K29" s="29">
        <v>40.38205</v>
      </c>
      <c r="L29" s="29">
        <v>-75.419856</v>
      </c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</row>
    <row r="30">
      <c r="A30" s="29">
        <v>37146.0</v>
      </c>
      <c r="B30" s="29" t="s">
        <v>1182</v>
      </c>
      <c r="C30" s="29" t="s">
        <v>1183</v>
      </c>
      <c r="D30" s="29"/>
      <c r="E30" s="30"/>
      <c r="F30" s="29" t="s">
        <v>510</v>
      </c>
      <c r="G30" s="29" t="str">
        <f t="shared" si="1"/>
        <v>5</v>
      </c>
      <c r="H30" s="29">
        <v>25.0</v>
      </c>
      <c r="I30" s="29">
        <v>1954.0</v>
      </c>
      <c r="J30" s="29" t="s">
        <v>509</v>
      </c>
      <c r="K30" s="29">
        <v>40.38205</v>
      </c>
      <c r="L30" s="29">
        <v>-75.419856</v>
      </c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</row>
    <row r="31">
      <c r="A31" s="29">
        <v>37183.0</v>
      </c>
      <c r="B31" s="29" t="s">
        <v>1182</v>
      </c>
      <c r="C31" s="29" t="s">
        <v>1183</v>
      </c>
      <c r="D31" s="29"/>
      <c r="E31" s="30"/>
      <c r="F31" s="29" t="s">
        <v>1212</v>
      </c>
      <c r="G31" s="29" t="str">
        <f t="shared" si="1"/>
        <v>6</v>
      </c>
      <c r="H31" s="29">
        <v>19.0</v>
      </c>
      <c r="I31" s="29">
        <v>1954.0</v>
      </c>
      <c r="J31" s="29" t="s">
        <v>1213</v>
      </c>
      <c r="K31" s="29">
        <v>40.38205</v>
      </c>
      <c r="L31" s="29">
        <v>-75.419856</v>
      </c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</row>
    <row r="32">
      <c r="A32" s="29">
        <v>37178.0</v>
      </c>
      <c r="B32" s="29" t="s">
        <v>1182</v>
      </c>
      <c r="C32" s="29" t="s">
        <v>1183</v>
      </c>
      <c r="D32" s="29"/>
      <c r="E32" s="30"/>
      <c r="F32" s="29" t="s">
        <v>514</v>
      </c>
      <c r="G32" s="29" t="str">
        <f t="shared" si="1"/>
        <v>5</v>
      </c>
      <c r="H32" s="29">
        <v>30.0</v>
      </c>
      <c r="I32" s="29">
        <v>1954.0</v>
      </c>
      <c r="J32" s="29" t="s">
        <v>1214</v>
      </c>
      <c r="K32" s="29">
        <v>40.38205</v>
      </c>
      <c r="L32" s="29">
        <v>-75.419856</v>
      </c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</row>
    <row r="33">
      <c r="A33" s="29">
        <v>37272.0</v>
      </c>
      <c r="B33" s="29" t="s">
        <v>1182</v>
      </c>
      <c r="C33" s="29" t="s">
        <v>1183</v>
      </c>
      <c r="D33" s="29"/>
      <c r="E33" s="30"/>
      <c r="F33" s="29" t="s">
        <v>514</v>
      </c>
      <c r="G33" s="29" t="str">
        <f t="shared" si="1"/>
        <v>5</v>
      </c>
      <c r="H33" s="29">
        <v>30.0</v>
      </c>
      <c r="I33" s="29">
        <v>1954.0</v>
      </c>
      <c r="J33" s="29" t="s">
        <v>1214</v>
      </c>
      <c r="K33" s="29">
        <v>40.38205</v>
      </c>
      <c r="L33" s="29">
        <v>-75.419856</v>
      </c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</row>
    <row r="34">
      <c r="A34" s="29">
        <v>37380.0</v>
      </c>
      <c r="B34" s="29" t="s">
        <v>1182</v>
      </c>
      <c r="C34" s="29" t="s">
        <v>1183</v>
      </c>
      <c r="D34" s="29"/>
      <c r="E34" s="30"/>
      <c r="F34" s="29" t="s">
        <v>513</v>
      </c>
      <c r="G34" s="29" t="str">
        <f t="shared" si="1"/>
        <v>5</v>
      </c>
      <c r="H34" s="29">
        <v>29.0</v>
      </c>
      <c r="I34" s="29">
        <v>1954.0</v>
      </c>
      <c r="J34" s="29" t="s">
        <v>1214</v>
      </c>
      <c r="K34" s="29">
        <v>40.38205</v>
      </c>
      <c r="L34" s="29">
        <v>-75.419856</v>
      </c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</row>
    <row r="35">
      <c r="A35" s="29">
        <v>37195.0</v>
      </c>
      <c r="B35" s="29" t="s">
        <v>1182</v>
      </c>
      <c r="C35" s="29" t="s">
        <v>1183</v>
      </c>
      <c r="D35" s="29"/>
      <c r="E35" s="30"/>
      <c r="F35" s="29" t="s">
        <v>1215</v>
      </c>
      <c r="G35" s="29" t="str">
        <f t="shared" si="1"/>
        <v>4</v>
      </c>
      <c r="H35" s="29">
        <v>29.0</v>
      </c>
      <c r="I35" s="29">
        <v>1954.0</v>
      </c>
      <c r="J35" s="29" t="s">
        <v>1213</v>
      </c>
      <c r="K35" s="29">
        <v>40.38205</v>
      </c>
      <c r="L35" s="29">
        <v>-75.419856</v>
      </c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</row>
    <row r="36">
      <c r="A36" s="29">
        <v>37240.0</v>
      </c>
      <c r="B36" s="29" t="s">
        <v>1182</v>
      </c>
      <c r="C36" s="29" t="s">
        <v>1183</v>
      </c>
      <c r="D36" s="29"/>
      <c r="E36" s="30"/>
      <c r="F36" s="29" t="s">
        <v>511</v>
      </c>
      <c r="G36" s="29" t="str">
        <f t="shared" si="1"/>
        <v>5</v>
      </c>
      <c r="H36" s="29">
        <v>26.0</v>
      </c>
      <c r="I36" s="29">
        <v>1954.0</v>
      </c>
      <c r="J36" s="29" t="s">
        <v>1214</v>
      </c>
      <c r="K36" s="29">
        <v>40.38205</v>
      </c>
      <c r="L36" s="29">
        <v>-75.419856</v>
      </c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</row>
    <row r="37">
      <c r="A37" s="25">
        <v>64274.0</v>
      </c>
      <c r="B37" s="25" t="s">
        <v>1182</v>
      </c>
      <c r="C37" s="25" t="s">
        <v>1183</v>
      </c>
      <c r="D37" s="25"/>
      <c r="E37" s="25">
        <v>470229.0</v>
      </c>
      <c r="F37" s="25">
        <v>1947.0</v>
      </c>
      <c r="G37" s="25"/>
      <c r="H37" s="25"/>
      <c r="I37" s="25">
        <v>1947.0</v>
      </c>
      <c r="J37" s="25" t="s">
        <v>1216</v>
      </c>
      <c r="K37" s="25">
        <v>40.540265</v>
      </c>
      <c r="L37" s="25">
        <v>-75.154081</v>
      </c>
      <c r="M37" s="25" t="s">
        <v>249</v>
      </c>
      <c r="N37" s="25" t="s">
        <v>79</v>
      </c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</row>
    <row r="38">
      <c r="A38" s="25">
        <v>64098.0</v>
      </c>
      <c r="B38" s="25" t="s">
        <v>1182</v>
      </c>
      <c r="C38" s="25" t="s">
        <v>1183</v>
      </c>
      <c r="D38" s="25"/>
      <c r="E38" s="25">
        <v>470230.0</v>
      </c>
      <c r="F38" s="25">
        <v>1947.0</v>
      </c>
      <c r="G38" s="25"/>
      <c r="H38" s="25"/>
      <c r="I38" s="25">
        <v>1947.0</v>
      </c>
      <c r="J38" s="25" t="s">
        <v>1216</v>
      </c>
      <c r="K38" s="25">
        <v>40.540265</v>
      </c>
      <c r="L38" s="25">
        <v>-75.154081</v>
      </c>
      <c r="M38" s="25" t="s">
        <v>249</v>
      </c>
      <c r="N38" s="25" t="s">
        <v>79</v>
      </c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</row>
    <row r="39">
      <c r="A39" s="25">
        <v>64086.0</v>
      </c>
      <c r="B39" s="25" t="s">
        <v>1182</v>
      </c>
      <c r="C39" s="25" t="s">
        <v>1183</v>
      </c>
      <c r="D39" s="25"/>
      <c r="E39" s="25">
        <v>470231.0</v>
      </c>
      <c r="F39" s="25">
        <v>1947.0</v>
      </c>
      <c r="G39" s="25"/>
      <c r="H39" s="25"/>
      <c r="I39" s="25">
        <v>1947.0</v>
      </c>
      <c r="J39" s="25" t="s">
        <v>1216</v>
      </c>
      <c r="K39" s="25">
        <v>40.540265</v>
      </c>
      <c r="L39" s="25">
        <v>-75.154081</v>
      </c>
      <c r="M39" s="25" t="s">
        <v>249</v>
      </c>
      <c r="N39" s="25" t="s">
        <v>79</v>
      </c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</row>
    <row r="40">
      <c r="A40" s="25">
        <v>64262.0</v>
      </c>
      <c r="B40" s="25" t="s">
        <v>1182</v>
      </c>
      <c r="C40" s="25" t="s">
        <v>1183</v>
      </c>
      <c r="D40" s="25"/>
      <c r="E40" s="25">
        <v>470232.0</v>
      </c>
      <c r="F40" s="25">
        <v>1947.0</v>
      </c>
      <c r="G40" s="25"/>
      <c r="H40" s="25"/>
      <c r="I40" s="25">
        <v>1947.0</v>
      </c>
      <c r="J40" s="25" t="s">
        <v>1216</v>
      </c>
      <c r="K40" s="25">
        <v>40.540265</v>
      </c>
      <c r="L40" s="25">
        <v>-75.154081</v>
      </c>
      <c r="M40" s="25" t="s">
        <v>249</v>
      </c>
      <c r="N40" s="25" t="s">
        <v>79</v>
      </c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</row>
    <row r="41">
      <c r="A41" s="25">
        <v>64096.0</v>
      </c>
      <c r="B41" s="25" t="s">
        <v>1182</v>
      </c>
      <c r="C41" s="25" t="s">
        <v>1183</v>
      </c>
      <c r="D41" s="25"/>
      <c r="E41" s="25">
        <v>470233.0</v>
      </c>
      <c r="F41" s="25">
        <v>1947.0</v>
      </c>
      <c r="G41" s="25"/>
      <c r="H41" s="25"/>
      <c r="I41" s="25">
        <v>1947.0</v>
      </c>
      <c r="J41" s="25" t="s">
        <v>1216</v>
      </c>
      <c r="K41" s="25">
        <v>40.540265</v>
      </c>
      <c r="L41" s="25">
        <v>-75.154081</v>
      </c>
      <c r="M41" s="25" t="s">
        <v>249</v>
      </c>
      <c r="N41" s="25" t="s">
        <v>79</v>
      </c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</row>
    <row r="42">
      <c r="A42" s="25">
        <v>64530.0</v>
      </c>
      <c r="B42" s="25" t="s">
        <v>1182</v>
      </c>
      <c r="C42" s="25" t="s">
        <v>1183</v>
      </c>
      <c r="D42" s="25"/>
      <c r="E42" s="25">
        <v>470234.0</v>
      </c>
      <c r="F42" s="25">
        <v>1947.0</v>
      </c>
      <c r="G42" s="25"/>
      <c r="H42" s="25"/>
      <c r="I42" s="25">
        <v>1947.0</v>
      </c>
      <c r="J42" s="25" t="s">
        <v>1216</v>
      </c>
      <c r="K42" s="25">
        <v>40.540265</v>
      </c>
      <c r="L42" s="25">
        <v>-75.154081</v>
      </c>
      <c r="M42" s="25" t="s">
        <v>249</v>
      </c>
      <c r="N42" s="25" t="s">
        <v>79</v>
      </c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</row>
    <row r="43">
      <c r="A43" s="25">
        <v>64099.0</v>
      </c>
      <c r="B43" s="25" t="s">
        <v>1182</v>
      </c>
      <c r="C43" s="25" t="s">
        <v>1183</v>
      </c>
      <c r="D43" s="25"/>
      <c r="E43" s="25">
        <v>470235.0</v>
      </c>
      <c r="F43" s="25">
        <v>1947.0</v>
      </c>
      <c r="G43" s="25"/>
      <c r="H43" s="25"/>
      <c r="I43" s="25">
        <v>1947.0</v>
      </c>
      <c r="J43" s="25" t="s">
        <v>1216</v>
      </c>
      <c r="K43" s="25">
        <v>40.540265</v>
      </c>
      <c r="L43" s="25">
        <v>-75.154081</v>
      </c>
      <c r="M43" s="25" t="s">
        <v>249</v>
      </c>
      <c r="N43" s="25" t="s">
        <v>79</v>
      </c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</row>
    <row r="44">
      <c r="A44" s="25">
        <v>64108.0</v>
      </c>
      <c r="B44" s="25" t="s">
        <v>1182</v>
      </c>
      <c r="C44" s="25" t="s">
        <v>1183</v>
      </c>
      <c r="D44" s="25"/>
      <c r="E44" s="25">
        <v>470236.0</v>
      </c>
      <c r="F44" s="25">
        <v>1947.0</v>
      </c>
      <c r="G44" s="25"/>
      <c r="H44" s="25"/>
      <c r="I44" s="25">
        <v>1947.0</v>
      </c>
      <c r="J44" s="25" t="s">
        <v>1216</v>
      </c>
      <c r="K44" s="25">
        <v>40.540265</v>
      </c>
      <c r="L44" s="25">
        <v>-75.154081</v>
      </c>
      <c r="M44" s="25" t="s">
        <v>249</v>
      </c>
      <c r="N44" s="25" t="s">
        <v>79</v>
      </c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</row>
    <row r="45">
      <c r="A45" s="25">
        <v>64104.0</v>
      </c>
      <c r="B45" s="25" t="s">
        <v>1182</v>
      </c>
      <c r="C45" s="25" t="s">
        <v>1183</v>
      </c>
      <c r="D45" s="25"/>
      <c r="E45" s="25">
        <v>470237.0</v>
      </c>
      <c r="F45" s="25">
        <v>1947.0</v>
      </c>
      <c r="G45" s="25"/>
      <c r="H45" s="25"/>
      <c r="I45" s="25">
        <v>1947.0</v>
      </c>
      <c r="J45" s="25" t="s">
        <v>1216</v>
      </c>
      <c r="K45" s="25">
        <v>40.540265</v>
      </c>
      <c r="L45" s="25">
        <v>-75.154081</v>
      </c>
      <c r="M45" s="25" t="s">
        <v>249</v>
      </c>
      <c r="N45" s="25" t="s">
        <v>79</v>
      </c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</row>
    <row r="46">
      <c r="A46" s="25">
        <v>64107.0</v>
      </c>
      <c r="B46" s="25" t="s">
        <v>1182</v>
      </c>
      <c r="C46" s="25" t="s">
        <v>1183</v>
      </c>
      <c r="D46" s="25"/>
      <c r="E46" s="25">
        <v>470238.0</v>
      </c>
      <c r="F46" s="25">
        <v>1947.0</v>
      </c>
      <c r="G46" s="25"/>
      <c r="H46" s="25"/>
      <c r="I46" s="25">
        <v>1947.0</v>
      </c>
      <c r="J46" s="25" t="s">
        <v>1216</v>
      </c>
      <c r="K46" s="25">
        <v>40.540265</v>
      </c>
      <c r="L46" s="25">
        <v>-75.154081</v>
      </c>
      <c r="M46" s="25" t="s">
        <v>249</v>
      </c>
      <c r="N46" s="25" t="s">
        <v>79</v>
      </c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</row>
    <row r="47">
      <c r="A47" s="25">
        <v>64614.0</v>
      </c>
      <c r="B47" s="25" t="s">
        <v>1182</v>
      </c>
      <c r="C47" s="25" t="s">
        <v>1183</v>
      </c>
      <c r="D47" s="25"/>
      <c r="E47" s="25">
        <v>480151.0</v>
      </c>
      <c r="F47" s="25" t="s">
        <v>1217</v>
      </c>
      <c r="G47" s="26"/>
      <c r="H47" s="26"/>
      <c r="I47" s="25"/>
      <c r="J47" s="25" t="s">
        <v>1216</v>
      </c>
      <c r="K47" s="25">
        <v>40.540265</v>
      </c>
      <c r="L47" s="25">
        <v>-75.154081</v>
      </c>
      <c r="M47" s="25" t="s">
        <v>249</v>
      </c>
      <c r="N47" s="25" t="s">
        <v>79</v>
      </c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</row>
    <row r="48">
      <c r="A48" s="25">
        <v>64663.0</v>
      </c>
      <c r="B48" s="25" t="s">
        <v>1182</v>
      </c>
      <c r="C48" s="25" t="s">
        <v>1183</v>
      </c>
      <c r="D48" s="25"/>
      <c r="E48" s="25">
        <v>490181.0</v>
      </c>
      <c r="F48" s="25" t="s">
        <v>1218</v>
      </c>
      <c r="G48" s="26"/>
      <c r="H48" s="26"/>
      <c r="I48" s="26"/>
      <c r="J48" s="25" t="s">
        <v>1216</v>
      </c>
      <c r="K48" s="25">
        <v>40.540265</v>
      </c>
      <c r="L48" s="25">
        <v>-75.154081</v>
      </c>
      <c r="M48" s="25" t="s">
        <v>249</v>
      </c>
      <c r="N48" s="25" t="s">
        <v>79</v>
      </c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</row>
    <row r="49">
      <c r="A49" s="25">
        <v>64559.0</v>
      </c>
      <c r="B49" s="25" t="s">
        <v>1182</v>
      </c>
      <c r="C49" s="25" t="s">
        <v>1183</v>
      </c>
      <c r="D49" s="25"/>
      <c r="E49" s="25">
        <v>490182.0</v>
      </c>
      <c r="F49" s="25" t="s">
        <v>1218</v>
      </c>
      <c r="G49" s="26"/>
      <c r="H49" s="26"/>
      <c r="I49" s="26"/>
      <c r="J49" s="25" t="s">
        <v>1216</v>
      </c>
      <c r="K49" s="25">
        <v>40.540265</v>
      </c>
      <c r="L49" s="25">
        <v>-75.154081</v>
      </c>
      <c r="M49" s="25" t="s">
        <v>249</v>
      </c>
      <c r="N49" s="25" t="s">
        <v>79</v>
      </c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</row>
    <row r="50">
      <c r="A50" s="25">
        <v>64540.0</v>
      </c>
      <c r="B50" s="25" t="s">
        <v>1182</v>
      </c>
      <c r="C50" s="25" t="s">
        <v>1183</v>
      </c>
      <c r="D50" s="25"/>
      <c r="E50" s="25">
        <v>490183.0</v>
      </c>
      <c r="F50" s="25" t="s">
        <v>1218</v>
      </c>
      <c r="G50" s="26"/>
      <c r="H50" s="26"/>
      <c r="I50" s="26"/>
      <c r="J50" s="25" t="s">
        <v>1216</v>
      </c>
      <c r="K50" s="25">
        <v>40.540265</v>
      </c>
      <c r="L50" s="25">
        <v>-75.154081</v>
      </c>
      <c r="M50" s="25" t="s">
        <v>249</v>
      </c>
      <c r="N50" s="25" t="s">
        <v>79</v>
      </c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</row>
    <row r="51">
      <c r="A51" s="25">
        <v>64622.0</v>
      </c>
      <c r="B51" s="25" t="s">
        <v>1182</v>
      </c>
      <c r="C51" s="25" t="s">
        <v>1183</v>
      </c>
      <c r="D51" s="25"/>
      <c r="E51" s="25">
        <v>480152.0</v>
      </c>
      <c r="F51" s="25" t="s">
        <v>1219</v>
      </c>
      <c r="G51" s="26"/>
      <c r="H51" s="26"/>
      <c r="I51" s="26"/>
      <c r="J51" s="25" t="s">
        <v>1216</v>
      </c>
      <c r="K51" s="25">
        <v>40.540265</v>
      </c>
      <c r="L51" s="25">
        <v>-75.154081</v>
      </c>
      <c r="M51" s="25" t="s">
        <v>249</v>
      </c>
      <c r="N51" s="25" t="s">
        <v>79</v>
      </c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</row>
    <row r="52">
      <c r="A52" s="25">
        <v>64095.0</v>
      </c>
      <c r="B52" s="25" t="s">
        <v>1182</v>
      </c>
      <c r="C52" s="25" t="s">
        <v>1183</v>
      </c>
      <c r="D52" s="25"/>
      <c r="E52" s="25">
        <v>480153.0</v>
      </c>
      <c r="F52" s="25" t="s">
        <v>1219</v>
      </c>
      <c r="G52" s="26"/>
      <c r="H52" s="26"/>
      <c r="I52" s="26"/>
      <c r="J52" s="25" t="s">
        <v>1216</v>
      </c>
      <c r="K52" s="25">
        <v>40.540265</v>
      </c>
      <c r="L52" s="25">
        <v>-75.154081</v>
      </c>
      <c r="M52" s="25" t="s">
        <v>249</v>
      </c>
      <c r="N52" s="25" t="s">
        <v>79</v>
      </c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</row>
    <row r="53">
      <c r="A53" s="25">
        <v>64626.0</v>
      </c>
      <c r="B53" s="25" t="s">
        <v>1182</v>
      </c>
      <c r="C53" s="25" t="s">
        <v>1183</v>
      </c>
      <c r="D53" s="25"/>
      <c r="E53" s="25">
        <v>480154.0</v>
      </c>
      <c r="F53" s="25" t="s">
        <v>1219</v>
      </c>
      <c r="G53" s="26"/>
      <c r="H53" s="26"/>
      <c r="I53" s="26"/>
      <c r="J53" s="25" t="s">
        <v>1216</v>
      </c>
      <c r="K53" s="25">
        <v>40.540265</v>
      </c>
      <c r="L53" s="25">
        <v>-75.154081</v>
      </c>
      <c r="M53" s="25" t="s">
        <v>249</v>
      </c>
      <c r="N53" s="25" t="s">
        <v>79</v>
      </c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</row>
    <row r="54">
      <c r="A54" s="25">
        <v>64272.0</v>
      </c>
      <c r="B54" s="25" t="s">
        <v>1182</v>
      </c>
      <c r="C54" s="25" t="s">
        <v>1183</v>
      </c>
      <c r="D54" s="25"/>
      <c r="E54" s="25">
        <v>480155.0</v>
      </c>
      <c r="F54" s="25" t="s">
        <v>1219</v>
      </c>
      <c r="G54" s="26"/>
      <c r="H54" s="26"/>
      <c r="I54" s="26"/>
      <c r="J54" s="25" t="s">
        <v>1216</v>
      </c>
      <c r="K54" s="25">
        <v>40.540265</v>
      </c>
      <c r="L54" s="25">
        <v>-75.154081</v>
      </c>
      <c r="M54" s="25" t="s">
        <v>249</v>
      </c>
      <c r="N54" s="25" t="s">
        <v>79</v>
      </c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</row>
    <row r="55">
      <c r="A55" s="25">
        <v>64656.0</v>
      </c>
      <c r="B55" s="25" t="s">
        <v>1182</v>
      </c>
      <c r="C55" s="25" t="s">
        <v>1183</v>
      </c>
      <c r="D55" s="25"/>
      <c r="E55" s="25">
        <v>480151.0</v>
      </c>
      <c r="F55" s="25" t="s">
        <v>1219</v>
      </c>
      <c r="G55" s="26"/>
      <c r="H55" s="26"/>
      <c r="I55" s="25"/>
      <c r="J55" s="25" t="s">
        <v>1216</v>
      </c>
      <c r="K55" s="25">
        <v>40.540265</v>
      </c>
      <c r="L55" s="25">
        <v>-75.154081</v>
      </c>
      <c r="M55" s="25" t="s">
        <v>249</v>
      </c>
      <c r="N55" s="25" t="s">
        <v>79</v>
      </c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</row>
    <row r="56">
      <c r="A56" s="25">
        <v>60412.0</v>
      </c>
      <c r="B56" s="25" t="s">
        <v>1182</v>
      </c>
      <c r="C56" s="25" t="s">
        <v>1183</v>
      </c>
      <c r="D56" s="25"/>
      <c r="E56" s="25">
        <v>480152.0</v>
      </c>
      <c r="F56" s="25" t="s">
        <v>1219</v>
      </c>
      <c r="G56" s="26"/>
      <c r="H56" s="26"/>
      <c r="I56" s="26"/>
      <c r="J56" s="25" t="s">
        <v>1216</v>
      </c>
      <c r="K56" s="25">
        <v>40.540265</v>
      </c>
      <c r="L56" s="25">
        <v>-75.154081</v>
      </c>
      <c r="M56" s="25" t="s">
        <v>249</v>
      </c>
      <c r="N56" s="25" t="s">
        <v>79</v>
      </c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</row>
    <row r="57">
      <c r="A57" s="25">
        <v>60448.0</v>
      </c>
      <c r="B57" s="25" t="s">
        <v>1182</v>
      </c>
      <c r="C57" s="25" t="s">
        <v>1183</v>
      </c>
      <c r="D57" s="25"/>
      <c r="E57" s="25">
        <v>480154.0</v>
      </c>
      <c r="F57" s="25" t="s">
        <v>1219</v>
      </c>
      <c r="G57" s="26"/>
      <c r="H57" s="26"/>
      <c r="I57" s="26"/>
      <c r="J57" s="25" t="s">
        <v>1216</v>
      </c>
      <c r="K57" s="25">
        <v>40.540265</v>
      </c>
      <c r="L57" s="25">
        <v>-75.154081</v>
      </c>
      <c r="M57" s="25" t="s">
        <v>249</v>
      </c>
      <c r="N57" s="25" t="s">
        <v>79</v>
      </c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</row>
    <row r="58">
      <c r="A58" s="25">
        <v>64610.0</v>
      </c>
      <c r="B58" s="25" t="s">
        <v>1182</v>
      </c>
      <c r="C58" s="25" t="s">
        <v>1183</v>
      </c>
      <c r="D58" s="25"/>
      <c r="E58" s="25">
        <v>480166.0</v>
      </c>
      <c r="F58" s="25" t="s">
        <v>845</v>
      </c>
      <c r="G58" s="26"/>
      <c r="H58" s="26"/>
      <c r="I58" s="26"/>
      <c r="J58" s="25" t="s">
        <v>1216</v>
      </c>
      <c r="K58" s="25">
        <v>40.540265</v>
      </c>
      <c r="L58" s="25">
        <v>-75.154081</v>
      </c>
      <c r="M58" s="25" t="s">
        <v>249</v>
      </c>
      <c r="N58" s="25" t="s">
        <v>79</v>
      </c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</row>
    <row r="59">
      <c r="A59" s="25">
        <v>64472.0</v>
      </c>
      <c r="B59" s="25" t="s">
        <v>1182</v>
      </c>
      <c r="C59" s="25" t="s">
        <v>1183</v>
      </c>
      <c r="D59" s="25"/>
      <c r="E59" s="25">
        <v>480167.0</v>
      </c>
      <c r="F59" s="25" t="s">
        <v>845</v>
      </c>
      <c r="G59" s="26"/>
      <c r="H59" s="26"/>
      <c r="I59" s="26"/>
      <c r="J59" s="25" t="s">
        <v>1216</v>
      </c>
      <c r="K59" s="25">
        <v>40.540265</v>
      </c>
      <c r="L59" s="25">
        <v>-75.154081</v>
      </c>
      <c r="M59" s="25" t="s">
        <v>249</v>
      </c>
      <c r="N59" s="25" t="s">
        <v>79</v>
      </c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</row>
    <row r="60">
      <c r="A60" s="25">
        <v>64253.0</v>
      </c>
      <c r="B60" s="25" t="s">
        <v>1182</v>
      </c>
      <c r="C60" s="25" t="s">
        <v>1183</v>
      </c>
      <c r="D60" s="25"/>
      <c r="E60" s="25">
        <v>470239.0</v>
      </c>
      <c r="F60" s="25">
        <v>1947.0</v>
      </c>
      <c r="G60" s="25"/>
      <c r="H60" s="25"/>
      <c r="I60" s="25">
        <v>1947.0</v>
      </c>
      <c r="J60" s="25" t="s">
        <v>1216</v>
      </c>
      <c r="K60" s="25">
        <v>40.540265</v>
      </c>
      <c r="L60" s="25">
        <v>-75.154081</v>
      </c>
      <c r="M60" s="25" t="s">
        <v>249</v>
      </c>
      <c r="N60" s="25" t="s">
        <v>79</v>
      </c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</row>
    <row r="61">
      <c r="A61" s="25">
        <v>64097.0</v>
      </c>
      <c r="B61" s="25" t="s">
        <v>1182</v>
      </c>
      <c r="C61" s="25" t="s">
        <v>1183</v>
      </c>
      <c r="D61" s="25"/>
      <c r="E61" s="25">
        <v>470241.0</v>
      </c>
      <c r="F61" s="25">
        <v>1947.0</v>
      </c>
      <c r="G61" s="25"/>
      <c r="H61" s="25"/>
      <c r="I61" s="25">
        <v>1947.0</v>
      </c>
      <c r="J61" s="25" t="s">
        <v>1216</v>
      </c>
      <c r="K61" s="25">
        <v>40.540265</v>
      </c>
      <c r="L61" s="25">
        <v>-75.154081</v>
      </c>
      <c r="M61" s="25" t="s">
        <v>249</v>
      </c>
      <c r="N61" s="25" t="s">
        <v>79</v>
      </c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</row>
    <row r="62">
      <c r="A62" s="25">
        <v>64505.0</v>
      </c>
      <c r="B62" s="25" t="s">
        <v>1182</v>
      </c>
      <c r="C62" s="25" t="s">
        <v>1183</v>
      </c>
      <c r="D62" s="25"/>
      <c r="E62" s="25">
        <v>470242.0</v>
      </c>
      <c r="F62" s="25">
        <v>1947.0</v>
      </c>
      <c r="G62" s="25"/>
      <c r="H62" s="25"/>
      <c r="I62" s="25">
        <v>1947.0</v>
      </c>
      <c r="J62" s="25" t="s">
        <v>1216</v>
      </c>
      <c r="K62" s="25">
        <v>40.540265</v>
      </c>
      <c r="L62" s="25">
        <v>-75.154081</v>
      </c>
      <c r="M62" s="25" t="s">
        <v>249</v>
      </c>
      <c r="N62" s="25" t="s">
        <v>79</v>
      </c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</row>
    <row r="63">
      <c r="A63" s="25">
        <v>64672.0</v>
      </c>
      <c r="B63" s="25" t="s">
        <v>1182</v>
      </c>
      <c r="C63" s="25" t="s">
        <v>1183</v>
      </c>
      <c r="D63" s="25"/>
      <c r="E63" s="25">
        <v>470243.0</v>
      </c>
      <c r="F63" s="25">
        <v>1947.0</v>
      </c>
      <c r="G63" s="25"/>
      <c r="H63" s="25"/>
      <c r="I63" s="25">
        <v>1947.0</v>
      </c>
      <c r="J63" s="25" t="s">
        <v>1216</v>
      </c>
      <c r="K63" s="25">
        <v>40.540265</v>
      </c>
      <c r="L63" s="25">
        <v>-75.154081</v>
      </c>
      <c r="M63" s="25" t="s">
        <v>249</v>
      </c>
      <c r="N63" s="25" t="s">
        <v>79</v>
      </c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</row>
    <row r="64">
      <c r="A64" s="25">
        <v>64666.0</v>
      </c>
      <c r="B64" s="25" t="s">
        <v>1182</v>
      </c>
      <c r="C64" s="25" t="s">
        <v>1183</v>
      </c>
      <c r="D64" s="25"/>
      <c r="E64" s="25">
        <v>470246.0</v>
      </c>
      <c r="F64" s="25">
        <v>1947.0</v>
      </c>
      <c r="G64" s="25"/>
      <c r="H64" s="25"/>
      <c r="I64" s="25">
        <v>1947.0</v>
      </c>
      <c r="J64" s="25" t="s">
        <v>1216</v>
      </c>
      <c r="K64" s="25">
        <v>40.540265</v>
      </c>
      <c r="L64" s="25">
        <v>-75.154081</v>
      </c>
      <c r="M64" s="25" t="s">
        <v>249</v>
      </c>
      <c r="N64" s="25" t="s">
        <v>79</v>
      </c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</row>
    <row r="65">
      <c r="A65" s="25">
        <v>64690.0</v>
      </c>
      <c r="B65" s="25" t="s">
        <v>1182</v>
      </c>
      <c r="C65" s="25" t="s">
        <v>1183</v>
      </c>
      <c r="D65" s="25"/>
      <c r="E65" s="25">
        <v>470247.0</v>
      </c>
      <c r="F65" s="25">
        <v>1947.0</v>
      </c>
      <c r="G65" s="25"/>
      <c r="H65" s="25"/>
      <c r="I65" s="25">
        <v>1947.0</v>
      </c>
      <c r="J65" s="25" t="s">
        <v>1216</v>
      </c>
      <c r="K65" s="25">
        <v>40.540265</v>
      </c>
      <c r="L65" s="25">
        <v>-75.154081</v>
      </c>
      <c r="M65" s="25" t="s">
        <v>249</v>
      </c>
      <c r="N65" s="25" t="s">
        <v>79</v>
      </c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</row>
    <row r="66">
      <c r="A66" s="25">
        <v>64251.0</v>
      </c>
      <c r="B66" s="25" t="s">
        <v>1182</v>
      </c>
      <c r="C66" s="25" t="s">
        <v>1183</v>
      </c>
      <c r="D66" s="25"/>
      <c r="E66" s="25">
        <v>470248.0</v>
      </c>
      <c r="F66" s="25">
        <v>1947.0</v>
      </c>
      <c r="G66" s="25"/>
      <c r="H66" s="25"/>
      <c r="I66" s="25">
        <v>1947.0</v>
      </c>
      <c r="J66" s="25" t="s">
        <v>1216</v>
      </c>
      <c r="K66" s="25">
        <v>40.540265</v>
      </c>
      <c r="L66" s="25">
        <v>-75.154081</v>
      </c>
      <c r="M66" s="25" t="s">
        <v>249</v>
      </c>
      <c r="N66" s="25" t="s">
        <v>79</v>
      </c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</row>
    <row r="67">
      <c r="A67" s="25">
        <v>64248.0</v>
      </c>
      <c r="B67" s="25" t="s">
        <v>1182</v>
      </c>
      <c r="C67" s="25" t="s">
        <v>1183</v>
      </c>
      <c r="D67" s="25"/>
      <c r="E67" s="25">
        <v>470249.0</v>
      </c>
      <c r="F67" s="25">
        <v>1947.0</v>
      </c>
      <c r="G67" s="25"/>
      <c r="H67" s="25"/>
      <c r="I67" s="25">
        <v>1947.0</v>
      </c>
      <c r="J67" s="25" t="s">
        <v>1216</v>
      </c>
      <c r="K67" s="25">
        <v>40.540265</v>
      </c>
      <c r="L67" s="25">
        <v>-75.154081</v>
      </c>
      <c r="M67" s="25" t="s">
        <v>249</v>
      </c>
      <c r="N67" s="25" t="s">
        <v>79</v>
      </c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</row>
    <row r="68">
      <c r="A68" s="25">
        <v>64698.0</v>
      </c>
      <c r="B68" s="25" t="s">
        <v>1182</v>
      </c>
      <c r="C68" s="25" t="s">
        <v>1183</v>
      </c>
      <c r="D68" s="25"/>
      <c r="E68" s="25">
        <v>470250.0</v>
      </c>
      <c r="F68" s="25">
        <v>1947.0</v>
      </c>
      <c r="G68" s="25"/>
      <c r="H68" s="25"/>
      <c r="I68" s="25">
        <v>1947.0</v>
      </c>
      <c r="J68" s="25" t="s">
        <v>1216</v>
      </c>
      <c r="K68" s="25">
        <v>40.540265</v>
      </c>
      <c r="L68" s="25">
        <v>-75.154081</v>
      </c>
      <c r="M68" s="25" t="s">
        <v>249</v>
      </c>
      <c r="N68" s="25" t="s">
        <v>79</v>
      </c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</row>
    <row r="69">
      <c r="A69" s="25">
        <v>64700.0</v>
      </c>
      <c r="B69" s="25" t="s">
        <v>1182</v>
      </c>
      <c r="C69" s="25" t="s">
        <v>1183</v>
      </c>
      <c r="D69" s="25"/>
      <c r="E69" s="25">
        <v>470376.0</v>
      </c>
      <c r="F69" s="25" t="s">
        <v>1220</v>
      </c>
      <c r="G69" s="25" t="str">
        <f t="shared" ref="G69:G162" si="2">IFERROR(__xludf.DUMMYFUNCTION("SPLIT(F69,""."",TRUE)"),"6")</f>
        <v>6</v>
      </c>
      <c r="H69" s="25">
        <v>22.0</v>
      </c>
      <c r="I69" s="25">
        <v>1947.0</v>
      </c>
      <c r="J69" s="25" t="s">
        <v>567</v>
      </c>
      <c r="K69" s="25">
        <v>40.540265</v>
      </c>
      <c r="L69" s="25">
        <v>-75.154081</v>
      </c>
      <c r="M69" s="25" t="s">
        <v>249</v>
      </c>
      <c r="N69" s="25" t="s">
        <v>79</v>
      </c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</row>
    <row r="70">
      <c r="A70" s="25">
        <v>64252.0</v>
      </c>
      <c r="B70" s="25" t="s">
        <v>1221</v>
      </c>
      <c r="C70" s="25"/>
      <c r="D70" s="25"/>
      <c r="E70" s="25">
        <v>470425.0</v>
      </c>
      <c r="F70" s="25" t="s">
        <v>1220</v>
      </c>
      <c r="G70" s="25" t="str">
        <f t="shared" si="2"/>
        <v>6</v>
      </c>
      <c r="H70" s="25">
        <v>22.0</v>
      </c>
      <c r="I70" s="25">
        <v>1947.0</v>
      </c>
      <c r="J70" s="25" t="s">
        <v>1216</v>
      </c>
      <c r="K70" s="25">
        <v>40.540265</v>
      </c>
      <c r="L70" s="25">
        <v>-75.154081</v>
      </c>
      <c r="M70" s="25" t="s">
        <v>249</v>
      </c>
      <c r="N70" s="25" t="s">
        <v>79</v>
      </c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</row>
    <row r="71">
      <c r="A71" s="25">
        <v>37254.0</v>
      </c>
      <c r="B71" s="25" t="s">
        <v>1182</v>
      </c>
      <c r="C71" s="25" t="s">
        <v>1183</v>
      </c>
      <c r="D71" s="25"/>
      <c r="E71" s="26"/>
      <c r="F71" s="25" t="s">
        <v>1222</v>
      </c>
      <c r="G71" s="25" t="str">
        <f t="shared" si="2"/>
        <v>6</v>
      </c>
      <c r="H71" s="25">
        <v>8.0</v>
      </c>
      <c r="I71" s="25">
        <v>1948.0</v>
      </c>
      <c r="J71" s="25" t="s">
        <v>566</v>
      </c>
      <c r="K71" s="25">
        <v>40.540265</v>
      </c>
      <c r="L71" s="25">
        <v>-75.154081</v>
      </c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</row>
    <row r="72">
      <c r="A72" s="25">
        <v>37117.0</v>
      </c>
      <c r="B72" s="25" t="s">
        <v>1223</v>
      </c>
      <c r="C72" s="25" t="s">
        <v>1183</v>
      </c>
      <c r="D72" s="25"/>
      <c r="E72" s="26"/>
      <c r="F72" s="25" t="s">
        <v>1220</v>
      </c>
      <c r="G72" s="25" t="str">
        <f t="shared" si="2"/>
        <v>6</v>
      </c>
      <c r="H72" s="25">
        <v>22.0</v>
      </c>
      <c r="I72" s="25">
        <v>1947.0</v>
      </c>
      <c r="J72" s="25" t="s">
        <v>566</v>
      </c>
      <c r="K72" s="25">
        <v>40.540265</v>
      </c>
      <c r="L72" s="25">
        <v>-75.154081</v>
      </c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</row>
    <row r="73">
      <c r="A73" s="25">
        <v>37273.0</v>
      </c>
      <c r="B73" s="25" t="s">
        <v>1182</v>
      </c>
      <c r="C73" s="25" t="s">
        <v>1183</v>
      </c>
      <c r="D73" s="25"/>
      <c r="E73" s="26"/>
      <c r="F73" s="25" t="s">
        <v>1224</v>
      </c>
      <c r="G73" s="25" t="str">
        <f t="shared" si="2"/>
        <v>6</v>
      </c>
      <c r="H73" s="25">
        <v>3.0</v>
      </c>
      <c r="I73" s="25">
        <v>1951.0</v>
      </c>
      <c r="J73" s="25" t="s">
        <v>1225</v>
      </c>
      <c r="K73" s="25">
        <v>40.540265</v>
      </c>
      <c r="L73" s="25">
        <v>-75.154081</v>
      </c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</row>
    <row r="74">
      <c r="A74" s="22">
        <v>37118.0</v>
      </c>
      <c r="B74" s="22" t="s">
        <v>1182</v>
      </c>
      <c r="C74" s="22" t="s">
        <v>1183</v>
      </c>
      <c r="D74" s="22"/>
      <c r="E74" s="23"/>
      <c r="F74" s="22" t="s">
        <v>1226</v>
      </c>
      <c r="G74" s="22" t="str">
        <f t="shared" si="2"/>
        <v>6</v>
      </c>
      <c r="H74" s="22">
        <v>29.0</v>
      </c>
      <c r="I74" s="22">
        <v>1953.0</v>
      </c>
      <c r="J74" s="22" t="s">
        <v>1227</v>
      </c>
      <c r="K74" s="22">
        <v>40.670618</v>
      </c>
      <c r="L74" s="22">
        <v>-78.238624</v>
      </c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</row>
    <row r="75">
      <c r="A75" s="11">
        <v>64079.0</v>
      </c>
      <c r="B75" s="11" t="s">
        <v>1182</v>
      </c>
      <c r="C75" s="11" t="s">
        <v>1183</v>
      </c>
      <c r="D75" s="11"/>
      <c r="E75" s="11">
        <v>460340.0</v>
      </c>
      <c r="F75" s="11" t="s">
        <v>929</v>
      </c>
      <c r="G75" s="11" t="str">
        <f t="shared" si="2"/>
        <v>6</v>
      </c>
      <c r="H75" s="11">
        <v>26.0</v>
      </c>
      <c r="I75" s="11">
        <v>1955.0</v>
      </c>
      <c r="J75" s="11" t="s">
        <v>1228</v>
      </c>
      <c r="K75" s="11">
        <v>40.684291</v>
      </c>
      <c r="L75" s="11">
        <v>-77.863882</v>
      </c>
      <c r="M75" s="11" t="s">
        <v>249</v>
      </c>
      <c r="N75" s="11" t="s">
        <v>79</v>
      </c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>
      <c r="A76" s="11">
        <v>64152.0</v>
      </c>
      <c r="B76" s="11" t="s">
        <v>1182</v>
      </c>
      <c r="C76" s="11" t="s">
        <v>1183</v>
      </c>
      <c r="D76" s="11"/>
      <c r="E76" s="11">
        <v>460345.0</v>
      </c>
      <c r="F76" s="11" t="s">
        <v>1229</v>
      </c>
      <c r="G76" s="11" t="str">
        <f t="shared" si="2"/>
        <v>6</v>
      </c>
      <c r="H76" s="11">
        <v>26.0</v>
      </c>
      <c r="I76" s="11">
        <v>1956.0</v>
      </c>
      <c r="J76" s="11" t="s">
        <v>1228</v>
      </c>
      <c r="K76" s="11">
        <v>40.684291</v>
      </c>
      <c r="L76" s="11">
        <v>-77.863882</v>
      </c>
      <c r="M76" s="11" t="s">
        <v>249</v>
      </c>
      <c r="N76" s="11" t="s">
        <v>79</v>
      </c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>
      <c r="A77" s="11">
        <v>64147.0</v>
      </c>
      <c r="B77" s="11" t="s">
        <v>1182</v>
      </c>
      <c r="C77" s="11" t="s">
        <v>1183</v>
      </c>
      <c r="D77" s="11"/>
      <c r="E77" s="11">
        <v>460346.0</v>
      </c>
      <c r="F77" s="11" t="s">
        <v>1230</v>
      </c>
      <c r="G77" s="11" t="str">
        <f t="shared" si="2"/>
        <v>7</v>
      </c>
      <c r="H77" s="11">
        <v>12.0</v>
      </c>
      <c r="I77" s="11">
        <v>1956.0</v>
      </c>
      <c r="J77" s="11" t="s">
        <v>1228</v>
      </c>
      <c r="K77" s="11">
        <v>40.684291</v>
      </c>
      <c r="L77" s="11">
        <v>-77.863882</v>
      </c>
      <c r="M77" s="11" t="s">
        <v>249</v>
      </c>
      <c r="N77" s="11" t="s">
        <v>79</v>
      </c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</row>
    <row r="78">
      <c r="A78" s="11">
        <v>64154.0</v>
      </c>
      <c r="B78" s="11" t="s">
        <v>1182</v>
      </c>
      <c r="C78" s="11" t="s">
        <v>1183</v>
      </c>
      <c r="D78" s="11"/>
      <c r="E78" s="11">
        <v>460347.0</v>
      </c>
      <c r="F78" s="11" t="s">
        <v>1231</v>
      </c>
      <c r="G78" s="11" t="str">
        <f t="shared" si="2"/>
        <v>6</v>
      </c>
      <c r="H78" s="11">
        <v>10.0</v>
      </c>
      <c r="I78" s="11">
        <v>1961.0</v>
      </c>
      <c r="J78" s="11" t="s">
        <v>1228</v>
      </c>
      <c r="K78" s="11">
        <v>40.684291</v>
      </c>
      <c r="L78" s="11">
        <v>-77.863882</v>
      </c>
      <c r="M78" s="11" t="s">
        <v>249</v>
      </c>
      <c r="N78" s="11" t="s">
        <v>79</v>
      </c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</row>
    <row r="79">
      <c r="A79" s="11">
        <v>35920.0</v>
      </c>
      <c r="B79" s="11" t="s">
        <v>1182</v>
      </c>
      <c r="C79" s="11" t="s">
        <v>1183</v>
      </c>
      <c r="D79" s="11"/>
      <c r="E79" s="12"/>
      <c r="F79" s="11" t="s">
        <v>412</v>
      </c>
      <c r="G79" s="11" t="str">
        <f t="shared" si="2"/>
        <v>6</v>
      </c>
      <c r="H79" s="11">
        <v>24.0</v>
      </c>
      <c r="I79" s="11">
        <v>1954.0</v>
      </c>
      <c r="J79" s="11" t="s">
        <v>1232</v>
      </c>
      <c r="K79" s="11">
        <v>40.684291</v>
      </c>
      <c r="L79" s="11">
        <v>-77.863882</v>
      </c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</row>
    <row r="80">
      <c r="A80" s="11">
        <v>83794.0</v>
      </c>
      <c r="B80" s="11" t="s">
        <v>1182</v>
      </c>
      <c r="C80" s="11" t="s">
        <v>1183</v>
      </c>
      <c r="D80" s="11"/>
      <c r="E80" s="12"/>
      <c r="F80" s="11" t="s">
        <v>412</v>
      </c>
      <c r="G80" s="11" t="str">
        <f t="shared" si="2"/>
        <v>6</v>
      </c>
      <c r="H80" s="11">
        <v>24.0</v>
      </c>
      <c r="I80" s="11">
        <v>1954.0</v>
      </c>
      <c r="J80" s="11" t="s">
        <v>1232</v>
      </c>
      <c r="K80" s="11">
        <v>40.684291</v>
      </c>
      <c r="L80" s="11">
        <v>-77.863882</v>
      </c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</row>
    <row r="81">
      <c r="A81" s="11">
        <v>36020.0</v>
      </c>
      <c r="B81" s="11" t="s">
        <v>1182</v>
      </c>
      <c r="C81" s="11" t="s">
        <v>1183</v>
      </c>
      <c r="D81" s="11"/>
      <c r="E81" s="12"/>
      <c r="F81" s="11" t="s">
        <v>412</v>
      </c>
      <c r="G81" s="11" t="str">
        <f t="shared" si="2"/>
        <v>6</v>
      </c>
      <c r="H81" s="11">
        <v>24.0</v>
      </c>
      <c r="I81" s="11">
        <v>1954.0</v>
      </c>
      <c r="J81" s="11" t="s">
        <v>1232</v>
      </c>
      <c r="K81" s="11">
        <v>40.684291</v>
      </c>
      <c r="L81" s="11">
        <v>-77.863882</v>
      </c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</row>
    <row r="82">
      <c r="A82" s="36">
        <v>64142.0</v>
      </c>
      <c r="B82" s="36" t="s">
        <v>1182</v>
      </c>
      <c r="C82" s="36" t="s">
        <v>1183</v>
      </c>
      <c r="D82" s="36"/>
      <c r="E82" s="36">
        <v>460351.0</v>
      </c>
      <c r="F82" s="36" t="s">
        <v>1152</v>
      </c>
      <c r="G82" s="36" t="str">
        <f t="shared" si="2"/>
        <v>7</v>
      </c>
      <c r="H82" s="36">
        <v>16.0</v>
      </c>
      <c r="I82" s="36">
        <v>1954.0</v>
      </c>
      <c r="J82" s="36" t="s">
        <v>1233</v>
      </c>
      <c r="K82" s="36">
        <v>40.715994</v>
      </c>
      <c r="L82" s="36">
        <v>-77.863611</v>
      </c>
      <c r="M82" s="36" t="s">
        <v>249</v>
      </c>
      <c r="N82" s="36" t="s">
        <v>79</v>
      </c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</row>
    <row r="83">
      <c r="A83" s="36">
        <v>64160.0</v>
      </c>
      <c r="B83" s="36" t="s">
        <v>1182</v>
      </c>
      <c r="C83" s="36" t="s">
        <v>1183</v>
      </c>
      <c r="D83" s="36"/>
      <c r="E83" s="36">
        <v>460353.0</v>
      </c>
      <c r="F83" s="36" t="s">
        <v>1152</v>
      </c>
      <c r="G83" s="36" t="str">
        <f t="shared" si="2"/>
        <v>7</v>
      </c>
      <c r="H83" s="36">
        <v>16.0</v>
      </c>
      <c r="I83" s="36">
        <v>1954.0</v>
      </c>
      <c r="J83" s="36" t="s">
        <v>1233</v>
      </c>
      <c r="K83" s="36">
        <v>40.715994</v>
      </c>
      <c r="L83" s="36">
        <v>-77.863611</v>
      </c>
      <c r="M83" s="36" t="s">
        <v>249</v>
      </c>
      <c r="N83" s="36" t="s">
        <v>79</v>
      </c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</row>
    <row r="84">
      <c r="A84" s="36">
        <v>64106.0</v>
      </c>
      <c r="B84" s="36" t="s">
        <v>1182</v>
      </c>
      <c r="C84" s="36" t="s">
        <v>1183</v>
      </c>
      <c r="D84" s="36"/>
      <c r="E84" s="36">
        <v>460639.0</v>
      </c>
      <c r="F84" s="36" t="s">
        <v>410</v>
      </c>
      <c r="G84" s="36" t="str">
        <f t="shared" si="2"/>
        <v>7</v>
      </c>
      <c r="H84" s="36">
        <v>4.0</v>
      </c>
      <c r="I84" s="36">
        <v>1955.0</v>
      </c>
      <c r="J84" s="36" t="s">
        <v>1234</v>
      </c>
      <c r="K84" s="36">
        <v>40.715994</v>
      </c>
      <c r="L84" s="36">
        <v>-77.863611</v>
      </c>
      <c r="M84" s="36" t="s">
        <v>249</v>
      </c>
      <c r="N84" s="36" t="s">
        <v>79</v>
      </c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</row>
    <row r="85">
      <c r="A85" s="36">
        <v>64271.0</v>
      </c>
      <c r="B85" s="36" t="s">
        <v>1182</v>
      </c>
      <c r="C85" s="36" t="s">
        <v>1183</v>
      </c>
      <c r="D85" s="36"/>
      <c r="E85" s="36">
        <v>460640.0</v>
      </c>
      <c r="F85" s="36" t="s">
        <v>1235</v>
      </c>
      <c r="G85" s="36" t="str">
        <f t="shared" si="2"/>
        <v>6</v>
      </c>
      <c r="H85" s="36">
        <v>10.0</v>
      </c>
      <c r="I85" s="36">
        <v>1955.0</v>
      </c>
      <c r="J85" s="36" t="s">
        <v>1234</v>
      </c>
      <c r="K85" s="36">
        <v>40.715994</v>
      </c>
      <c r="L85" s="36">
        <v>-77.863611</v>
      </c>
      <c r="M85" s="36" t="s">
        <v>249</v>
      </c>
      <c r="N85" s="36" t="s">
        <v>79</v>
      </c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</row>
    <row r="86">
      <c r="A86" s="36">
        <v>64244.0</v>
      </c>
      <c r="B86" s="36" t="s">
        <v>1182</v>
      </c>
      <c r="C86" s="36" t="s">
        <v>1183</v>
      </c>
      <c r="D86" s="36"/>
      <c r="E86" s="36">
        <v>470224.0</v>
      </c>
      <c r="F86" s="36" t="s">
        <v>1235</v>
      </c>
      <c r="G86" s="36" t="str">
        <f t="shared" si="2"/>
        <v>6</v>
      </c>
      <c r="H86" s="36">
        <v>10.0</v>
      </c>
      <c r="I86" s="36">
        <v>1955.0</v>
      </c>
      <c r="J86" s="36" t="s">
        <v>1234</v>
      </c>
      <c r="K86" s="36">
        <v>40.715994</v>
      </c>
      <c r="L86" s="36">
        <v>-77.863611</v>
      </c>
      <c r="M86" s="36" t="s">
        <v>249</v>
      </c>
      <c r="N86" s="36" t="s">
        <v>79</v>
      </c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</row>
    <row r="87">
      <c r="A87" s="36">
        <v>64241.0</v>
      </c>
      <c r="B87" s="36" t="s">
        <v>1182</v>
      </c>
      <c r="C87" s="36" t="s">
        <v>1183</v>
      </c>
      <c r="D87" s="36"/>
      <c r="E87" s="36">
        <v>470225.0</v>
      </c>
      <c r="F87" s="36" t="s">
        <v>1235</v>
      </c>
      <c r="G87" s="36" t="str">
        <f t="shared" si="2"/>
        <v>6</v>
      </c>
      <c r="H87" s="36">
        <v>10.0</v>
      </c>
      <c r="I87" s="36">
        <v>1955.0</v>
      </c>
      <c r="J87" s="36" t="s">
        <v>1234</v>
      </c>
      <c r="K87" s="36">
        <v>40.715994</v>
      </c>
      <c r="L87" s="36">
        <v>-77.863611</v>
      </c>
      <c r="M87" s="36" t="s">
        <v>249</v>
      </c>
      <c r="N87" s="36" t="s">
        <v>79</v>
      </c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</row>
    <row r="88">
      <c r="A88" s="36">
        <v>64278.0</v>
      </c>
      <c r="B88" s="36" t="s">
        <v>1182</v>
      </c>
      <c r="C88" s="36" t="s">
        <v>1183</v>
      </c>
      <c r="D88" s="36"/>
      <c r="E88" s="36">
        <v>470226.0</v>
      </c>
      <c r="F88" s="36" t="s">
        <v>1236</v>
      </c>
      <c r="G88" s="36" t="str">
        <f t="shared" si="2"/>
        <v>6</v>
      </c>
      <c r="H88" s="36">
        <v>5.0</v>
      </c>
      <c r="I88" s="36">
        <v>1958.0</v>
      </c>
      <c r="J88" s="36" t="s">
        <v>1237</v>
      </c>
      <c r="K88" s="36">
        <v>40.715994</v>
      </c>
      <c r="L88" s="36">
        <v>-77.863611</v>
      </c>
      <c r="M88" s="36" t="s">
        <v>249</v>
      </c>
      <c r="N88" s="36" t="s">
        <v>79</v>
      </c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</row>
    <row r="89">
      <c r="A89" s="36">
        <v>36013.0</v>
      </c>
      <c r="B89" s="36" t="s">
        <v>1182</v>
      </c>
      <c r="C89" s="36" t="s">
        <v>1183</v>
      </c>
      <c r="D89" s="36"/>
      <c r="E89" s="37"/>
      <c r="F89" s="36" t="s">
        <v>916</v>
      </c>
      <c r="G89" s="36" t="str">
        <f t="shared" si="2"/>
        <v>7</v>
      </c>
      <c r="H89" s="36">
        <v>10.0</v>
      </c>
      <c r="I89" s="36">
        <v>1955.0</v>
      </c>
      <c r="J89" s="36" t="s">
        <v>1238</v>
      </c>
      <c r="K89" s="36">
        <v>40.715994</v>
      </c>
      <c r="L89" s="36">
        <v>-77.863611</v>
      </c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</row>
    <row r="90">
      <c r="A90" s="36">
        <v>35875.0</v>
      </c>
      <c r="B90" s="36" t="s">
        <v>1182</v>
      </c>
      <c r="C90" s="36" t="s">
        <v>1183</v>
      </c>
      <c r="D90" s="36"/>
      <c r="E90" s="37"/>
      <c r="F90" s="36" t="s">
        <v>916</v>
      </c>
      <c r="G90" s="36" t="str">
        <f t="shared" si="2"/>
        <v>7</v>
      </c>
      <c r="H90" s="36">
        <v>10.0</v>
      </c>
      <c r="I90" s="36">
        <v>1955.0</v>
      </c>
      <c r="J90" s="36" t="s">
        <v>1238</v>
      </c>
      <c r="K90" s="36">
        <v>40.715994</v>
      </c>
      <c r="L90" s="36">
        <v>-77.863611</v>
      </c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</row>
    <row r="91">
      <c r="A91" s="36">
        <v>95504.0</v>
      </c>
      <c r="B91" s="36" t="s">
        <v>1182</v>
      </c>
      <c r="C91" s="36" t="s">
        <v>1183</v>
      </c>
      <c r="D91" s="36"/>
      <c r="E91" s="37"/>
      <c r="F91" s="36" t="s">
        <v>916</v>
      </c>
      <c r="G91" s="36" t="str">
        <f t="shared" si="2"/>
        <v>7</v>
      </c>
      <c r="H91" s="36">
        <v>10.0</v>
      </c>
      <c r="I91" s="36">
        <v>1955.0</v>
      </c>
      <c r="J91" s="36" t="s">
        <v>1238</v>
      </c>
      <c r="K91" s="36">
        <v>40.715994</v>
      </c>
      <c r="L91" s="36">
        <v>-77.863611</v>
      </c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</row>
    <row r="92">
      <c r="A92" s="36">
        <v>83958.0</v>
      </c>
      <c r="B92" s="36" t="s">
        <v>1182</v>
      </c>
      <c r="C92" s="36" t="s">
        <v>1183</v>
      </c>
      <c r="D92" s="36"/>
      <c r="E92" s="37"/>
      <c r="F92" s="36" t="s">
        <v>410</v>
      </c>
      <c r="G92" s="36" t="str">
        <f t="shared" si="2"/>
        <v>7</v>
      </c>
      <c r="H92" s="36">
        <v>4.0</v>
      </c>
      <c r="I92" s="36">
        <v>1955.0</v>
      </c>
      <c r="J92" s="36" t="s">
        <v>1238</v>
      </c>
      <c r="K92" s="36">
        <v>40.715994</v>
      </c>
      <c r="L92" s="36">
        <v>-77.863611</v>
      </c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</row>
    <row r="93">
      <c r="A93" s="36">
        <v>35094.0</v>
      </c>
      <c r="B93" s="36" t="s">
        <v>1182</v>
      </c>
      <c r="C93" s="36" t="s">
        <v>1183</v>
      </c>
      <c r="D93" s="36"/>
      <c r="E93" s="37"/>
      <c r="F93" s="36" t="s">
        <v>1235</v>
      </c>
      <c r="G93" s="36" t="str">
        <f t="shared" si="2"/>
        <v>6</v>
      </c>
      <c r="H93" s="36">
        <v>10.0</v>
      </c>
      <c r="I93" s="36">
        <v>1955.0</v>
      </c>
      <c r="J93" s="36" t="s">
        <v>1238</v>
      </c>
      <c r="K93" s="36">
        <v>40.715994</v>
      </c>
      <c r="L93" s="36">
        <v>-77.863611</v>
      </c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</row>
    <row r="94">
      <c r="A94" s="36">
        <v>35993.0</v>
      </c>
      <c r="B94" s="36" t="s">
        <v>1182</v>
      </c>
      <c r="C94" s="36" t="s">
        <v>1183</v>
      </c>
      <c r="D94" s="36"/>
      <c r="E94" s="37"/>
      <c r="F94" s="36" t="s">
        <v>1235</v>
      </c>
      <c r="G94" s="36" t="str">
        <f t="shared" si="2"/>
        <v>6</v>
      </c>
      <c r="H94" s="36">
        <v>10.0</v>
      </c>
      <c r="I94" s="36">
        <v>1955.0</v>
      </c>
      <c r="J94" s="36" t="s">
        <v>1238</v>
      </c>
      <c r="K94" s="36">
        <v>40.715994</v>
      </c>
      <c r="L94" s="36">
        <v>-77.863611</v>
      </c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</row>
    <row r="95">
      <c r="A95" s="36">
        <v>35902.0</v>
      </c>
      <c r="B95" s="36" t="s">
        <v>1182</v>
      </c>
      <c r="C95" s="36" t="s">
        <v>1183</v>
      </c>
      <c r="D95" s="36"/>
      <c r="E95" s="37"/>
      <c r="F95" s="36" t="s">
        <v>1235</v>
      </c>
      <c r="G95" s="36" t="str">
        <f t="shared" si="2"/>
        <v>6</v>
      </c>
      <c r="H95" s="36">
        <v>10.0</v>
      </c>
      <c r="I95" s="36">
        <v>1955.0</v>
      </c>
      <c r="J95" s="36" t="s">
        <v>1238</v>
      </c>
      <c r="K95" s="36">
        <v>40.715994</v>
      </c>
      <c r="L95" s="36">
        <v>-77.863611</v>
      </c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</row>
    <row r="96">
      <c r="A96" s="36">
        <v>35999.0</v>
      </c>
      <c r="B96" s="36" t="s">
        <v>1182</v>
      </c>
      <c r="C96" s="36" t="s">
        <v>1183</v>
      </c>
      <c r="D96" s="36"/>
      <c r="E96" s="37"/>
      <c r="F96" s="36" t="s">
        <v>1235</v>
      </c>
      <c r="G96" s="36" t="str">
        <f t="shared" si="2"/>
        <v>6</v>
      </c>
      <c r="H96" s="36">
        <v>10.0</v>
      </c>
      <c r="I96" s="36">
        <v>1955.0</v>
      </c>
      <c r="J96" s="36" t="s">
        <v>1238</v>
      </c>
      <c r="K96" s="36">
        <v>40.715994</v>
      </c>
      <c r="L96" s="36">
        <v>-77.863611</v>
      </c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</row>
    <row r="97">
      <c r="A97" s="36">
        <v>82191.0</v>
      </c>
      <c r="B97" s="36" t="s">
        <v>1182</v>
      </c>
      <c r="C97" s="36" t="s">
        <v>1183</v>
      </c>
      <c r="D97" s="36"/>
      <c r="E97" s="37"/>
      <c r="F97" s="36" t="s">
        <v>1239</v>
      </c>
      <c r="G97" s="36" t="str">
        <f t="shared" si="2"/>
        <v>6</v>
      </c>
      <c r="H97" s="36">
        <v>15.0</v>
      </c>
      <c r="I97" s="36">
        <v>1956.0</v>
      </c>
      <c r="J97" s="36" t="s">
        <v>1238</v>
      </c>
      <c r="K97" s="36">
        <v>40.715994</v>
      </c>
      <c r="L97" s="36">
        <v>-77.863611</v>
      </c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</row>
    <row r="98">
      <c r="A98" s="36">
        <v>36168.0</v>
      </c>
      <c r="B98" s="36" t="s">
        <v>1182</v>
      </c>
      <c r="C98" s="36" t="s">
        <v>1183</v>
      </c>
      <c r="D98" s="36"/>
      <c r="E98" s="37"/>
      <c r="F98" s="36" t="s">
        <v>1239</v>
      </c>
      <c r="G98" s="36" t="str">
        <f t="shared" si="2"/>
        <v>6</v>
      </c>
      <c r="H98" s="36">
        <v>15.0</v>
      </c>
      <c r="I98" s="36">
        <v>1956.0</v>
      </c>
      <c r="J98" s="36" t="s">
        <v>1238</v>
      </c>
      <c r="K98" s="36">
        <v>40.715994</v>
      </c>
      <c r="L98" s="36">
        <v>-77.863611</v>
      </c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</row>
    <row r="99">
      <c r="A99" s="36">
        <v>35746.0</v>
      </c>
      <c r="B99" s="36" t="s">
        <v>1182</v>
      </c>
      <c r="C99" s="36" t="s">
        <v>1183</v>
      </c>
      <c r="D99" s="36"/>
      <c r="E99" s="37"/>
      <c r="F99" s="36" t="s">
        <v>916</v>
      </c>
      <c r="G99" s="36" t="str">
        <f t="shared" si="2"/>
        <v>7</v>
      </c>
      <c r="H99" s="36">
        <v>10.0</v>
      </c>
      <c r="I99" s="36">
        <v>1955.0</v>
      </c>
      <c r="J99" s="36" t="s">
        <v>1238</v>
      </c>
      <c r="K99" s="36">
        <v>40.715994</v>
      </c>
      <c r="L99" s="36">
        <v>-77.863611</v>
      </c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</row>
    <row r="100">
      <c r="A100" s="36">
        <v>35930.0</v>
      </c>
      <c r="B100" s="36" t="s">
        <v>1182</v>
      </c>
      <c r="C100" s="36" t="s">
        <v>1183</v>
      </c>
      <c r="D100" s="36"/>
      <c r="E100" s="37"/>
      <c r="F100" s="36" t="s">
        <v>346</v>
      </c>
      <c r="G100" s="36" t="str">
        <f t="shared" si="2"/>
        <v>6</v>
      </c>
      <c r="H100" s="36">
        <v>22.0</v>
      </c>
      <c r="I100" s="36">
        <v>1955.0</v>
      </c>
      <c r="J100" s="36" t="s">
        <v>1238</v>
      </c>
      <c r="K100" s="36">
        <v>40.715994</v>
      </c>
      <c r="L100" s="36">
        <v>-77.863611</v>
      </c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</row>
    <row r="101">
      <c r="A101" s="39">
        <v>98808.0</v>
      </c>
      <c r="B101" s="39" t="s">
        <v>1182</v>
      </c>
      <c r="C101" s="39" t="s">
        <v>1183</v>
      </c>
      <c r="D101" s="39"/>
      <c r="E101" s="40"/>
      <c r="F101" s="39" t="s">
        <v>1240</v>
      </c>
      <c r="G101" s="39" t="str">
        <f t="shared" si="2"/>
        <v>6</v>
      </c>
      <c r="H101" s="39">
        <v>6.0</v>
      </c>
      <c r="I101" s="39">
        <v>1956.0</v>
      </c>
      <c r="J101" s="39" t="s">
        <v>1241</v>
      </c>
      <c r="K101" s="39">
        <v>40.729098</v>
      </c>
      <c r="L101" s="39">
        <v>-77.763437</v>
      </c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</row>
    <row r="102">
      <c r="A102" s="34">
        <v>64260.0</v>
      </c>
      <c r="B102" s="34" t="s">
        <v>1182</v>
      </c>
      <c r="C102" s="34" t="s">
        <v>1183</v>
      </c>
      <c r="D102" s="34"/>
      <c r="E102" s="34">
        <v>460355.0</v>
      </c>
      <c r="F102" s="34" t="s">
        <v>1242</v>
      </c>
      <c r="G102" s="34" t="str">
        <f t="shared" si="2"/>
        <v>7</v>
      </c>
      <c r="H102" s="34">
        <v>13.0</v>
      </c>
      <c r="I102" s="34">
        <v>1966.0</v>
      </c>
      <c r="J102" s="34" t="s">
        <v>1243</v>
      </c>
      <c r="K102" s="34">
        <v>40.772253</v>
      </c>
      <c r="L102" s="34">
        <v>-78.016085</v>
      </c>
      <c r="M102" s="34" t="s">
        <v>249</v>
      </c>
      <c r="N102" s="34" t="s">
        <v>79</v>
      </c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</row>
    <row r="103">
      <c r="A103" s="34">
        <v>64261.0</v>
      </c>
      <c r="B103" s="34" t="s">
        <v>1182</v>
      </c>
      <c r="C103" s="34" t="s">
        <v>1183</v>
      </c>
      <c r="D103" s="34"/>
      <c r="E103" s="34">
        <v>460357.0</v>
      </c>
      <c r="F103" s="34" t="s">
        <v>1242</v>
      </c>
      <c r="G103" s="34" t="str">
        <f t="shared" si="2"/>
        <v>7</v>
      </c>
      <c r="H103" s="34">
        <v>13.0</v>
      </c>
      <c r="I103" s="34">
        <v>1966.0</v>
      </c>
      <c r="J103" s="34" t="s">
        <v>1243</v>
      </c>
      <c r="K103" s="34">
        <v>40.772253</v>
      </c>
      <c r="L103" s="34">
        <v>-78.016085</v>
      </c>
      <c r="M103" s="34" t="s">
        <v>249</v>
      </c>
      <c r="N103" s="34" t="s">
        <v>79</v>
      </c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</row>
    <row r="104">
      <c r="A104" s="34">
        <v>64093.0</v>
      </c>
      <c r="B104" s="34" t="s">
        <v>1182</v>
      </c>
      <c r="C104" s="34" t="s">
        <v>1183</v>
      </c>
      <c r="D104" s="34"/>
      <c r="E104" s="34">
        <v>460358.0</v>
      </c>
      <c r="F104" s="34" t="s">
        <v>1242</v>
      </c>
      <c r="G104" s="34" t="str">
        <f t="shared" si="2"/>
        <v>7</v>
      </c>
      <c r="H104" s="34">
        <v>13.0</v>
      </c>
      <c r="I104" s="34">
        <v>1966.0</v>
      </c>
      <c r="J104" s="34" t="s">
        <v>1243</v>
      </c>
      <c r="K104" s="34">
        <v>40.772253</v>
      </c>
      <c r="L104" s="34">
        <v>-78.016085</v>
      </c>
      <c r="M104" s="34" t="s">
        <v>249</v>
      </c>
      <c r="N104" s="34" t="s">
        <v>79</v>
      </c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</row>
    <row r="105">
      <c r="A105" s="34">
        <v>64281.0</v>
      </c>
      <c r="B105" s="34" t="s">
        <v>1182</v>
      </c>
      <c r="C105" s="34" t="s">
        <v>1183</v>
      </c>
      <c r="D105" s="34"/>
      <c r="E105" s="34">
        <v>460359.0</v>
      </c>
      <c r="F105" s="34" t="s">
        <v>1242</v>
      </c>
      <c r="G105" s="34" t="str">
        <f t="shared" si="2"/>
        <v>7</v>
      </c>
      <c r="H105" s="34">
        <v>13.0</v>
      </c>
      <c r="I105" s="34">
        <v>1966.0</v>
      </c>
      <c r="J105" s="34" t="s">
        <v>1243</v>
      </c>
      <c r="K105" s="34">
        <v>40.772253</v>
      </c>
      <c r="L105" s="34">
        <v>-78.016085</v>
      </c>
      <c r="M105" s="34" t="s">
        <v>249</v>
      </c>
      <c r="N105" s="34" t="s">
        <v>79</v>
      </c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</row>
    <row r="106">
      <c r="A106" s="19">
        <v>37108.0</v>
      </c>
      <c r="B106" s="19" t="s">
        <v>1182</v>
      </c>
      <c r="C106" s="19" t="s">
        <v>1183</v>
      </c>
      <c r="D106" s="19"/>
      <c r="E106" s="20"/>
      <c r="F106" s="19" t="s">
        <v>1244</v>
      </c>
      <c r="G106" s="19" t="str">
        <f t="shared" si="2"/>
        <v>5</v>
      </c>
      <c r="H106" s="19">
        <v>25.0</v>
      </c>
      <c r="I106" s="19">
        <v>1944.0</v>
      </c>
      <c r="J106" s="19" t="s">
        <v>923</v>
      </c>
      <c r="K106" s="19">
        <v>40.793395</v>
      </c>
      <c r="L106" s="19">
        <v>-77.860001</v>
      </c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</row>
    <row r="107">
      <c r="A107" s="19">
        <v>37102.0</v>
      </c>
      <c r="B107" s="19" t="s">
        <v>1182</v>
      </c>
      <c r="C107" s="19" t="s">
        <v>1183</v>
      </c>
      <c r="D107" s="19"/>
      <c r="E107" s="20"/>
      <c r="F107" s="19" t="s">
        <v>1245</v>
      </c>
      <c r="G107" s="19" t="str">
        <f t="shared" si="2"/>
        <v>6</v>
      </c>
      <c r="H107" s="19">
        <v>1.0</v>
      </c>
      <c r="I107" s="19">
        <v>1944.0</v>
      </c>
      <c r="J107" s="19" t="s">
        <v>923</v>
      </c>
      <c r="K107" s="19">
        <v>40.793395</v>
      </c>
      <c r="L107" s="19">
        <v>-77.860001</v>
      </c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</row>
    <row r="108">
      <c r="A108" s="19">
        <v>37138.0</v>
      </c>
      <c r="B108" s="19" t="s">
        <v>1182</v>
      </c>
      <c r="C108" s="19" t="s">
        <v>1183</v>
      </c>
      <c r="D108" s="19"/>
      <c r="E108" s="20"/>
      <c r="F108" s="19" t="s">
        <v>1245</v>
      </c>
      <c r="G108" s="19" t="str">
        <f t="shared" si="2"/>
        <v>6</v>
      </c>
      <c r="H108" s="19">
        <v>1.0</v>
      </c>
      <c r="I108" s="19">
        <v>1944.0</v>
      </c>
      <c r="J108" s="19" t="s">
        <v>923</v>
      </c>
      <c r="K108" s="19">
        <v>40.793395</v>
      </c>
      <c r="L108" s="19">
        <v>-77.860001</v>
      </c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</row>
    <row r="109">
      <c r="A109" s="17">
        <v>82689.0</v>
      </c>
      <c r="B109" s="17" t="s">
        <v>1182</v>
      </c>
      <c r="C109" s="17" t="s">
        <v>1183</v>
      </c>
      <c r="D109" s="17"/>
      <c r="E109" s="18"/>
      <c r="F109" s="17" t="s">
        <v>424</v>
      </c>
      <c r="G109" s="17" t="str">
        <f t="shared" si="2"/>
        <v>6</v>
      </c>
      <c r="H109" s="17">
        <v>7.0</v>
      </c>
      <c r="I109" s="17">
        <v>1957.0</v>
      </c>
      <c r="J109" s="17" t="s">
        <v>1246</v>
      </c>
      <c r="K109" s="17">
        <v>40.83337</v>
      </c>
      <c r="L109" s="17">
        <v>-77.415168</v>
      </c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</row>
    <row r="110">
      <c r="A110" s="14">
        <v>64183.0</v>
      </c>
      <c r="B110" s="14" t="s">
        <v>1182</v>
      </c>
      <c r="C110" s="14" t="s">
        <v>1183</v>
      </c>
      <c r="D110" s="14"/>
      <c r="E110" s="14">
        <v>460333.0</v>
      </c>
      <c r="F110" s="14" t="s">
        <v>1247</v>
      </c>
      <c r="G110" s="14" t="str">
        <f t="shared" si="2"/>
        <v>6</v>
      </c>
      <c r="H110" s="14">
        <v>15.0</v>
      </c>
      <c r="I110" s="14">
        <v>1955.0</v>
      </c>
      <c r="J110" s="14" t="s">
        <v>1248</v>
      </c>
      <c r="K110" s="14">
        <v>40.913448</v>
      </c>
      <c r="L110" s="14">
        <v>-78.062625</v>
      </c>
      <c r="M110" s="14" t="s">
        <v>249</v>
      </c>
      <c r="N110" s="14" t="s">
        <v>79</v>
      </c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</row>
    <row r="111">
      <c r="A111" s="14">
        <v>64178.0</v>
      </c>
      <c r="B111" s="14" t="s">
        <v>1182</v>
      </c>
      <c r="C111" s="14" t="s">
        <v>1183</v>
      </c>
      <c r="D111" s="14"/>
      <c r="E111" s="14">
        <v>460337.0</v>
      </c>
      <c r="F111" s="14" t="s">
        <v>1247</v>
      </c>
      <c r="G111" s="14" t="str">
        <f t="shared" si="2"/>
        <v>6</v>
      </c>
      <c r="H111" s="14">
        <v>15.0</v>
      </c>
      <c r="I111" s="14">
        <v>1955.0</v>
      </c>
      <c r="J111" s="14" t="s">
        <v>1248</v>
      </c>
      <c r="K111" s="14">
        <v>40.913448</v>
      </c>
      <c r="L111" s="14">
        <v>-78.062625</v>
      </c>
      <c r="M111" s="14" t="s">
        <v>249</v>
      </c>
      <c r="N111" s="14" t="s">
        <v>79</v>
      </c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</row>
    <row r="112">
      <c r="A112" s="14">
        <v>64151.0</v>
      </c>
      <c r="B112" s="14" t="s">
        <v>1182</v>
      </c>
      <c r="C112" s="14" t="s">
        <v>1183</v>
      </c>
      <c r="D112" s="14"/>
      <c r="E112" s="14">
        <v>460348.0</v>
      </c>
      <c r="F112" s="14" t="s">
        <v>412</v>
      </c>
      <c r="G112" s="14" t="str">
        <f t="shared" si="2"/>
        <v>6</v>
      </c>
      <c r="H112" s="14">
        <v>24.0</v>
      </c>
      <c r="I112" s="14">
        <v>1954.0</v>
      </c>
      <c r="J112" s="14" t="s">
        <v>1248</v>
      </c>
      <c r="K112" s="14">
        <v>40.913448</v>
      </c>
      <c r="L112" s="14">
        <v>-78.062625</v>
      </c>
      <c r="M112" s="14" t="s">
        <v>249</v>
      </c>
      <c r="N112" s="14" t="s">
        <v>79</v>
      </c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</row>
    <row r="113">
      <c r="A113" s="14">
        <v>64177.0</v>
      </c>
      <c r="B113" s="14" t="s">
        <v>1182</v>
      </c>
      <c r="C113" s="14" t="s">
        <v>1183</v>
      </c>
      <c r="D113" s="14"/>
      <c r="E113" s="14">
        <v>460349.0</v>
      </c>
      <c r="F113" s="14" t="s">
        <v>1249</v>
      </c>
      <c r="G113" s="14" t="str">
        <f t="shared" si="2"/>
        <v>7</v>
      </c>
      <c r="H113" s="14">
        <v>13.0</v>
      </c>
      <c r="I113" s="14">
        <v>1954.0</v>
      </c>
      <c r="J113" s="14" t="s">
        <v>1248</v>
      </c>
      <c r="K113" s="14">
        <v>40.913448</v>
      </c>
      <c r="L113" s="14">
        <v>-78.062625</v>
      </c>
      <c r="M113" s="14" t="s">
        <v>249</v>
      </c>
      <c r="N113" s="14" t="s">
        <v>79</v>
      </c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</row>
    <row r="114">
      <c r="A114" s="14">
        <v>64254.0</v>
      </c>
      <c r="B114" s="14" t="s">
        <v>1182</v>
      </c>
      <c r="C114" s="14" t="s">
        <v>1183</v>
      </c>
      <c r="D114" s="14"/>
      <c r="E114" s="14">
        <v>470227.0</v>
      </c>
      <c r="F114" s="14" t="s">
        <v>1250</v>
      </c>
      <c r="G114" s="14" t="str">
        <f t="shared" si="2"/>
        <v>6</v>
      </c>
      <c r="H114" s="14">
        <v>30.0</v>
      </c>
      <c r="I114" s="14">
        <v>1958.0</v>
      </c>
      <c r="J114" s="14" t="s">
        <v>1248</v>
      </c>
      <c r="K114" s="14">
        <v>40.913448</v>
      </c>
      <c r="L114" s="14">
        <v>-78.062625</v>
      </c>
      <c r="M114" s="14" t="s">
        <v>249</v>
      </c>
      <c r="N114" s="14" t="s">
        <v>79</v>
      </c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</row>
    <row r="115">
      <c r="A115" s="14">
        <v>37168.0</v>
      </c>
      <c r="B115" s="14" t="s">
        <v>1182</v>
      </c>
      <c r="C115" s="14" t="s">
        <v>1183</v>
      </c>
      <c r="D115" s="14"/>
      <c r="E115" s="15"/>
      <c r="F115" s="14" t="s">
        <v>1247</v>
      </c>
      <c r="G115" s="14" t="str">
        <f t="shared" si="2"/>
        <v>6</v>
      </c>
      <c r="H115" s="14">
        <v>15.0</v>
      </c>
      <c r="I115" s="14">
        <v>1955.0</v>
      </c>
      <c r="J115" s="14" t="s">
        <v>1251</v>
      </c>
      <c r="K115" s="14">
        <v>40.913448</v>
      </c>
      <c r="L115" s="14">
        <v>-78.062625</v>
      </c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</row>
    <row r="116">
      <c r="A116" s="14">
        <v>37121.0</v>
      </c>
      <c r="B116" s="14" t="s">
        <v>1182</v>
      </c>
      <c r="C116" s="14" t="s">
        <v>1183</v>
      </c>
      <c r="D116" s="14"/>
      <c r="E116" s="15"/>
      <c r="F116" s="14" t="s">
        <v>1247</v>
      </c>
      <c r="G116" s="14" t="str">
        <f t="shared" si="2"/>
        <v>6</v>
      </c>
      <c r="H116" s="14">
        <v>15.0</v>
      </c>
      <c r="I116" s="14">
        <v>1955.0</v>
      </c>
      <c r="J116" s="14" t="s">
        <v>1251</v>
      </c>
      <c r="K116" s="14">
        <v>40.913448</v>
      </c>
      <c r="L116" s="14">
        <v>-78.062625</v>
      </c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</row>
    <row r="117">
      <c r="A117" s="14">
        <v>37140.0</v>
      </c>
      <c r="B117" s="14" t="s">
        <v>1182</v>
      </c>
      <c r="C117" s="14" t="s">
        <v>1183</v>
      </c>
      <c r="D117" s="14"/>
      <c r="E117" s="15"/>
      <c r="F117" s="14" t="s">
        <v>1247</v>
      </c>
      <c r="G117" s="14" t="str">
        <f t="shared" si="2"/>
        <v>6</v>
      </c>
      <c r="H117" s="14">
        <v>15.0</v>
      </c>
      <c r="I117" s="14">
        <v>1955.0</v>
      </c>
      <c r="J117" s="14" t="s">
        <v>1251</v>
      </c>
      <c r="K117" s="14">
        <v>40.913448</v>
      </c>
      <c r="L117" s="14">
        <v>-78.062625</v>
      </c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</row>
    <row r="118">
      <c r="A118" s="14">
        <v>37139.0</v>
      </c>
      <c r="B118" s="14" t="s">
        <v>1182</v>
      </c>
      <c r="C118" s="14" t="s">
        <v>1183</v>
      </c>
      <c r="D118" s="14"/>
      <c r="E118" s="15"/>
      <c r="F118" s="14" t="s">
        <v>1247</v>
      </c>
      <c r="G118" s="14" t="str">
        <f t="shared" si="2"/>
        <v>6</v>
      </c>
      <c r="H118" s="14">
        <v>15.0</v>
      </c>
      <c r="I118" s="14">
        <v>1955.0</v>
      </c>
      <c r="J118" s="14" t="s">
        <v>1251</v>
      </c>
      <c r="K118" s="14">
        <v>40.913448</v>
      </c>
      <c r="L118" s="14">
        <v>-78.062625</v>
      </c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</row>
    <row r="119">
      <c r="A119" s="14">
        <v>37100.0</v>
      </c>
      <c r="B119" s="14" t="s">
        <v>1182</v>
      </c>
      <c r="C119" s="14" t="s">
        <v>1183</v>
      </c>
      <c r="D119" s="14"/>
      <c r="E119" s="15"/>
      <c r="F119" s="14" t="s">
        <v>1252</v>
      </c>
      <c r="G119" s="14" t="str">
        <f t="shared" si="2"/>
        <v>6</v>
      </c>
      <c r="H119" s="14">
        <v>23.0</v>
      </c>
      <c r="I119" s="14">
        <v>1954.0</v>
      </c>
      <c r="J119" s="14" t="s">
        <v>1251</v>
      </c>
      <c r="K119" s="14">
        <v>40.913448</v>
      </c>
      <c r="L119" s="14">
        <v>-78.062625</v>
      </c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</row>
    <row r="120">
      <c r="A120" s="29">
        <v>91436.0</v>
      </c>
      <c r="B120" s="29" t="s">
        <v>1182</v>
      </c>
      <c r="C120" s="29" t="s">
        <v>1183</v>
      </c>
      <c r="D120" s="29"/>
      <c r="E120" s="30"/>
      <c r="F120" s="29" t="s">
        <v>917</v>
      </c>
      <c r="G120" s="29" t="str">
        <f t="shared" si="2"/>
        <v>8</v>
      </c>
      <c r="H120" s="29">
        <v>10.0</v>
      </c>
      <c r="I120" s="29">
        <v>1955.0</v>
      </c>
      <c r="J120" s="29" t="s">
        <v>1253</v>
      </c>
      <c r="K120" s="29">
        <v>40.920933</v>
      </c>
      <c r="L120" s="29">
        <v>-78.192524</v>
      </c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</row>
    <row r="121">
      <c r="A121" s="25">
        <v>64060.0</v>
      </c>
      <c r="B121" s="25" t="s">
        <v>1182</v>
      </c>
      <c r="C121" s="25" t="s">
        <v>1183</v>
      </c>
      <c r="D121" s="25"/>
      <c r="E121" s="25">
        <v>460338.0</v>
      </c>
      <c r="F121" s="25" t="s">
        <v>915</v>
      </c>
      <c r="G121" s="25" t="str">
        <f t="shared" si="2"/>
        <v>7</v>
      </c>
      <c r="H121" s="25">
        <v>7.0</v>
      </c>
      <c r="I121" s="25">
        <v>1955.0</v>
      </c>
      <c r="J121" s="25" t="s">
        <v>1254</v>
      </c>
      <c r="K121" s="25">
        <v>40.923602</v>
      </c>
      <c r="L121" s="25">
        <v>-78.205613</v>
      </c>
      <c r="M121" s="25" t="s">
        <v>249</v>
      </c>
      <c r="N121" s="25" t="s">
        <v>79</v>
      </c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</row>
    <row r="122">
      <c r="A122" s="25">
        <v>64067.0</v>
      </c>
      <c r="B122" s="25" t="s">
        <v>1182</v>
      </c>
      <c r="C122" s="25" t="s">
        <v>1183</v>
      </c>
      <c r="D122" s="25"/>
      <c r="E122" s="25">
        <v>460339.0</v>
      </c>
      <c r="F122" s="25" t="s">
        <v>916</v>
      </c>
      <c r="G122" s="25" t="str">
        <f t="shared" si="2"/>
        <v>7</v>
      </c>
      <c r="H122" s="25">
        <v>10.0</v>
      </c>
      <c r="I122" s="25">
        <v>1955.0</v>
      </c>
      <c r="J122" s="25" t="s">
        <v>1254</v>
      </c>
      <c r="K122" s="25">
        <v>40.923602</v>
      </c>
      <c r="L122" s="25">
        <v>-78.205613</v>
      </c>
      <c r="M122" s="25" t="s">
        <v>249</v>
      </c>
      <c r="N122" s="25" t="s">
        <v>79</v>
      </c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</row>
    <row r="123">
      <c r="A123" s="25">
        <v>35111.0</v>
      </c>
      <c r="B123" s="25" t="s">
        <v>1182</v>
      </c>
      <c r="C123" s="25" t="s">
        <v>1183</v>
      </c>
      <c r="D123" s="25"/>
      <c r="E123" s="26"/>
      <c r="F123" s="25" t="s">
        <v>370</v>
      </c>
      <c r="G123" s="25" t="str">
        <f t="shared" si="2"/>
        <v>7</v>
      </c>
      <c r="H123" s="25">
        <v>27.0</v>
      </c>
      <c r="I123" s="25">
        <v>1955.0</v>
      </c>
      <c r="J123" s="25" t="s">
        <v>1255</v>
      </c>
      <c r="K123" s="25">
        <v>40.923602</v>
      </c>
      <c r="L123" s="25">
        <v>-78.205613</v>
      </c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</row>
    <row r="124">
      <c r="A124" s="25">
        <v>91712.0</v>
      </c>
      <c r="B124" s="25" t="s">
        <v>1182</v>
      </c>
      <c r="C124" s="25" t="s">
        <v>1183</v>
      </c>
      <c r="D124" s="25"/>
      <c r="E124" s="26"/>
      <c r="F124" s="25" t="s">
        <v>916</v>
      </c>
      <c r="G124" s="25" t="str">
        <f t="shared" si="2"/>
        <v>7</v>
      </c>
      <c r="H124" s="25">
        <v>10.0</v>
      </c>
      <c r="I124" s="25">
        <v>1955.0</v>
      </c>
      <c r="J124" s="25" t="s">
        <v>1255</v>
      </c>
      <c r="K124" s="25">
        <v>40.923602</v>
      </c>
      <c r="L124" s="25">
        <v>-78.205613</v>
      </c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</row>
    <row r="125">
      <c r="A125" s="25">
        <v>35880.0</v>
      </c>
      <c r="B125" s="25" t="s">
        <v>1182</v>
      </c>
      <c r="C125" s="25" t="s">
        <v>1183</v>
      </c>
      <c r="D125" s="25"/>
      <c r="E125" s="26"/>
      <c r="F125" s="25" t="s">
        <v>916</v>
      </c>
      <c r="G125" s="25" t="str">
        <f t="shared" si="2"/>
        <v>7</v>
      </c>
      <c r="H125" s="25">
        <v>10.0</v>
      </c>
      <c r="I125" s="25">
        <v>1955.0</v>
      </c>
      <c r="J125" s="25" t="s">
        <v>1255</v>
      </c>
      <c r="K125" s="25">
        <v>40.923602</v>
      </c>
      <c r="L125" s="25">
        <v>-78.205613</v>
      </c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</row>
    <row r="126">
      <c r="A126" s="22">
        <v>64119.0</v>
      </c>
      <c r="B126" s="22" t="s">
        <v>1182</v>
      </c>
      <c r="C126" s="22" t="s">
        <v>1183</v>
      </c>
      <c r="D126" s="22"/>
      <c r="E126" s="22">
        <v>460360.0</v>
      </c>
      <c r="F126" s="22" t="s">
        <v>1256</v>
      </c>
      <c r="G126" s="22" t="str">
        <f t="shared" si="2"/>
        <v>6</v>
      </c>
      <c r="H126" s="22">
        <v>19.0</v>
      </c>
      <c r="I126" s="22">
        <v>1955.0</v>
      </c>
      <c r="J126" s="22" t="s">
        <v>1257</v>
      </c>
      <c r="K126" s="22">
        <v>40.994242</v>
      </c>
      <c r="L126" s="22">
        <v>-77.189691</v>
      </c>
      <c r="M126" s="22" t="s">
        <v>249</v>
      </c>
      <c r="N126" s="22" t="s">
        <v>79</v>
      </c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</row>
    <row r="127">
      <c r="A127" s="22">
        <v>64102.0</v>
      </c>
      <c r="B127" s="22" t="s">
        <v>1182</v>
      </c>
      <c r="C127" s="22" t="s">
        <v>1183</v>
      </c>
      <c r="D127" s="22"/>
      <c r="E127" s="22">
        <v>470152.0</v>
      </c>
      <c r="F127" s="22" t="s">
        <v>1258</v>
      </c>
      <c r="G127" s="22" t="str">
        <f t="shared" si="2"/>
        <v>6</v>
      </c>
      <c r="H127" s="22">
        <v>29.0</v>
      </c>
      <c r="I127" s="22">
        <v>1954.0</v>
      </c>
      <c r="J127" s="22" t="s">
        <v>1257</v>
      </c>
      <c r="K127" s="22">
        <v>40.994242</v>
      </c>
      <c r="L127" s="22">
        <v>-77.189691</v>
      </c>
      <c r="M127" s="22" t="s">
        <v>249</v>
      </c>
      <c r="N127" s="22" t="s">
        <v>79</v>
      </c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</row>
    <row r="128">
      <c r="A128" s="22">
        <v>64287.0</v>
      </c>
      <c r="B128" s="22" t="s">
        <v>1182</v>
      </c>
      <c r="C128" s="22" t="s">
        <v>1183</v>
      </c>
      <c r="D128" s="22"/>
      <c r="E128" s="22">
        <v>470228.0</v>
      </c>
      <c r="F128" s="22" t="s">
        <v>1256</v>
      </c>
      <c r="G128" s="22" t="str">
        <f t="shared" si="2"/>
        <v>6</v>
      </c>
      <c r="H128" s="22">
        <v>19.0</v>
      </c>
      <c r="I128" s="22">
        <v>1955.0</v>
      </c>
      <c r="J128" s="22" t="s">
        <v>1257</v>
      </c>
      <c r="K128" s="22">
        <v>40.994242</v>
      </c>
      <c r="L128" s="22">
        <v>-77.189691</v>
      </c>
      <c r="M128" s="22" t="s">
        <v>249</v>
      </c>
      <c r="N128" s="22" t="s">
        <v>79</v>
      </c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</row>
    <row r="129">
      <c r="A129" s="22">
        <v>91382.0</v>
      </c>
      <c r="B129" s="22" t="s">
        <v>1182</v>
      </c>
      <c r="C129" s="22" t="s">
        <v>1183</v>
      </c>
      <c r="D129" s="22"/>
      <c r="E129" s="23"/>
      <c r="F129" s="22" t="s">
        <v>1256</v>
      </c>
      <c r="G129" s="22" t="str">
        <f t="shared" si="2"/>
        <v>6</v>
      </c>
      <c r="H129" s="22">
        <v>19.0</v>
      </c>
      <c r="I129" s="22">
        <v>1955.0</v>
      </c>
      <c r="J129" s="22" t="s">
        <v>1259</v>
      </c>
      <c r="K129" s="22">
        <v>40.994242</v>
      </c>
      <c r="L129" s="22">
        <v>-77.189691</v>
      </c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</row>
    <row r="130">
      <c r="A130" s="22">
        <v>35998.0</v>
      </c>
      <c r="B130" s="22" t="s">
        <v>1182</v>
      </c>
      <c r="C130" s="22" t="s">
        <v>1183</v>
      </c>
      <c r="D130" s="22"/>
      <c r="E130" s="23"/>
      <c r="F130" s="22" t="s">
        <v>1256</v>
      </c>
      <c r="G130" s="22" t="str">
        <f t="shared" si="2"/>
        <v>6</v>
      </c>
      <c r="H130" s="22">
        <v>19.0</v>
      </c>
      <c r="I130" s="22">
        <v>1955.0</v>
      </c>
      <c r="J130" s="22" t="s">
        <v>1259</v>
      </c>
      <c r="K130" s="22">
        <v>40.994242</v>
      </c>
      <c r="L130" s="22">
        <v>-77.189691</v>
      </c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</row>
    <row r="131">
      <c r="A131" s="22">
        <v>35916.0</v>
      </c>
      <c r="B131" s="22" t="s">
        <v>1182</v>
      </c>
      <c r="C131" s="22" t="s">
        <v>1183</v>
      </c>
      <c r="D131" s="22"/>
      <c r="E131" s="23"/>
      <c r="F131" s="22" t="s">
        <v>1256</v>
      </c>
      <c r="G131" s="22" t="str">
        <f t="shared" si="2"/>
        <v>6</v>
      </c>
      <c r="H131" s="22">
        <v>19.0</v>
      </c>
      <c r="I131" s="22">
        <v>1955.0</v>
      </c>
      <c r="J131" s="22" t="s">
        <v>1259</v>
      </c>
      <c r="K131" s="22">
        <v>40.994242</v>
      </c>
      <c r="L131" s="22">
        <v>-77.189691</v>
      </c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</row>
    <row r="132">
      <c r="A132" s="22">
        <v>98937.0</v>
      </c>
      <c r="B132" s="22" t="s">
        <v>1182</v>
      </c>
      <c r="C132" s="22" t="s">
        <v>1183</v>
      </c>
      <c r="D132" s="22"/>
      <c r="E132" s="23"/>
      <c r="F132" s="22" t="s">
        <v>1256</v>
      </c>
      <c r="G132" s="22" t="str">
        <f t="shared" si="2"/>
        <v>6</v>
      </c>
      <c r="H132" s="22">
        <v>19.0</v>
      </c>
      <c r="I132" s="22">
        <v>1955.0</v>
      </c>
      <c r="J132" s="22" t="s">
        <v>1259</v>
      </c>
      <c r="K132" s="22">
        <v>40.994242</v>
      </c>
      <c r="L132" s="22">
        <v>-77.189691</v>
      </c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</row>
    <row r="133">
      <c r="A133" s="11">
        <v>35941.0</v>
      </c>
      <c r="B133" s="11" t="s">
        <v>1182</v>
      </c>
      <c r="C133" s="11" t="s">
        <v>1183</v>
      </c>
      <c r="D133" s="11"/>
      <c r="E133" s="12"/>
      <c r="F133" s="11" t="s">
        <v>1260</v>
      </c>
      <c r="G133" s="11" t="str">
        <f t="shared" si="2"/>
        <v>6</v>
      </c>
      <c r="H133" s="11">
        <v>30.0</v>
      </c>
      <c r="I133" s="11">
        <v>1957.0</v>
      </c>
      <c r="J133" s="11" t="s">
        <v>1261</v>
      </c>
      <c r="K133" s="11">
        <v>41.080804</v>
      </c>
      <c r="L133" s="11">
        <v>-77.59591</v>
      </c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>
      <c r="A134" s="39">
        <v>36001.0</v>
      </c>
      <c r="B134" s="39" t="s">
        <v>1182</v>
      </c>
      <c r="C134" s="39" t="s">
        <v>1183</v>
      </c>
      <c r="D134" s="39"/>
      <c r="E134" s="40"/>
      <c r="F134" s="39" t="s">
        <v>1262</v>
      </c>
      <c r="G134" s="39" t="str">
        <f t="shared" si="2"/>
        <v>6</v>
      </c>
      <c r="H134" s="39">
        <v>7.0</v>
      </c>
      <c r="I134" s="39">
        <v>1955.0</v>
      </c>
      <c r="J134" s="39" t="s">
        <v>1263</v>
      </c>
      <c r="K134" s="39">
        <v>41.420234</v>
      </c>
      <c r="L134" s="39">
        <v>-76.486388</v>
      </c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</row>
    <row r="135">
      <c r="A135" s="39">
        <v>35884.0</v>
      </c>
      <c r="B135" s="39" t="s">
        <v>1182</v>
      </c>
      <c r="C135" s="39" t="s">
        <v>1183</v>
      </c>
      <c r="D135" s="39"/>
      <c r="E135" s="40"/>
      <c r="F135" s="39" t="s">
        <v>1262</v>
      </c>
      <c r="G135" s="39" t="str">
        <f t="shared" si="2"/>
        <v>6</v>
      </c>
      <c r="H135" s="39">
        <v>7.0</v>
      </c>
      <c r="I135" s="39">
        <v>1955.0</v>
      </c>
      <c r="J135" s="39" t="s">
        <v>1263</v>
      </c>
      <c r="K135" s="39">
        <v>41.420234</v>
      </c>
      <c r="L135" s="39">
        <v>-76.486388</v>
      </c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</row>
    <row r="136">
      <c r="A136" s="39">
        <v>36765.0</v>
      </c>
      <c r="B136" s="39" t="s">
        <v>1182</v>
      </c>
      <c r="C136" s="39" t="s">
        <v>1183</v>
      </c>
      <c r="D136" s="39"/>
      <c r="E136" s="40"/>
      <c r="F136" s="39" t="s">
        <v>1262</v>
      </c>
      <c r="G136" s="39" t="str">
        <f t="shared" si="2"/>
        <v>6</v>
      </c>
      <c r="H136" s="39">
        <v>7.0</v>
      </c>
      <c r="I136" s="39">
        <v>1955.0</v>
      </c>
      <c r="J136" s="39" t="s">
        <v>1263</v>
      </c>
      <c r="K136" s="39">
        <v>41.420234</v>
      </c>
      <c r="L136" s="39">
        <v>-76.486388</v>
      </c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</row>
    <row r="137">
      <c r="A137" s="39">
        <v>82776.0</v>
      </c>
      <c r="B137" s="39" t="s">
        <v>1182</v>
      </c>
      <c r="C137" s="39" t="s">
        <v>1183</v>
      </c>
      <c r="D137" s="39"/>
      <c r="E137" s="40"/>
      <c r="F137" s="39" t="s">
        <v>591</v>
      </c>
      <c r="G137" s="39" t="str">
        <f t="shared" si="2"/>
        <v>6</v>
      </c>
      <c r="H137" s="39">
        <v>17.0</v>
      </c>
      <c r="I137" s="39">
        <v>1956.0</v>
      </c>
      <c r="J137" s="39" t="s">
        <v>1263</v>
      </c>
      <c r="K137" s="39">
        <v>41.420234</v>
      </c>
      <c r="L137" s="39">
        <v>-76.486388</v>
      </c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</row>
    <row r="138">
      <c r="A138" s="39">
        <v>83813.0</v>
      </c>
      <c r="B138" s="39" t="s">
        <v>1182</v>
      </c>
      <c r="C138" s="39" t="s">
        <v>1183</v>
      </c>
      <c r="D138" s="39"/>
      <c r="E138" s="40"/>
      <c r="F138" s="39" t="s">
        <v>1264</v>
      </c>
      <c r="G138" s="39" t="str">
        <f t="shared" si="2"/>
        <v>6</v>
      </c>
      <c r="H138" s="39">
        <v>17.0</v>
      </c>
      <c r="I138" s="39">
        <v>1955.0</v>
      </c>
      <c r="J138" s="39" t="s">
        <v>1263</v>
      </c>
      <c r="K138" s="39">
        <v>41.420234</v>
      </c>
      <c r="L138" s="39">
        <v>-76.486388</v>
      </c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</row>
    <row r="139">
      <c r="A139" s="39">
        <v>81965.0</v>
      </c>
      <c r="B139" s="39" t="s">
        <v>1182</v>
      </c>
      <c r="C139" s="39" t="s">
        <v>1183</v>
      </c>
      <c r="D139" s="39"/>
      <c r="E139" s="40"/>
      <c r="F139" s="39" t="s">
        <v>831</v>
      </c>
      <c r="G139" s="39" t="str">
        <f t="shared" si="2"/>
        <v>6</v>
      </c>
      <c r="H139" s="39">
        <v>17.0</v>
      </c>
      <c r="I139" s="39">
        <v>1957.0</v>
      </c>
      <c r="J139" s="39" t="s">
        <v>1263</v>
      </c>
      <c r="K139" s="39">
        <v>41.420234</v>
      </c>
      <c r="L139" s="39">
        <v>-76.486388</v>
      </c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</row>
    <row r="140">
      <c r="A140" s="39">
        <v>35816.0</v>
      </c>
      <c r="B140" s="39" t="s">
        <v>1182</v>
      </c>
      <c r="C140" s="39" t="s">
        <v>1183</v>
      </c>
      <c r="D140" s="39"/>
      <c r="E140" s="40"/>
      <c r="F140" s="39" t="s">
        <v>449</v>
      </c>
      <c r="G140" s="39" t="str">
        <f t="shared" si="2"/>
        <v>7</v>
      </c>
      <c r="H140" s="39">
        <v>8.0</v>
      </c>
      <c r="I140" s="39">
        <v>1956.0</v>
      </c>
      <c r="J140" s="39" t="s">
        <v>1263</v>
      </c>
      <c r="K140" s="39">
        <v>41.420234</v>
      </c>
      <c r="L140" s="39">
        <v>-76.486388</v>
      </c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</row>
    <row r="141">
      <c r="A141" s="34">
        <v>82767.0</v>
      </c>
      <c r="B141" s="34" t="s">
        <v>1182</v>
      </c>
      <c r="C141" s="34" t="s">
        <v>1183</v>
      </c>
      <c r="D141" s="34"/>
      <c r="E141" s="35"/>
      <c r="F141" s="34" t="s">
        <v>454</v>
      </c>
      <c r="G141" s="34" t="str">
        <f t="shared" si="2"/>
        <v>6</v>
      </c>
      <c r="H141" s="34">
        <v>19.0</v>
      </c>
      <c r="I141" s="34">
        <v>1956.0</v>
      </c>
      <c r="J141" s="34" t="s">
        <v>455</v>
      </c>
      <c r="K141" s="34">
        <v>41.563952</v>
      </c>
      <c r="L141" s="34">
        <v>-79.941077</v>
      </c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</row>
    <row r="142">
      <c r="A142" s="34">
        <v>92044.0</v>
      </c>
      <c r="B142" s="34" t="s">
        <v>1182</v>
      </c>
      <c r="C142" s="34" t="s">
        <v>1183</v>
      </c>
      <c r="D142" s="34"/>
      <c r="E142" s="35"/>
      <c r="F142" s="34" t="s">
        <v>454</v>
      </c>
      <c r="G142" s="34" t="str">
        <f t="shared" si="2"/>
        <v>6</v>
      </c>
      <c r="H142" s="34">
        <v>19.0</v>
      </c>
      <c r="I142" s="34">
        <v>1956.0</v>
      </c>
      <c r="J142" s="34" t="s">
        <v>455</v>
      </c>
      <c r="K142" s="34">
        <v>41.563952</v>
      </c>
      <c r="L142" s="34">
        <v>-79.941077</v>
      </c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</row>
    <row r="143">
      <c r="A143" s="34">
        <v>92526.0</v>
      </c>
      <c r="B143" s="34" t="s">
        <v>1182</v>
      </c>
      <c r="C143" s="34" t="s">
        <v>1183</v>
      </c>
      <c r="D143" s="34"/>
      <c r="E143" s="35"/>
      <c r="F143" s="34" t="s">
        <v>454</v>
      </c>
      <c r="G143" s="34" t="str">
        <f t="shared" si="2"/>
        <v>6</v>
      </c>
      <c r="H143" s="34">
        <v>19.0</v>
      </c>
      <c r="I143" s="34">
        <v>1956.0</v>
      </c>
      <c r="J143" s="34" t="s">
        <v>455</v>
      </c>
      <c r="K143" s="34">
        <v>41.563952</v>
      </c>
      <c r="L143" s="34">
        <v>-79.941077</v>
      </c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</row>
    <row r="144">
      <c r="A144" s="19">
        <v>36212.0</v>
      </c>
      <c r="B144" s="19" t="s">
        <v>1182</v>
      </c>
      <c r="C144" s="19" t="s">
        <v>1183</v>
      </c>
      <c r="D144" s="19"/>
      <c r="E144" s="20"/>
      <c r="F144" s="19" t="s">
        <v>594</v>
      </c>
      <c r="G144" s="19" t="str">
        <f t="shared" si="2"/>
        <v>6</v>
      </c>
      <c r="H144" s="19">
        <v>29.0</v>
      </c>
      <c r="I144" s="19">
        <v>1956.0</v>
      </c>
      <c r="J144" s="19" t="s">
        <v>1265</v>
      </c>
      <c r="K144" s="19">
        <v>41.565397</v>
      </c>
      <c r="L144" s="19">
        <v>-76.667411</v>
      </c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</row>
    <row r="145">
      <c r="A145" s="19">
        <v>98178.0</v>
      </c>
      <c r="B145" s="19" t="s">
        <v>1182</v>
      </c>
      <c r="C145" s="19" t="s">
        <v>1183</v>
      </c>
      <c r="D145" s="19"/>
      <c r="E145" s="20"/>
      <c r="F145" s="19" t="s">
        <v>594</v>
      </c>
      <c r="G145" s="19" t="str">
        <f t="shared" si="2"/>
        <v>6</v>
      </c>
      <c r="H145" s="19">
        <v>29.0</v>
      </c>
      <c r="I145" s="19">
        <v>1956.0</v>
      </c>
      <c r="J145" s="19" t="s">
        <v>1265</v>
      </c>
      <c r="K145" s="19">
        <v>41.565397</v>
      </c>
      <c r="L145" s="19">
        <v>-76.667411</v>
      </c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</row>
    <row r="146">
      <c r="A146" s="19">
        <v>36142.0</v>
      </c>
      <c r="B146" s="19" t="s">
        <v>1182</v>
      </c>
      <c r="C146" s="19" t="s">
        <v>1183</v>
      </c>
      <c r="D146" s="19"/>
      <c r="E146" s="20"/>
      <c r="F146" s="19" t="s">
        <v>449</v>
      </c>
      <c r="G146" s="19" t="str">
        <f t="shared" si="2"/>
        <v>7</v>
      </c>
      <c r="H146" s="19">
        <v>8.0</v>
      </c>
      <c r="I146" s="19">
        <v>1956.0</v>
      </c>
      <c r="J146" s="19" t="s">
        <v>1266</v>
      </c>
      <c r="K146" s="19">
        <v>41.565397</v>
      </c>
      <c r="L146" s="19">
        <v>-76.667411</v>
      </c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</row>
    <row r="147">
      <c r="A147" s="17">
        <v>82214.0</v>
      </c>
      <c r="B147" s="17" t="s">
        <v>1183</v>
      </c>
      <c r="C147" s="17" t="s">
        <v>1183</v>
      </c>
      <c r="D147" s="17"/>
      <c r="E147" s="18"/>
      <c r="F147" s="17" t="s">
        <v>1267</v>
      </c>
      <c r="G147" s="17" t="str">
        <f t="shared" si="2"/>
        <v>6</v>
      </c>
      <c r="H147" s="17">
        <v>24.0</v>
      </c>
      <c r="I147" s="17">
        <v>1967.0</v>
      </c>
      <c r="J147" s="17" t="s">
        <v>1268</v>
      </c>
      <c r="K147" s="17">
        <v>42.195491</v>
      </c>
      <c r="L147" s="17">
        <v>-71.092352</v>
      </c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</row>
    <row r="148">
      <c r="A148" s="17">
        <v>92571.0</v>
      </c>
      <c r="B148" s="17" t="s">
        <v>1183</v>
      </c>
      <c r="C148" s="17" t="s">
        <v>1183</v>
      </c>
      <c r="D148" s="17"/>
      <c r="E148" s="18"/>
      <c r="F148" s="17" t="s">
        <v>1269</v>
      </c>
      <c r="G148" s="17" t="str">
        <f t="shared" si="2"/>
        <v>6</v>
      </c>
      <c r="H148" s="17">
        <v>6.0</v>
      </c>
      <c r="I148" s="17">
        <v>1969.0</v>
      </c>
      <c r="J148" s="17" t="s">
        <v>1268</v>
      </c>
      <c r="K148" s="17">
        <v>42.195491</v>
      </c>
      <c r="L148" s="17">
        <v>-71.092352</v>
      </c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</row>
    <row r="149">
      <c r="A149" s="14">
        <v>83266.0</v>
      </c>
      <c r="B149" s="14" t="s">
        <v>1183</v>
      </c>
      <c r="C149" s="14" t="s">
        <v>1183</v>
      </c>
      <c r="D149" s="14"/>
      <c r="E149" s="15"/>
      <c r="F149" s="14" t="s">
        <v>1270</v>
      </c>
      <c r="G149" s="14" t="str">
        <f t="shared" si="2"/>
        <v>6</v>
      </c>
      <c r="H149" s="14">
        <v>18.0</v>
      </c>
      <c r="I149" s="14">
        <v>1968.0</v>
      </c>
      <c r="J149" s="14" t="s">
        <v>1271</v>
      </c>
      <c r="K149" s="14">
        <v>42.248698</v>
      </c>
      <c r="L149" s="14">
        <v>-71.332103</v>
      </c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</row>
    <row r="150">
      <c r="A150" s="29">
        <v>98867.0</v>
      </c>
      <c r="B150" s="29" t="s">
        <v>1183</v>
      </c>
      <c r="C150" s="29" t="s">
        <v>1183</v>
      </c>
      <c r="D150" s="29"/>
      <c r="E150" s="30"/>
      <c r="F150" s="29" t="s">
        <v>1272</v>
      </c>
      <c r="G150" s="29" t="str">
        <f t="shared" si="2"/>
        <v>6</v>
      </c>
      <c r="H150" s="29">
        <v>19.0</v>
      </c>
      <c r="I150" s="29">
        <v>1968.0</v>
      </c>
      <c r="J150" s="29" t="s">
        <v>1273</v>
      </c>
      <c r="K150" s="29">
        <v>42.465267</v>
      </c>
      <c r="L150" s="29">
        <v>-71.357445</v>
      </c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</row>
    <row r="151">
      <c r="A151" s="25">
        <v>82919.0</v>
      </c>
      <c r="B151" s="25" t="s">
        <v>1182</v>
      </c>
      <c r="C151" s="25" t="s">
        <v>1183</v>
      </c>
      <c r="D151" s="25"/>
      <c r="E151" s="26"/>
      <c r="F151" s="25" t="s">
        <v>1204</v>
      </c>
      <c r="G151" s="25" t="str">
        <f t="shared" si="2"/>
        <v>5</v>
      </c>
      <c r="H151" s="25">
        <v>30.0</v>
      </c>
      <c r="I151" s="25">
        <v>1946.0</v>
      </c>
      <c r="J151" s="25" t="s">
        <v>1274</v>
      </c>
      <c r="K151" s="25">
        <v>42.531184</v>
      </c>
      <c r="L151" s="25">
        <v>-75.523515</v>
      </c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</row>
    <row r="152">
      <c r="A152" s="22">
        <v>35013.0</v>
      </c>
      <c r="B152" s="22" t="s">
        <v>1182</v>
      </c>
      <c r="C152" s="22" t="s">
        <v>1183</v>
      </c>
      <c r="D152" s="22"/>
      <c r="E152" s="23"/>
      <c r="F152" s="22" t="s">
        <v>1275</v>
      </c>
      <c r="G152" s="22" t="str">
        <f t="shared" si="2"/>
        <v>6</v>
      </c>
      <c r="H152" s="22">
        <v>26.0</v>
      </c>
      <c r="I152" s="22">
        <v>1946.0</v>
      </c>
      <c r="J152" s="22" t="s">
        <v>1276</v>
      </c>
      <c r="K152" s="22">
        <v>42.551598</v>
      </c>
      <c r="L152" s="22">
        <v>-75.536948</v>
      </c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</row>
    <row r="153">
      <c r="A153" s="11">
        <v>84633.0</v>
      </c>
      <c r="B153" s="11" t="s">
        <v>1183</v>
      </c>
      <c r="C153" s="11" t="s">
        <v>1183</v>
      </c>
      <c r="D153" s="11"/>
      <c r="E153" s="12"/>
      <c r="F153" s="11" t="s">
        <v>1277</v>
      </c>
      <c r="G153" s="11" t="str">
        <f t="shared" si="2"/>
        <v>5</v>
      </c>
      <c r="H153" s="11">
        <v>4.0</v>
      </c>
      <c r="I153" s="11">
        <v>1968.0</v>
      </c>
      <c r="J153" s="11" t="s">
        <v>1278</v>
      </c>
      <c r="K153" s="11">
        <v>42.675688</v>
      </c>
      <c r="L153" s="11">
        <v>-71.715116</v>
      </c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>
      <c r="A154" s="34">
        <v>35852.0</v>
      </c>
      <c r="B154" s="34" t="s">
        <v>1182</v>
      </c>
      <c r="C154" s="34" t="s">
        <v>1183</v>
      </c>
      <c r="D154" s="34"/>
      <c r="E154" s="35"/>
      <c r="F154" s="34" t="s">
        <v>1279</v>
      </c>
      <c r="G154" s="34" t="str">
        <f t="shared" si="2"/>
        <v>7</v>
      </c>
      <c r="H154" s="34">
        <v>5.0</v>
      </c>
      <c r="I154" s="34">
        <v>1952.0</v>
      </c>
      <c r="J154" s="34" t="s">
        <v>1280</v>
      </c>
      <c r="K154" s="34">
        <v>44.004555</v>
      </c>
      <c r="L154" s="34">
        <v>-70.647455</v>
      </c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H154" s="35"/>
      <c r="AI154" s="35"/>
    </row>
    <row r="155">
      <c r="A155" s="34">
        <v>83921.0</v>
      </c>
      <c r="B155" s="34" t="s">
        <v>1182</v>
      </c>
      <c r="C155" s="34" t="s">
        <v>1183</v>
      </c>
      <c r="D155" s="34"/>
      <c r="E155" s="35"/>
      <c r="F155" s="34" t="s">
        <v>1279</v>
      </c>
      <c r="G155" s="34" t="str">
        <f t="shared" si="2"/>
        <v>7</v>
      </c>
      <c r="H155" s="34">
        <v>5.0</v>
      </c>
      <c r="I155" s="34">
        <v>1952.0</v>
      </c>
      <c r="J155" s="34" t="s">
        <v>1280</v>
      </c>
      <c r="K155" s="34">
        <v>44.004555</v>
      </c>
      <c r="L155" s="34">
        <v>-70.647455</v>
      </c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H155" s="35"/>
      <c r="AI155" s="35"/>
    </row>
    <row r="156">
      <c r="A156" s="34">
        <v>91226.0</v>
      </c>
      <c r="B156" s="34" t="s">
        <v>1182</v>
      </c>
      <c r="C156" s="34" t="s">
        <v>1183</v>
      </c>
      <c r="D156" s="34"/>
      <c r="E156" s="35"/>
      <c r="F156" s="34" t="s">
        <v>1281</v>
      </c>
      <c r="G156" s="34" t="str">
        <f t="shared" si="2"/>
        <v>7</v>
      </c>
      <c r="H156" s="34">
        <v>7.0</v>
      </c>
      <c r="I156" s="34">
        <v>1952.0</v>
      </c>
      <c r="J156" s="34" t="s">
        <v>1280</v>
      </c>
      <c r="K156" s="34">
        <v>44.004555</v>
      </c>
      <c r="L156" s="34">
        <v>-70.647455</v>
      </c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  <c r="AI156" s="35"/>
    </row>
    <row r="157">
      <c r="A157" s="34">
        <v>82121.0</v>
      </c>
      <c r="B157" s="34" t="s">
        <v>1182</v>
      </c>
      <c r="C157" s="34" t="s">
        <v>1183</v>
      </c>
      <c r="D157" s="34"/>
      <c r="E157" s="35"/>
      <c r="F157" s="34" t="s">
        <v>1281</v>
      </c>
      <c r="G157" s="34" t="str">
        <f t="shared" si="2"/>
        <v>7</v>
      </c>
      <c r="H157" s="34">
        <v>7.0</v>
      </c>
      <c r="I157" s="34">
        <v>1952.0</v>
      </c>
      <c r="J157" s="34" t="s">
        <v>1280</v>
      </c>
      <c r="K157" s="34">
        <v>44.004555</v>
      </c>
      <c r="L157" s="34">
        <v>-70.647455</v>
      </c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  <c r="AI157" s="35"/>
    </row>
    <row r="158">
      <c r="A158" s="19">
        <v>39483.0</v>
      </c>
      <c r="B158" s="19" t="s">
        <v>1182</v>
      </c>
      <c r="C158" s="19" t="s">
        <v>1183</v>
      </c>
      <c r="D158" s="19"/>
      <c r="E158" s="20"/>
      <c r="F158" s="19" t="s">
        <v>1282</v>
      </c>
      <c r="G158" s="19" t="str">
        <f t="shared" si="2"/>
        <v>5</v>
      </c>
      <c r="H158" s="19">
        <v>28.0</v>
      </c>
      <c r="I158" s="19">
        <v>1932.0</v>
      </c>
      <c r="J158" s="19" t="s">
        <v>1283</v>
      </c>
      <c r="K158" s="19">
        <v>44.358035</v>
      </c>
      <c r="L158" s="19">
        <v>-89.085946</v>
      </c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</row>
    <row r="159">
      <c r="A159" s="19">
        <v>36911.0</v>
      </c>
      <c r="B159" s="19" t="s">
        <v>1182</v>
      </c>
      <c r="C159" s="19" t="s">
        <v>1183</v>
      </c>
      <c r="D159" s="19"/>
      <c r="E159" s="20"/>
      <c r="F159" s="19" t="s">
        <v>1282</v>
      </c>
      <c r="G159" s="19" t="str">
        <f t="shared" si="2"/>
        <v>5</v>
      </c>
      <c r="H159" s="19">
        <v>28.0</v>
      </c>
      <c r="I159" s="19">
        <v>1932.0</v>
      </c>
      <c r="J159" s="19" t="s">
        <v>1283</v>
      </c>
      <c r="K159" s="19">
        <v>44.358035</v>
      </c>
      <c r="L159" s="19">
        <v>-89.085946</v>
      </c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</row>
    <row r="160">
      <c r="A160" s="17">
        <v>37167.0</v>
      </c>
      <c r="B160" s="17" t="s">
        <v>1190</v>
      </c>
      <c r="C160" s="17" t="s">
        <v>1183</v>
      </c>
      <c r="D160" s="17"/>
      <c r="E160" s="18"/>
      <c r="F160" s="17" t="s">
        <v>782</v>
      </c>
      <c r="G160" s="17" t="str">
        <f t="shared" si="2"/>
        <v>6</v>
      </c>
      <c r="H160" s="17">
        <v>13.0</v>
      </c>
      <c r="I160" s="17">
        <v>1937.0</v>
      </c>
      <c r="J160" s="17" t="s">
        <v>1284</v>
      </c>
      <c r="K160" s="17">
        <v>45.466667</v>
      </c>
      <c r="L160" s="17">
        <v>-74.3</v>
      </c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</row>
    <row r="161">
      <c r="A161" s="8">
        <v>64066.0</v>
      </c>
      <c r="B161" s="8" t="s">
        <v>1182</v>
      </c>
      <c r="C161" s="8" t="s">
        <v>1183</v>
      </c>
      <c r="D161" s="8"/>
      <c r="E161" s="8">
        <v>63.14</v>
      </c>
      <c r="F161" s="8" t="s">
        <v>1285</v>
      </c>
      <c r="G161" s="8" t="str">
        <f t="shared" si="2"/>
        <v>6</v>
      </c>
      <c r="H161" s="8">
        <v>30.0</v>
      </c>
      <c r="I161" s="8">
        <v>1963.0</v>
      </c>
    </row>
    <row r="162">
      <c r="A162" s="8">
        <v>64081.0</v>
      </c>
      <c r="B162" s="8" t="s">
        <v>1182</v>
      </c>
      <c r="C162" s="8" t="s">
        <v>1183</v>
      </c>
      <c r="D162" s="8"/>
      <c r="E162" s="8">
        <v>460332.0</v>
      </c>
      <c r="F162" s="8" t="s">
        <v>472</v>
      </c>
      <c r="G162" s="8" t="str">
        <f t="shared" si="2"/>
        <v>6</v>
      </c>
      <c r="H162" s="8">
        <v>16.0</v>
      </c>
      <c r="I162" s="8">
        <v>1963.0</v>
      </c>
      <c r="J162" s="8" t="s">
        <v>1286</v>
      </c>
    </row>
    <row r="163">
      <c r="A163" s="8">
        <v>64144.0</v>
      </c>
      <c r="B163" s="8" t="s">
        <v>1182</v>
      </c>
      <c r="C163" s="8" t="s">
        <v>1183</v>
      </c>
      <c r="D163" s="8"/>
      <c r="E163" s="8">
        <v>460354.0</v>
      </c>
    </row>
    <row r="164">
      <c r="A164" s="8">
        <v>64687.0</v>
      </c>
      <c r="C164" s="8" t="s">
        <v>1183</v>
      </c>
      <c r="D164" s="8"/>
      <c r="E164" s="8">
        <v>470375.0</v>
      </c>
    </row>
    <row r="165">
      <c r="A165" s="8">
        <v>64242.0</v>
      </c>
      <c r="B165" s="8" t="s">
        <v>1182</v>
      </c>
      <c r="C165" s="8" t="s">
        <v>1183</v>
      </c>
      <c r="D165" s="8"/>
      <c r="E165" s="8">
        <v>480115.0</v>
      </c>
      <c r="F165" s="8" t="s">
        <v>1287</v>
      </c>
      <c r="J165" s="8" t="s">
        <v>1288</v>
      </c>
    </row>
    <row r="166">
      <c r="A166" s="29">
        <v>64280.0</v>
      </c>
      <c r="B166" s="29" t="s">
        <v>1182</v>
      </c>
      <c r="C166" s="29" t="s">
        <v>1183</v>
      </c>
      <c r="D166" s="29"/>
      <c r="E166" s="29">
        <v>480192.0</v>
      </c>
      <c r="F166" s="29" t="s">
        <v>1289</v>
      </c>
      <c r="G166" s="30"/>
      <c r="H166" s="30"/>
      <c r="I166" s="30"/>
      <c r="J166" s="29" t="s">
        <v>1290</v>
      </c>
      <c r="K166" s="29">
        <v>40.463784</v>
      </c>
      <c r="L166" s="29">
        <v>-75.129226</v>
      </c>
      <c r="M166" s="45" t="s">
        <v>278</v>
      </c>
      <c r="N166" s="29" t="s">
        <v>79</v>
      </c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</row>
    <row r="167">
      <c r="A167" s="29">
        <v>64286.0</v>
      </c>
      <c r="B167" s="29" t="s">
        <v>1182</v>
      </c>
      <c r="C167" s="29" t="s">
        <v>1183</v>
      </c>
      <c r="D167" s="29"/>
      <c r="E167" s="29">
        <v>480193.0</v>
      </c>
      <c r="F167" s="29" t="s">
        <v>1289</v>
      </c>
      <c r="G167" s="30"/>
      <c r="H167" s="30"/>
      <c r="I167" s="30"/>
      <c r="J167" s="29" t="s">
        <v>1290</v>
      </c>
      <c r="K167" s="29">
        <v>40.463784</v>
      </c>
      <c r="L167" s="29">
        <v>-75.129226</v>
      </c>
      <c r="M167" s="45" t="s">
        <v>286</v>
      </c>
      <c r="N167" s="29" t="s">
        <v>79</v>
      </c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</row>
    <row r="168">
      <c r="A168" s="8">
        <v>64270.0</v>
      </c>
      <c r="C168" s="8" t="s">
        <v>1183</v>
      </c>
      <c r="D168" s="8"/>
      <c r="E168" s="8">
        <v>510064.0</v>
      </c>
    </row>
    <row r="169">
      <c r="A169" s="8">
        <v>64677.0</v>
      </c>
      <c r="C169" s="8" t="s">
        <v>1183</v>
      </c>
      <c r="D169" s="8"/>
      <c r="E169" s="8">
        <v>560005.0</v>
      </c>
    </row>
    <row r="170">
      <c r="A170" s="8">
        <v>64537.0</v>
      </c>
      <c r="C170" s="8" t="s">
        <v>1183</v>
      </c>
      <c r="D170" s="8"/>
      <c r="E170" s="8">
        <v>560006.0</v>
      </c>
    </row>
    <row r="171">
      <c r="A171" s="8">
        <v>64618.0</v>
      </c>
      <c r="C171" s="8" t="s">
        <v>1183</v>
      </c>
      <c r="D171" s="8"/>
    </row>
    <row r="172">
      <c r="A172" s="8">
        <v>64273.0</v>
      </c>
      <c r="C172" s="8" t="s">
        <v>1183</v>
      </c>
      <c r="D172" s="8"/>
    </row>
    <row r="173">
      <c r="A173" s="8">
        <v>64521.0</v>
      </c>
      <c r="C173" s="8" t="s">
        <v>1183</v>
      </c>
      <c r="D173" s="8"/>
    </row>
    <row r="174">
      <c r="A174" s="8">
        <v>64265.0</v>
      </c>
      <c r="C174" s="8" t="s">
        <v>1183</v>
      </c>
      <c r="D174" s="8"/>
    </row>
    <row r="175">
      <c r="A175" s="8">
        <v>64259.0</v>
      </c>
      <c r="C175" s="8" t="s">
        <v>1183</v>
      </c>
      <c r="D175" s="8"/>
    </row>
    <row r="176">
      <c r="A176" s="8">
        <v>64570.0</v>
      </c>
      <c r="C176" s="8" t="s">
        <v>1183</v>
      </c>
      <c r="D176" s="8"/>
    </row>
    <row r="177">
      <c r="A177" s="8">
        <v>37170.0</v>
      </c>
      <c r="B177" s="8" t="s">
        <v>1182</v>
      </c>
      <c r="C177" s="8" t="s">
        <v>1183</v>
      </c>
      <c r="D177" s="8"/>
      <c r="F177" s="8" t="s">
        <v>482</v>
      </c>
      <c r="G177" s="8" t="str">
        <f t="shared" ref="G177:G178" si="3">IFERROR(__xludf.DUMMYFUNCTION("SPLIT(F177,""."",TRUE)"),"6")</f>
        <v>6</v>
      </c>
      <c r="H177" s="8">
        <v>23.0</v>
      </c>
      <c r="I177" s="8">
        <v>1946.0</v>
      </c>
      <c r="J177" s="8" t="s">
        <v>1291</v>
      </c>
    </row>
    <row r="178">
      <c r="A178" s="8">
        <v>37136.0</v>
      </c>
      <c r="B178" s="8" t="s">
        <v>1182</v>
      </c>
      <c r="C178" s="8" t="s">
        <v>1183</v>
      </c>
      <c r="D178" s="8"/>
      <c r="F178" s="8" t="s">
        <v>434</v>
      </c>
      <c r="G178" s="8" t="str">
        <f t="shared" si="3"/>
        <v>6</v>
      </c>
      <c r="H178" s="8">
        <v>17.0</v>
      </c>
      <c r="I178" s="8">
        <v>1945.0</v>
      </c>
      <c r="J178" s="8" t="s">
        <v>1292</v>
      </c>
    </row>
    <row r="179">
      <c r="A179" s="8">
        <v>37111.0</v>
      </c>
      <c r="B179" s="8"/>
      <c r="C179" s="8" t="s">
        <v>1183</v>
      </c>
      <c r="D179" s="8"/>
    </row>
    <row r="180">
      <c r="A180" s="8">
        <v>37281.0</v>
      </c>
      <c r="B180" s="8"/>
      <c r="C180" s="8" t="s">
        <v>1183</v>
      </c>
      <c r="D180" s="8"/>
    </row>
    <row r="181">
      <c r="A181" s="8">
        <v>37288.0</v>
      </c>
      <c r="C181" s="8" t="s">
        <v>1183</v>
      </c>
      <c r="D181" s="8"/>
    </row>
    <row r="182">
      <c r="A182" s="8">
        <v>37148.0</v>
      </c>
      <c r="C182" s="8" t="s">
        <v>1183</v>
      </c>
      <c r="D182" s="8"/>
    </row>
    <row r="183">
      <c r="A183" s="8">
        <v>37263.0</v>
      </c>
      <c r="C183" s="8" t="s">
        <v>1183</v>
      </c>
      <c r="D183" s="8"/>
    </row>
    <row r="184">
      <c r="A184" s="8">
        <v>37103.0</v>
      </c>
      <c r="C184" s="8" t="s">
        <v>1183</v>
      </c>
      <c r="D184" s="8"/>
    </row>
    <row r="185">
      <c r="A185" s="8">
        <v>37105.0</v>
      </c>
      <c r="C185" s="8" t="s">
        <v>1183</v>
      </c>
      <c r="D185" s="8"/>
    </row>
    <row r="186">
      <c r="A186" s="8">
        <v>37227.0</v>
      </c>
      <c r="C186" s="8" t="s">
        <v>1183</v>
      </c>
      <c r="D186" s="8"/>
    </row>
    <row r="187">
      <c r="A187" s="8">
        <v>37307.0</v>
      </c>
      <c r="C187" s="8" t="s">
        <v>1183</v>
      </c>
      <c r="D187" s="8"/>
    </row>
    <row r="188">
      <c r="A188" s="8">
        <v>37205.0</v>
      </c>
      <c r="C188" s="8" t="s">
        <v>1183</v>
      </c>
      <c r="D188" s="8"/>
    </row>
    <row r="189">
      <c r="A189" s="8">
        <v>37295.0</v>
      </c>
      <c r="C189" s="8" t="s">
        <v>1183</v>
      </c>
      <c r="D189" s="8"/>
    </row>
    <row r="190">
      <c r="A190" s="8">
        <v>37113.0</v>
      </c>
      <c r="C190" s="8" t="s">
        <v>1183</v>
      </c>
      <c r="D190" s="8"/>
    </row>
    <row r="191">
      <c r="A191" s="8">
        <v>60412.0</v>
      </c>
      <c r="B191" s="8" t="s">
        <v>1182</v>
      </c>
      <c r="C191" s="8" t="s">
        <v>1183</v>
      </c>
      <c r="D191" s="8"/>
    </row>
    <row r="192">
      <c r="A192" s="8">
        <v>60448.0</v>
      </c>
      <c r="C192" s="8" t="s">
        <v>1183</v>
      </c>
      <c r="D192" s="8"/>
    </row>
    <row r="193">
      <c r="A193" s="8">
        <v>64489.0</v>
      </c>
      <c r="C193" s="8" t="s">
        <v>1183</v>
      </c>
      <c r="D193" s="8"/>
    </row>
    <row r="194">
      <c r="A194" s="8">
        <v>64526.0</v>
      </c>
      <c r="C194" s="8" t="s">
        <v>1183</v>
      </c>
      <c r="D194" s="8"/>
    </row>
    <row r="195">
      <c r="A195" s="8">
        <v>64657.0</v>
      </c>
      <c r="C195" s="8" t="s">
        <v>1183</v>
      </c>
      <c r="D195" s="8"/>
    </row>
    <row r="196">
      <c r="A196" s="8">
        <v>64656.0</v>
      </c>
      <c r="C196" s="8" t="s">
        <v>1183</v>
      </c>
      <c r="D196" s="8"/>
    </row>
    <row r="197">
      <c r="A197" s="8">
        <v>60543.0</v>
      </c>
      <c r="C197" s="8" t="s">
        <v>1183</v>
      </c>
      <c r="D197" s="8"/>
    </row>
    <row r="198">
      <c r="A198" s="8">
        <v>64317.0</v>
      </c>
      <c r="C198" s="8" t="s">
        <v>1183</v>
      </c>
      <c r="D198" s="8"/>
    </row>
    <row r="199">
      <c r="A199" s="8">
        <v>64657.0</v>
      </c>
      <c r="B199" s="8" t="s">
        <v>1182</v>
      </c>
      <c r="C199" s="8" t="s">
        <v>1183</v>
      </c>
      <c r="D199" s="8"/>
      <c r="E199" s="8">
        <v>480115.0</v>
      </c>
      <c r="F199" s="8" t="s">
        <v>1287</v>
      </c>
      <c r="J199" s="8" t="s">
        <v>1288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B7E1CD"/>
  </sheetPr>
  <sheetViews>
    <sheetView workbookViewId="0"/>
  </sheetViews>
  <sheetFormatPr customHeight="1" defaultColWidth="14.43" defaultRowHeight="15.75"/>
  <cols>
    <col customWidth="1" min="2" max="3" width="23.0"/>
    <col customWidth="1" min="4" max="4" width="8.57"/>
    <col customWidth="1" min="5" max="5" width="19.29"/>
    <col customWidth="1" min="7" max="7" width="8.71"/>
    <col customWidth="1" min="8" max="8" width="6.0"/>
    <col customWidth="1" min="9" max="9" width="6.71"/>
    <col customWidth="1" min="10" max="10" width="34.86"/>
  </cols>
  <sheetData>
    <row r="1">
      <c r="A1" s="9" t="s">
        <v>69</v>
      </c>
      <c r="B1" s="9" t="s">
        <v>53</v>
      </c>
      <c r="C1" s="9" t="s">
        <v>54</v>
      </c>
      <c r="D1" s="9" t="s">
        <v>55</v>
      </c>
      <c r="E1" s="9" t="s">
        <v>240</v>
      </c>
      <c r="F1" s="9" t="s">
        <v>59</v>
      </c>
      <c r="G1" s="9" t="s">
        <v>60</v>
      </c>
      <c r="H1" s="9" t="s">
        <v>61</v>
      </c>
      <c r="I1" s="9" t="s">
        <v>62</v>
      </c>
      <c r="J1" s="9" t="s">
        <v>242</v>
      </c>
      <c r="K1" s="9" t="s">
        <v>243</v>
      </c>
      <c r="L1" s="9" t="s">
        <v>244</v>
      </c>
      <c r="M1" s="9" t="s">
        <v>66</v>
      </c>
      <c r="N1" s="9" t="s">
        <v>68</v>
      </c>
    </row>
    <row r="2">
      <c r="A2" s="17">
        <v>39668.0</v>
      </c>
      <c r="B2" s="17" t="s">
        <v>31</v>
      </c>
      <c r="C2" s="17" t="s">
        <v>31</v>
      </c>
      <c r="D2" s="17"/>
      <c r="E2" s="17">
        <v>69526.0</v>
      </c>
      <c r="F2" s="17" t="s">
        <v>1293</v>
      </c>
      <c r="G2" s="17" t="str">
        <f t="shared" ref="G2:G32" si="1">IFERROR(__xludf.DUMMYFUNCTION("SPLIT(F2,""."",TRUE)"),"7")</f>
        <v>7</v>
      </c>
      <c r="H2" s="17">
        <v>20.0</v>
      </c>
      <c r="I2" s="17">
        <v>1969.0</v>
      </c>
      <c r="J2" s="17" t="s">
        <v>1294</v>
      </c>
      <c r="K2" s="17">
        <v>20.062869</v>
      </c>
      <c r="L2" s="17">
        <v>-98.434568</v>
      </c>
      <c r="M2" s="17" t="s">
        <v>249</v>
      </c>
      <c r="N2" s="17" t="s">
        <v>79</v>
      </c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</row>
    <row r="3">
      <c r="A3" s="14">
        <v>60812.0</v>
      </c>
      <c r="B3" s="14" t="s">
        <v>1295</v>
      </c>
      <c r="C3" s="14" t="s">
        <v>1296</v>
      </c>
      <c r="D3" s="14"/>
      <c r="E3" s="14">
        <v>5304.0</v>
      </c>
      <c r="F3" s="14" t="s">
        <v>1297</v>
      </c>
      <c r="G3" s="14" t="str">
        <f t="shared" si="1"/>
        <v>6</v>
      </c>
      <c r="H3" s="14">
        <v>8.0</v>
      </c>
      <c r="I3" s="14">
        <v>1953.0</v>
      </c>
      <c r="J3" s="14" t="s">
        <v>1298</v>
      </c>
      <c r="K3" s="14">
        <v>30.047433</v>
      </c>
      <c r="L3" s="14">
        <v>-99.140319</v>
      </c>
      <c r="M3" s="14" t="s">
        <v>249</v>
      </c>
      <c r="N3" s="14" t="s">
        <v>79</v>
      </c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</row>
    <row r="4">
      <c r="A4" s="29">
        <v>36040.0</v>
      </c>
      <c r="B4" s="29" t="s">
        <v>31</v>
      </c>
      <c r="C4" s="29" t="s">
        <v>31</v>
      </c>
      <c r="D4" s="29"/>
      <c r="E4" s="29">
        <v>623.0</v>
      </c>
      <c r="F4" s="29" t="s">
        <v>1299</v>
      </c>
      <c r="G4" s="29" t="str">
        <f t="shared" si="1"/>
        <v>6</v>
      </c>
      <c r="H4" s="29">
        <v>10.0</v>
      </c>
      <c r="I4" s="29">
        <v>1942.0</v>
      </c>
      <c r="J4" s="29" t="s">
        <v>1300</v>
      </c>
      <c r="K4" s="29">
        <v>30.894043</v>
      </c>
      <c r="L4" s="29">
        <v>-102.879322</v>
      </c>
      <c r="M4" s="29" t="s">
        <v>249</v>
      </c>
      <c r="N4" s="29" t="s">
        <v>79</v>
      </c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</row>
    <row r="5">
      <c r="A5" s="29">
        <v>84270.0</v>
      </c>
      <c r="B5" s="29" t="s">
        <v>31</v>
      </c>
      <c r="C5" s="29" t="s">
        <v>31</v>
      </c>
      <c r="D5" s="29"/>
      <c r="E5" s="29">
        <v>604.0</v>
      </c>
      <c r="F5" s="29" t="s">
        <v>1301</v>
      </c>
      <c r="G5" s="29" t="str">
        <f t="shared" si="1"/>
        <v>11</v>
      </c>
      <c r="H5" s="29">
        <v>10.0</v>
      </c>
      <c r="I5" s="29">
        <v>1942.0</v>
      </c>
      <c r="J5" s="29" t="s">
        <v>1300</v>
      </c>
      <c r="K5" s="29">
        <v>30.894043</v>
      </c>
      <c r="L5" s="29">
        <v>-102.879322</v>
      </c>
      <c r="M5" s="29" t="s">
        <v>249</v>
      </c>
      <c r="N5" s="29" t="s">
        <v>79</v>
      </c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</row>
    <row r="6">
      <c r="A6" s="29">
        <v>40218.0</v>
      </c>
      <c r="B6" s="29" t="s">
        <v>31</v>
      </c>
      <c r="C6" s="29" t="s">
        <v>31</v>
      </c>
      <c r="D6" s="29"/>
      <c r="E6" s="29">
        <v>633.0</v>
      </c>
      <c r="F6" s="29" t="s">
        <v>1302</v>
      </c>
      <c r="G6" s="29" t="str">
        <f t="shared" si="1"/>
        <v>11</v>
      </c>
      <c r="H6" s="29">
        <v>10.0</v>
      </c>
      <c r="I6" s="29">
        <v>1941.0</v>
      </c>
      <c r="J6" s="29" t="s">
        <v>1300</v>
      </c>
      <c r="K6" s="29">
        <v>30.894043</v>
      </c>
      <c r="L6" s="29">
        <v>-102.879322</v>
      </c>
      <c r="M6" s="29" t="s">
        <v>249</v>
      </c>
      <c r="N6" s="29" t="s">
        <v>79</v>
      </c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</row>
    <row r="7">
      <c r="A7" s="29">
        <v>46726.0</v>
      </c>
      <c r="B7" s="29" t="s">
        <v>31</v>
      </c>
      <c r="C7" s="29" t="s">
        <v>31</v>
      </c>
      <c r="D7" s="29"/>
      <c r="E7" s="29">
        <v>636.0</v>
      </c>
      <c r="F7" s="29" t="s">
        <v>1301</v>
      </c>
      <c r="G7" s="29" t="str">
        <f t="shared" si="1"/>
        <v>11</v>
      </c>
      <c r="H7" s="29">
        <v>10.0</v>
      </c>
      <c r="I7" s="29">
        <v>1942.0</v>
      </c>
      <c r="J7" s="29" t="s">
        <v>1300</v>
      </c>
      <c r="K7" s="29">
        <v>30.894043</v>
      </c>
      <c r="L7" s="29">
        <v>-102.879322</v>
      </c>
      <c r="M7" s="29" t="s">
        <v>249</v>
      </c>
      <c r="N7" s="29" t="s">
        <v>79</v>
      </c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</row>
    <row r="8">
      <c r="A8" s="25">
        <v>84013.0</v>
      </c>
      <c r="B8" s="25" t="s">
        <v>31</v>
      </c>
      <c r="C8" s="25" t="s">
        <v>31</v>
      </c>
      <c r="D8" s="25"/>
      <c r="E8" s="26"/>
      <c r="F8" s="25" t="s">
        <v>1303</v>
      </c>
      <c r="G8" s="25" t="str">
        <f t="shared" si="1"/>
        <v>9</v>
      </c>
      <c r="H8" s="25">
        <v>14.0</v>
      </c>
      <c r="I8" s="25">
        <v>1954.0</v>
      </c>
      <c r="J8" s="25" t="s">
        <v>1304</v>
      </c>
      <c r="K8" s="25">
        <v>30.96272</v>
      </c>
      <c r="L8" s="25">
        <v>-103.727156</v>
      </c>
      <c r="M8" s="25" t="s">
        <v>249</v>
      </c>
      <c r="N8" s="25" t="s">
        <v>79</v>
      </c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</row>
    <row r="9">
      <c r="A9" s="25">
        <v>35964.0</v>
      </c>
      <c r="B9" s="25" t="s">
        <v>31</v>
      </c>
      <c r="C9" s="25" t="s">
        <v>31</v>
      </c>
      <c r="D9" s="25"/>
      <c r="E9" s="26"/>
      <c r="F9" s="25" t="s">
        <v>1303</v>
      </c>
      <c r="G9" s="25" t="str">
        <f t="shared" si="1"/>
        <v>9</v>
      </c>
      <c r="H9" s="25">
        <v>14.0</v>
      </c>
      <c r="I9" s="25">
        <v>1954.0</v>
      </c>
      <c r="J9" s="25" t="s">
        <v>1304</v>
      </c>
      <c r="K9" s="25">
        <v>30.96272</v>
      </c>
      <c r="L9" s="25">
        <v>-103.727156</v>
      </c>
      <c r="M9" s="25" t="s">
        <v>249</v>
      </c>
      <c r="N9" s="25" t="s">
        <v>79</v>
      </c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</row>
    <row r="10">
      <c r="A10" s="25">
        <v>35200.0</v>
      </c>
      <c r="B10" s="25" t="s">
        <v>31</v>
      </c>
      <c r="C10" s="25" t="s">
        <v>31</v>
      </c>
      <c r="D10" s="25"/>
      <c r="E10" s="26"/>
      <c r="F10" s="25" t="s">
        <v>1303</v>
      </c>
      <c r="G10" s="25" t="str">
        <f t="shared" si="1"/>
        <v>9</v>
      </c>
      <c r="H10" s="25">
        <v>14.0</v>
      </c>
      <c r="I10" s="25">
        <v>1954.0</v>
      </c>
      <c r="J10" s="25" t="s">
        <v>1304</v>
      </c>
      <c r="K10" s="25">
        <v>30.96272</v>
      </c>
      <c r="L10" s="25">
        <v>-103.727156</v>
      </c>
      <c r="M10" s="25" t="s">
        <v>249</v>
      </c>
      <c r="N10" s="25" t="s">
        <v>79</v>
      </c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</row>
    <row r="11">
      <c r="A11" s="22">
        <v>82626.0</v>
      </c>
      <c r="B11" s="22" t="s">
        <v>31</v>
      </c>
      <c r="C11" s="22" t="s">
        <v>31</v>
      </c>
      <c r="D11" s="22"/>
      <c r="E11" s="22">
        <v>607.0</v>
      </c>
      <c r="F11" s="22" t="s">
        <v>1305</v>
      </c>
      <c r="G11" s="22" t="str">
        <f t="shared" si="1"/>
        <v>9</v>
      </c>
      <c r="H11" s="22">
        <v>20.0</v>
      </c>
      <c r="I11" s="22">
        <v>1941.0</v>
      </c>
      <c r="J11" s="22" t="s">
        <v>1306</v>
      </c>
      <c r="K11" s="22">
        <v>31.261077</v>
      </c>
      <c r="L11" s="22">
        <v>-102.84755</v>
      </c>
      <c r="M11" s="22" t="s">
        <v>249</v>
      </c>
      <c r="N11" s="22" t="s">
        <v>79</v>
      </c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</row>
    <row r="12">
      <c r="A12" s="22">
        <v>64501.0</v>
      </c>
      <c r="B12" s="22" t="s">
        <v>31</v>
      </c>
      <c r="C12" s="22" t="s">
        <v>31</v>
      </c>
      <c r="D12" s="22"/>
      <c r="E12" s="22">
        <v>605.0</v>
      </c>
      <c r="F12" s="22" t="s">
        <v>1305</v>
      </c>
      <c r="G12" s="22" t="str">
        <f t="shared" si="1"/>
        <v>9</v>
      </c>
      <c r="H12" s="22">
        <v>20.0</v>
      </c>
      <c r="I12" s="22">
        <v>1941.0</v>
      </c>
      <c r="J12" s="22" t="s">
        <v>1306</v>
      </c>
      <c r="K12" s="22">
        <v>31.261077</v>
      </c>
      <c r="L12" s="22">
        <v>-102.84755</v>
      </c>
      <c r="M12" s="22" t="s">
        <v>249</v>
      </c>
      <c r="N12" s="22" t="s">
        <v>79</v>
      </c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</row>
    <row r="13">
      <c r="A13" s="22">
        <v>36114.0</v>
      </c>
      <c r="B13" s="22" t="s">
        <v>31</v>
      </c>
      <c r="C13" s="22" t="s">
        <v>31</v>
      </c>
      <c r="D13" s="22"/>
      <c r="E13" s="22">
        <v>599.0</v>
      </c>
      <c r="F13" s="22" t="s">
        <v>1305</v>
      </c>
      <c r="G13" s="22" t="str">
        <f t="shared" si="1"/>
        <v>9</v>
      </c>
      <c r="H13" s="22">
        <v>20.0</v>
      </c>
      <c r="I13" s="22">
        <v>1941.0</v>
      </c>
      <c r="J13" s="22" t="s">
        <v>1306</v>
      </c>
      <c r="K13" s="22">
        <v>31.261077</v>
      </c>
      <c r="L13" s="22">
        <v>-102.84755</v>
      </c>
      <c r="M13" s="22" t="s">
        <v>249</v>
      </c>
      <c r="N13" s="22" t="s">
        <v>79</v>
      </c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</row>
    <row r="14">
      <c r="A14" s="22">
        <v>40230.0</v>
      </c>
      <c r="B14" s="22" t="s">
        <v>31</v>
      </c>
      <c r="C14" s="22" t="s">
        <v>31</v>
      </c>
      <c r="D14" s="22"/>
      <c r="E14" s="22">
        <v>625.0</v>
      </c>
      <c r="F14" s="22" t="s">
        <v>1305</v>
      </c>
      <c r="G14" s="22" t="str">
        <f t="shared" si="1"/>
        <v>9</v>
      </c>
      <c r="H14" s="22">
        <v>20.0</v>
      </c>
      <c r="I14" s="22">
        <v>1941.0</v>
      </c>
      <c r="J14" s="22" t="s">
        <v>1306</v>
      </c>
      <c r="K14" s="22">
        <v>31.261077</v>
      </c>
      <c r="L14" s="22">
        <v>-102.84755</v>
      </c>
      <c r="M14" s="22" t="s">
        <v>249</v>
      </c>
      <c r="N14" s="22" t="s">
        <v>79</v>
      </c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</row>
    <row r="15">
      <c r="A15" s="11">
        <v>36827.0</v>
      </c>
      <c r="B15" s="11" t="s">
        <v>31</v>
      </c>
      <c r="C15" s="11" t="s">
        <v>31</v>
      </c>
      <c r="D15" s="11"/>
      <c r="E15" s="11">
        <v>601.0</v>
      </c>
      <c r="F15" s="11" t="s">
        <v>1307</v>
      </c>
      <c r="G15" s="11" t="str">
        <f t="shared" si="1"/>
        <v>9</v>
      </c>
      <c r="H15" s="11">
        <v>18.0</v>
      </c>
      <c r="I15" s="11">
        <v>1941.0</v>
      </c>
      <c r="J15" s="11" t="s">
        <v>1308</v>
      </c>
      <c r="K15" s="11">
        <v>31.316981</v>
      </c>
      <c r="L15" s="11">
        <v>-102.880268</v>
      </c>
      <c r="M15" s="11" t="s">
        <v>249</v>
      </c>
      <c r="N15" s="11" t="s">
        <v>79</v>
      </c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</row>
    <row r="16">
      <c r="A16" s="22">
        <v>82878.0</v>
      </c>
      <c r="B16" s="22" t="s">
        <v>31</v>
      </c>
      <c r="C16" s="22" t="s">
        <v>31</v>
      </c>
      <c r="D16" s="22"/>
      <c r="E16" s="22">
        <v>592.0</v>
      </c>
      <c r="F16" s="22" t="s">
        <v>1309</v>
      </c>
      <c r="G16" s="22" t="str">
        <f t="shared" si="1"/>
        <v>4</v>
      </c>
      <c r="H16" s="22">
        <v>20.0</v>
      </c>
      <c r="I16" s="22">
        <v>1941.0</v>
      </c>
      <c r="J16" s="22" t="s">
        <v>1310</v>
      </c>
      <c r="K16" s="22">
        <v>31.340895</v>
      </c>
      <c r="L16" s="22">
        <v>-102.853797</v>
      </c>
      <c r="M16" s="22" t="s">
        <v>249</v>
      </c>
      <c r="N16" s="22" t="s">
        <v>79</v>
      </c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</row>
    <row r="17">
      <c r="A17" s="22">
        <v>64256.0</v>
      </c>
      <c r="B17" s="22" t="s">
        <v>31</v>
      </c>
      <c r="C17" s="22" t="s">
        <v>31</v>
      </c>
      <c r="D17" s="22"/>
      <c r="E17" s="22">
        <v>626.0</v>
      </c>
      <c r="F17" s="22" t="s">
        <v>1309</v>
      </c>
      <c r="G17" s="22" t="str">
        <f t="shared" si="1"/>
        <v>4</v>
      </c>
      <c r="H17" s="22">
        <v>20.0</v>
      </c>
      <c r="I17" s="22">
        <v>1941.0</v>
      </c>
      <c r="J17" s="22" t="s">
        <v>1310</v>
      </c>
      <c r="K17" s="22">
        <v>31.340895</v>
      </c>
      <c r="L17" s="22">
        <v>-102.853797</v>
      </c>
      <c r="M17" s="22" t="s">
        <v>249</v>
      </c>
      <c r="N17" s="22" t="s">
        <v>79</v>
      </c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</row>
    <row r="18">
      <c r="A18" s="22">
        <v>83697.0</v>
      </c>
      <c r="B18" s="22" t="s">
        <v>31</v>
      </c>
      <c r="C18" s="22" t="s">
        <v>31</v>
      </c>
      <c r="D18" s="22"/>
      <c r="E18" s="22">
        <v>620.0</v>
      </c>
      <c r="F18" s="22" t="s">
        <v>1305</v>
      </c>
      <c r="G18" s="22" t="str">
        <f t="shared" si="1"/>
        <v>9</v>
      </c>
      <c r="H18" s="22">
        <v>20.0</v>
      </c>
      <c r="I18" s="22">
        <v>1941.0</v>
      </c>
      <c r="J18" s="22" t="s">
        <v>1310</v>
      </c>
      <c r="K18" s="22">
        <v>31.340895</v>
      </c>
      <c r="L18" s="22">
        <v>-102.853797</v>
      </c>
      <c r="M18" s="22" t="s">
        <v>249</v>
      </c>
      <c r="N18" s="22" t="s">
        <v>79</v>
      </c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</row>
    <row r="19">
      <c r="A19" s="22">
        <v>82625.0</v>
      </c>
      <c r="B19" s="22" t="s">
        <v>31</v>
      </c>
      <c r="C19" s="22" t="s">
        <v>31</v>
      </c>
      <c r="D19" s="22"/>
      <c r="E19" s="22">
        <v>624.0</v>
      </c>
      <c r="F19" s="22" t="s">
        <v>1305</v>
      </c>
      <c r="G19" s="22" t="str">
        <f t="shared" si="1"/>
        <v>9</v>
      </c>
      <c r="H19" s="22">
        <v>20.0</v>
      </c>
      <c r="I19" s="22">
        <v>1941.0</v>
      </c>
      <c r="J19" s="22" t="s">
        <v>1310</v>
      </c>
      <c r="K19" s="22">
        <v>31.340895</v>
      </c>
      <c r="L19" s="22">
        <v>-102.853797</v>
      </c>
      <c r="M19" s="22" t="s">
        <v>249</v>
      </c>
      <c r="N19" s="22" t="s">
        <v>79</v>
      </c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</row>
    <row r="20">
      <c r="A20" s="22">
        <v>46579.0</v>
      </c>
      <c r="B20" s="22" t="s">
        <v>31</v>
      </c>
      <c r="C20" s="22" t="s">
        <v>31</v>
      </c>
      <c r="D20" s="22"/>
      <c r="E20" s="22">
        <v>616.0</v>
      </c>
      <c r="F20" s="22" t="s">
        <v>1305</v>
      </c>
      <c r="G20" s="22" t="str">
        <f t="shared" si="1"/>
        <v>9</v>
      </c>
      <c r="H20" s="22">
        <v>20.0</v>
      </c>
      <c r="I20" s="22">
        <v>1941.0</v>
      </c>
      <c r="J20" s="22" t="s">
        <v>1310</v>
      </c>
      <c r="K20" s="22">
        <v>31.340895</v>
      </c>
      <c r="L20" s="22">
        <v>-102.853797</v>
      </c>
      <c r="M20" s="22" t="s">
        <v>249</v>
      </c>
      <c r="N20" s="22" t="s">
        <v>79</v>
      </c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</row>
    <row r="21">
      <c r="A21" s="22">
        <v>60413.0</v>
      </c>
      <c r="B21" s="22" t="s">
        <v>31</v>
      </c>
      <c r="C21" s="22" t="s">
        <v>31</v>
      </c>
      <c r="D21" s="22"/>
      <c r="E21" s="22">
        <v>619.0</v>
      </c>
      <c r="F21" s="22" t="s">
        <v>1305</v>
      </c>
      <c r="G21" s="22" t="str">
        <f t="shared" si="1"/>
        <v>9</v>
      </c>
      <c r="H21" s="22">
        <v>20.0</v>
      </c>
      <c r="I21" s="22">
        <v>1941.0</v>
      </c>
      <c r="J21" s="22" t="s">
        <v>1310</v>
      </c>
      <c r="K21" s="22">
        <v>31.340895</v>
      </c>
      <c r="L21" s="22">
        <v>-102.853797</v>
      </c>
      <c r="M21" s="22" t="s">
        <v>249</v>
      </c>
      <c r="N21" s="22" t="s">
        <v>79</v>
      </c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</row>
    <row r="22">
      <c r="A22" s="22">
        <v>46883.0</v>
      </c>
      <c r="B22" s="22" t="s">
        <v>31</v>
      </c>
      <c r="C22" s="22" t="s">
        <v>31</v>
      </c>
      <c r="D22" s="22"/>
      <c r="E22" s="22">
        <v>615.0</v>
      </c>
      <c r="F22" s="22" t="s">
        <v>1305</v>
      </c>
      <c r="G22" s="22" t="str">
        <f t="shared" si="1"/>
        <v>9</v>
      </c>
      <c r="H22" s="22">
        <v>20.0</v>
      </c>
      <c r="I22" s="22">
        <v>1941.0</v>
      </c>
      <c r="J22" s="22" t="s">
        <v>1310</v>
      </c>
      <c r="K22" s="22">
        <v>31.340895</v>
      </c>
      <c r="L22" s="22">
        <v>-102.853797</v>
      </c>
      <c r="M22" s="22" t="s">
        <v>249</v>
      </c>
      <c r="N22" s="22" t="s">
        <v>79</v>
      </c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</row>
    <row r="23">
      <c r="A23" s="22">
        <v>60415.0</v>
      </c>
      <c r="B23" s="22" t="s">
        <v>31</v>
      </c>
      <c r="C23" s="22" t="s">
        <v>31</v>
      </c>
      <c r="D23" s="22"/>
      <c r="E23" s="22">
        <v>606.0</v>
      </c>
      <c r="F23" s="22" t="s">
        <v>1305</v>
      </c>
      <c r="G23" s="22" t="str">
        <f t="shared" si="1"/>
        <v>9</v>
      </c>
      <c r="H23" s="22">
        <v>20.0</v>
      </c>
      <c r="I23" s="22">
        <v>1941.0</v>
      </c>
      <c r="J23" s="22" t="s">
        <v>1310</v>
      </c>
      <c r="K23" s="22">
        <v>31.340895</v>
      </c>
      <c r="L23" s="22">
        <v>-102.853797</v>
      </c>
      <c r="M23" s="22" t="s">
        <v>249</v>
      </c>
      <c r="N23" s="22" t="s">
        <v>79</v>
      </c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</row>
    <row r="24">
      <c r="A24" s="22">
        <v>59710.0</v>
      </c>
      <c r="B24" s="22" t="s">
        <v>31</v>
      </c>
      <c r="C24" s="22" t="s">
        <v>31</v>
      </c>
      <c r="D24" s="22"/>
      <c r="E24" s="22">
        <v>593.0</v>
      </c>
      <c r="F24" s="22" t="s">
        <v>1305</v>
      </c>
      <c r="G24" s="22" t="str">
        <f t="shared" si="1"/>
        <v>9</v>
      </c>
      <c r="H24" s="22">
        <v>20.0</v>
      </c>
      <c r="I24" s="22">
        <v>1941.0</v>
      </c>
      <c r="J24" s="22" t="s">
        <v>1306</v>
      </c>
      <c r="K24" s="22">
        <v>31.340895</v>
      </c>
      <c r="L24" s="22">
        <v>-102.853797</v>
      </c>
      <c r="M24" s="22" t="s">
        <v>249</v>
      </c>
      <c r="N24" s="22" t="s">
        <v>79</v>
      </c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</row>
    <row r="25">
      <c r="A25" s="22">
        <v>64212.0</v>
      </c>
      <c r="B25" s="22" t="s">
        <v>31</v>
      </c>
      <c r="C25" s="22" t="s">
        <v>31</v>
      </c>
      <c r="D25" s="22"/>
      <c r="E25" s="22">
        <v>614.0</v>
      </c>
      <c r="F25" s="22" t="s">
        <v>1305</v>
      </c>
      <c r="G25" s="22" t="str">
        <f t="shared" si="1"/>
        <v>9</v>
      </c>
      <c r="H25" s="22">
        <v>20.0</v>
      </c>
      <c r="I25" s="22">
        <v>1941.0</v>
      </c>
      <c r="J25" s="22" t="s">
        <v>1306</v>
      </c>
      <c r="K25" s="22">
        <v>31.340895</v>
      </c>
      <c r="L25" s="22">
        <v>-102.853797</v>
      </c>
      <c r="M25" s="22" t="s">
        <v>249</v>
      </c>
      <c r="N25" s="22" t="s">
        <v>79</v>
      </c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</row>
    <row r="26">
      <c r="A26" s="22">
        <v>64202.0</v>
      </c>
      <c r="B26" s="22" t="s">
        <v>31</v>
      </c>
      <c r="C26" s="22" t="s">
        <v>31</v>
      </c>
      <c r="D26" s="22"/>
      <c r="E26" s="22">
        <v>635.0</v>
      </c>
      <c r="F26" s="22" t="s">
        <v>1305</v>
      </c>
      <c r="G26" s="22" t="str">
        <f t="shared" si="1"/>
        <v>9</v>
      </c>
      <c r="H26" s="22">
        <v>20.0</v>
      </c>
      <c r="I26" s="22">
        <v>1941.0</v>
      </c>
      <c r="J26" s="22" t="s">
        <v>1306</v>
      </c>
      <c r="K26" s="22">
        <v>31.340895</v>
      </c>
      <c r="L26" s="22">
        <v>-102.853797</v>
      </c>
      <c r="M26" s="22" t="s">
        <v>249</v>
      </c>
      <c r="N26" s="22" t="s">
        <v>79</v>
      </c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</row>
    <row r="27">
      <c r="A27" s="22">
        <v>42153.0</v>
      </c>
      <c r="B27" s="22" t="s">
        <v>31</v>
      </c>
      <c r="C27" s="22" t="s">
        <v>31</v>
      </c>
      <c r="D27" s="22"/>
      <c r="E27" s="22">
        <v>637.0</v>
      </c>
      <c r="F27" s="22" t="s">
        <v>1309</v>
      </c>
      <c r="G27" s="22" t="str">
        <f t="shared" si="1"/>
        <v>4</v>
      </c>
      <c r="H27" s="22">
        <v>20.0</v>
      </c>
      <c r="I27" s="22">
        <v>1941.0</v>
      </c>
      <c r="J27" s="22" t="s">
        <v>1306</v>
      </c>
      <c r="K27" s="22">
        <v>31.340895</v>
      </c>
      <c r="L27" s="22">
        <v>-102.853797</v>
      </c>
      <c r="M27" s="22" t="s">
        <v>249</v>
      </c>
      <c r="N27" s="22" t="s">
        <v>79</v>
      </c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</row>
    <row r="28">
      <c r="A28" s="36">
        <v>95310.0</v>
      </c>
      <c r="B28" s="36" t="s">
        <v>31</v>
      </c>
      <c r="C28" s="36" t="s">
        <v>31</v>
      </c>
      <c r="D28" s="36"/>
      <c r="E28" s="36">
        <v>598.0</v>
      </c>
      <c r="F28" s="36" t="s">
        <v>1307</v>
      </c>
      <c r="G28" s="36" t="str">
        <f t="shared" si="1"/>
        <v>9</v>
      </c>
      <c r="H28" s="36">
        <v>18.0</v>
      </c>
      <c r="I28" s="36">
        <v>1941.0</v>
      </c>
      <c r="J28" s="36" t="s">
        <v>1311</v>
      </c>
      <c r="K28" s="36">
        <v>31.360233</v>
      </c>
      <c r="L28" s="36">
        <v>-103.039141</v>
      </c>
      <c r="M28" s="36" t="s">
        <v>249</v>
      </c>
      <c r="N28" s="36" t="s">
        <v>79</v>
      </c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</row>
    <row r="29">
      <c r="A29" s="36">
        <v>64269.0</v>
      </c>
      <c r="B29" s="36" t="s">
        <v>31</v>
      </c>
      <c r="C29" s="36" t="s">
        <v>31</v>
      </c>
      <c r="D29" s="36"/>
      <c r="E29" s="36">
        <v>630.0</v>
      </c>
      <c r="F29" s="36" t="s">
        <v>1302</v>
      </c>
      <c r="G29" s="36" t="str">
        <f t="shared" si="1"/>
        <v>11</v>
      </c>
      <c r="H29" s="36">
        <v>10.0</v>
      </c>
      <c r="I29" s="36">
        <v>1941.0</v>
      </c>
      <c r="J29" s="36" t="s">
        <v>1312</v>
      </c>
      <c r="K29" s="36">
        <v>31.360233</v>
      </c>
      <c r="L29" s="36">
        <v>-103.039141</v>
      </c>
      <c r="M29" s="36" t="s">
        <v>249</v>
      </c>
      <c r="N29" s="36" t="s">
        <v>79</v>
      </c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</row>
    <row r="30">
      <c r="A30" s="36">
        <v>91473.0</v>
      </c>
      <c r="B30" s="36" t="s">
        <v>31</v>
      </c>
      <c r="C30" s="36" t="s">
        <v>31</v>
      </c>
      <c r="D30" s="36"/>
      <c r="E30" s="36">
        <v>617.0</v>
      </c>
      <c r="F30" s="36" t="s">
        <v>1302</v>
      </c>
      <c r="G30" s="36" t="str">
        <f t="shared" si="1"/>
        <v>11</v>
      </c>
      <c r="H30" s="36">
        <v>10.0</v>
      </c>
      <c r="I30" s="36">
        <v>1941.0</v>
      </c>
      <c r="J30" s="36" t="s">
        <v>1312</v>
      </c>
      <c r="K30" s="36">
        <v>31.360233</v>
      </c>
      <c r="L30" s="36">
        <v>-103.039141</v>
      </c>
      <c r="M30" s="36" t="s">
        <v>249</v>
      </c>
      <c r="N30" s="36" t="s">
        <v>79</v>
      </c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</row>
    <row r="31">
      <c r="A31" s="36">
        <v>64728.0</v>
      </c>
      <c r="B31" s="36" t="s">
        <v>31</v>
      </c>
      <c r="C31" s="36" t="s">
        <v>31</v>
      </c>
      <c r="D31" s="36"/>
      <c r="E31" s="36">
        <v>622.0</v>
      </c>
      <c r="F31" s="36" t="s">
        <v>1302</v>
      </c>
      <c r="G31" s="36" t="str">
        <f t="shared" si="1"/>
        <v>11</v>
      </c>
      <c r="H31" s="36">
        <v>10.0</v>
      </c>
      <c r="I31" s="36">
        <v>1941.0</v>
      </c>
      <c r="J31" s="36" t="s">
        <v>1312</v>
      </c>
      <c r="K31" s="36">
        <v>31.360233</v>
      </c>
      <c r="L31" s="36">
        <v>-103.039141</v>
      </c>
      <c r="M31" s="36" t="s">
        <v>249</v>
      </c>
      <c r="N31" s="36" t="s">
        <v>79</v>
      </c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</row>
    <row r="32">
      <c r="A32" s="36">
        <v>40149.0</v>
      </c>
      <c r="B32" s="36" t="s">
        <v>31</v>
      </c>
      <c r="C32" s="36" t="s">
        <v>31</v>
      </c>
      <c r="D32" s="36"/>
      <c r="E32" s="36">
        <v>621.0</v>
      </c>
      <c r="F32" s="36" t="s">
        <v>1302</v>
      </c>
      <c r="G32" s="36" t="str">
        <f t="shared" si="1"/>
        <v>11</v>
      </c>
      <c r="H32" s="36">
        <v>10.0</v>
      </c>
      <c r="I32" s="36">
        <v>1941.0</v>
      </c>
      <c r="J32" s="36" t="s">
        <v>1312</v>
      </c>
      <c r="K32" s="36">
        <v>31.360233</v>
      </c>
      <c r="L32" s="36">
        <v>-103.039141</v>
      </c>
      <c r="M32" s="36" t="s">
        <v>249</v>
      </c>
      <c r="N32" s="36" t="s">
        <v>79</v>
      </c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</row>
    <row r="33">
      <c r="A33" s="39">
        <v>60529.0</v>
      </c>
      <c r="B33" s="39" t="s">
        <v>31</v>
      </c>
      <c r="C33" s="39" t="s">
        <v>31</v>
      </c>
      <c r="D33" s="39"/>
      <c r="E33" s="39">
        <v>6607.0</v>
      </c>
      <c r="F33" s="40"/>
      <c r="G33" s="40"/>
      <c r="H33" s="40"/>
      <c r="I33" s="40"/>
      <c r="J33" s="39" t="s">
        <v>1313</v>
      </c>
      <c r="K33" s="39">
        <v>31.481835</v>
      </c>
      <c r="L33" s="39">
        <v>-110.925226</v>
      </c>
      <c r="M33" s="39" t="s">
        <v>249</v>
      </c>
      <c r="N33" s="39" t="s">
        <v>79</v>
      </c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</row>
    <row r="34">
      <c r="A34" s="39">
        <v>60531.0</v>
      </c>
      <c r="B34" s="39" t="s">
        <v>31</v>
      </c>
      <c r="C34" s="39" t="s">
        <v>31</v>
      </c>
      <c r="D34" s="39"/>
      <c r="E34" s="39">
        <v>6607.0</v>
      </c>
      <c r="F34" s="39" t="s">
        <v>1314</v>
      </c>
      <c r="G34" s="39" t="str">
        <f t="shared" ref="G34:G58" si="2">IFERROR(__xludf.DUMMYFUNCTION("SPLIT(F34,""."",TRUE)"),"7")</f>
        <v>7</v>
      </c>
      <c r="H34" s="39">
        <v>2.0</v>
      </c>
      <c r="I34" s="39">
        <v>1966.0</v>
      </c>
      <c r="J34" s="39" t="s">
        <v>1313</v>
      </c>
      <c r="K34" s="39">
        <v>31.481835</v>
      </c>
      <c r="L34" s="39">
        <v>-110.925226</v>
      </c>
      <c r="M34" s="39" t="s">
        <v>249</v>
      </c>
      <c r="N34" s="39" t="s">
        <v>79</v>
      </c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</row>
    <row r="35">
      <c r="A35" s="34">
        <v>46119.0</v>
      </c>
      <c r="B35" s="34" t="s">
        <v>31</v>
      </c>
      <c r="C35" s="34" t="s">
        <v>31</v>
      </c>
      <c r="D35" s="34"/>
      <c r="E35" s="34">
        <v>6607.0</v>
      </c>
      <c r="F35" s="34" t="s">
        <v>1315</v>
      </c>
      <c r="G35" s="34" t="str">
        <f t="shared" si="2"/>
        <v>9</v>
      </c>
      <c r="H35" s="34">
        <v>3.0</v>
      </c>
      <c r="I35" s="34">
        <v>1968.0</v>
      </c>
      <c r="J35" s="34" t="s">
        <v>1316</v>
      </c>
      <c r="K35" s="34">
        <v>31.542872</v>
      </c>
      <c r="L35" s="34">
        <v>-110.514526</v>
      </c>
      <c r="M35" s="34" t="s">
        <v>249</v>
      </c>
      <c r="N35" s="34" t="s">
        <v>79</v>
      </c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</row>
    <row r="36">
      <c r="A36" s="34">
        <v>64488.0</v>
      </c>
      <c r="B36" s="34" t="s">
        <v>31</v>
      </c>
      <c r="C36" s="34" t="s">
        <v>31</v>
      </c>
      <c r="D36" s="34"/>
      <c r="E36" s="34">
        <v>6607.0</v>
      </c>
      <c r="F36" s="34" t="s">
        <v>1315</v>
      </c>
      <c r="G36" s="34" t="str">
        <f t="shared" si="2"/>
        <v>9</v>
      </c>
      <c r="H36" s="34">
        <v>3.0</v>
      </c>
      <c r="I36" s="34">
        <v>1968.0</v>
      </c>
      <c r="J36" s="34" t="s">
        <v>1316</v>
      </c>
      <c r="K36" s="34">
        <v>31.542872</v>
      </c>
      <c r="L36" s="34">
        <v>-110.514526</v>
      </c>
      <c r="M36" s="34" t="s">
        <v>249</v>
      </c>
      <c r="N36" s="34" t="s">
        <v>79</v>
      </c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</row>
    <row r="37">
      <c r="A37" s="19">
        <v>64452.0</v>
      </c>
      <c r="B37" s="19" t="s">
        <v>31</v>
      </c>
      <c r="C37" s="19" t="s">
        <v>31</v>
      </c>
      <c r="D37" s="19"/>
      <c r="E37" s="19">
        <v>632.0</v>
      </c>
      <c r="F37" s="19" t="s">
        <v>1317</v>
      </c>
      <c r="G37" s="19" t="str">
        <f t="shared" si="2"/>
        <v>4</v>
      </c>
      <c r="H37" s="19">
        <v>18.0</v>
      </c>
      <c r="I37" s="19">
        <v>1941.0</v>
      </c>
      <c r="J37" s="19" t="s">
        <v>1318</v>
      </c>
      <c r="K37" s="19">
        <v>31.62982</v>
      </c>
      <c r="L37" s="19">
        <v>-103.018209</v>
      </c>
      <c r="M37" s="19" t="s">
        <v>249</v>
      </c>
      <c r="N37" s="19" t="s">
        <v>79</v>
      </c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</row>
    <row r="38">
      <c r="A38" s="19">
        <v>92539.0</v>
      </c>
      <c r="B38" s="19" t="s">
        <v>31</v>
      </c>
      <c r="C38" s="19" t="s">
        <v>31</v>
      </c>
      <c r="D38" s="19"/>
      <c r="E38" s="19">
        <v>597.0</v>
      </c>
      <c r="F38" s="19" t="s">
        <v>1319</v>
      </c>
      <c r="G38" s="19" t="str">
        <f t="shared" si="2"/>
        <v>4</v>
      </c>
      <c r="H38" s="19">
        <v>16.0</v>
      </c>
      <c r="I38" s="19">
        <v>1941.0</v>
      </c>
      <c r="J38" s="19" t="s">
        <v>1318</v>
      </c>
      <c r="K38" s="19">
        <v>31.62982</v>
      </c>
      <c r="L38" s="19">
        <v>-103.018209</v>
      </c>
      <c r="M38" s="19" t="s">
        <v>249</v>
      </c>
      <c r="N38" s="19" t="s">
        <v>79</v>
      </c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</row>
    <row r="39">
      <c r="A39" s="19">
        <v>64195.0</v>
      </c>
      <c r="B39" s="19" t="s">
        <v>31</v>
      </c>
      <c r="C39" s="19" t="s">
        <v>31</v>
      </c>
      <c r="D39" s="19"/>
      <c r="E39" s="19">
        <v>602.0</v>
      </c>
      <c r="F39" s="19" t="s">
        <v>1320</v>
      </c>
      <c r="G39" s="19" t="str">
        <f t="shared" si="2"/>
        <v>10</v>
      </c>
      <c r="H39" s="19">
        <v>1.0</v>
      </c>
      <c r="I39" s="19">
        <v>1941.0</v>
      </c>
      <c r="J39" s="19" t="s">
        <v>1318</v>
      </c>
      <c r="K39" s="19">
        <v>31.62982</v>
      </c>
      <c r="L39" s="19">
        <v>-103.018209</v>
      </c>
      <c r="M39" s="19" t="s">
        <v>249</v>
      </c>
      <c r="N39" s="19" t="s">
        <v>79</v>
      </c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</row>
    <row r="40">
      <c r="A40" s="19">
        <v>36844.0</v>
      </c>
      <c r="B40" s="19" t="s">
        <v>31</v>
      </c>
      <c r="C40" s="19" t="s">
        <v>31</v>
      </c>
      <c r="D40" s="19"/>
      <c r="E40" s="19">
        <v>628.0</v>
      </c>
      <c r="F40" s="19" t="s">
        <v>1321</v>
      </c>
      <c r="G40" s="19" t="str">
        <f t="shared" si="2"/>
        <v>9</v>
      </c>
      <c r="H40" s="19">
        <v>17.0</v>
      </c>
      <c r="I40" s="19">
        <v>1948.0</v>
      </c>
      <c r="J40" s="19" t="s">
        <v>1318</v>
      </c>
      <c r="K40" s="19">
        <v>31.62982</v>
      </c>
      <c r="L40" s="19">
        <v>-103.018209</v>
      </c>
      <c r="M40" s="19" t="s">
        <v>249</v>
      </c>
      <c r="N40" s="19" t="s">
        <v>79</v>
      </c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</row>
    <row r="41">
      <c r="A41" s="19">
        <v>60438.0</v>
      </c>
      <c r="B41" s="19" t="s">
        <v>31</v>
      </c>
      <c r="C41" s="19" t="s">
        <v>31</v>
      </c>
      <c r="D41" s="19"/>
      <c r="E41" s="19">
        <v>355.0</v>
      </c>
      <c r="F41" s="19" t="s">
        <v>1322</v>
      </c>
      <c r="G41" s="19" t="str">
        <f t="shared" si="2"/>
        <v>10</v>
      </c>
      <c r="H41" s="19">
        <v>10.0</v>
      </c>
      <c r="I41" s="19">
        <v>1941.0</v>
      </c>
      <c r="J41" s="19" t="s">
        <v>1318</v>
      </c>
      <c r="K41" s="19">
        <v>31.62982</v>
      </c>
      <c r="L41" s="19">
        <v>-103.018209</v>
      </c>
      <c r="M41" s="19" t="s">
        <v>249</v>
      </c>
      <c r="N41" s="19" t="s">
        <v>79</v>
      </c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</row>
    <row r="42">
      <c r="A42" s="19">
        <v>60546.0</v>
      </c>
      <c r="B42" s="19" t="s">
        <v>31</v>
      </c>
      <c r="C42" s="19" t="s">
        <v>31</v>
      </c>
      <c r="D42" s="19"/>
      <c r="E42" s="19">
        <v>611.0</v>
      </c>
      <c r="F42" s="19" t="s">
        <v>1307</v>
      </c>
      <c r="G42" s="19" t="str">
        <f t="shared" si="2"/>
        <v>9</v>
      </c>
      <c r="H42" s="19">
        <v>18.0</v>
      </c>
      <c r="I42" s="19">
        <v>1941.0</v>
      </c>
      <c r="J42" s="19" t="s">
        <v>1318</v>
      </c>
      <c r="K42" s="19">
        <v>31.62982</v>
      </c>
      <c r="L42" s="19">
        <v>-103.018209</v>
      </c>
      <c r="M42" s="19" t="s">
        <v>249</v>
      </c>
      <c r="N42" s="19" t="s">
        <v>79</v>
      </c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</row>
    <row r="43">
      <c r="A43" s="19">
        <v>64357.0</v>
      </c>
      <c r="B43" s="19" t="s">
        <v>31</v>
      </c>
      <c r="C43" s="19" t="s">
        <v>31</v>
      </c>
      <c r="D43" s="19"/>
      <c r="E43" s="19">
        <v>591.0</v>
      </c>
      <c r="F43" s="19" t="s">
        <v>1320</v>
      </c>
      <c r="G43" s="19" t="str">
        <f t="shared" si="2"/>
        <v>10</v>
      </c>
      <c r="H43" s="19">
        <v>1.0</v>
      </c>
      <c r="I43" s="19">
        <v>1941.0</v>
      </c>
      <c r="J43" s="19" t="s">
        <v>1318</v>
      </c>
      <c r="K43" s="19">
        <v>31.62982</v>
      </c>
      <c r="L43" s="19">
        <v>-103.018209</v>
      </c>
      <c r="M43" s="19" t="s">
        <v>249</v>
      </c>
      <c r="N43" s="19" t="s">
        <v>79</v>
      </c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</row>
    <row r="44">
      <c r="A44" s="19">
        <v>58507.0</v>
      </c>
      <c r="B44" s="19" t="s">
        <v>31</v>
      </c>
      <c r="C44" s="19" t="s">
        <v>31</v>
      </c>
      <c r="D44" s="19"/>
      <c r="E44" s="19">
        <v>600.0</v>
      </c>
      <c r="F44" s="19" t="s">
        <v>1322</v>
      </c>
      <c r="G44" s="19" t="str">
        <f t="shared" si="2"/>
        <v>10</v>
      </c>
      <c r="H44" s="19">
        <v>10.0</v>
      </c>
      <c r="I44" s="19">
        <v>1941.0</v>
      </c>
      <c r="J44" s="19" t="s">
        <v>1318</v>
      </c>
      <c r="K44" s="19">
        <v>31.62982</v>
      </c>
      <c r="L44" s="19">
        <v>-103.018209</v>
      </c>
      <c r="M44" s="19" t="s">
        <v>249</v>
      </c>
      <c r="N44" s="19" t="s">
        <v>79</v>
      </c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</row>
    <row r="45">
      <c r="A45" s="19">
        <v>84088.0</v>
      </c>
      <c r="B45" s="19" t="s">
        <v>31</v>
      </c>
      <c r="C45" s="19" t="s">
        <v>31</v>
      </c>
      <c r="D45" s="19"/>
      <c r="E45" s="19">
        <v>639.0</v>
      </c>
      <c r="F45" s="19" t="s">
        <v>1307</v>
      </c>
      <c r="G45" s="19" t="str">
        <f t="shared" si="2"/>
        <v>9</v>
      </c>
      <c r="H45" s="19">
        <v>18.0</v>
      </c>
      <c r="I45" s="19">
        <v>1941.0</v>
      </c>
      <c r="J45" s="19" t="s">
        <v>1318</v>
      </c>
      <c r="K45" s="19">
        <v>31.62982</v>
      </c>
      <c r="L45" s="19">
        <v>-103.018209</v>
      </c>
      <c r="M45" s="19" t="s">
        <v>249</v>
      </c>
      <c r="N45" s="19" t="s">
        <v>79</v>
      </c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</row>
    <row r="46">
      <c r="A46" s="19">
        <v>64133.0</v>
      </c>
      <c r="B46" s="19" t="s">
        <v>31</v>
      </c>
      <c r="C46" s="19" t="s">
        <v>31</v>
      </c>
      <c r="D46" s="19"/>
      <c r="E46" s="19">
        <v>608.0</v>
      </c>
      <c r="F46" s="19" t="s">
        <v>1323</v>
      </c>
      <c r="G46" s="19" t="str">
        <f t="shared" si="2"/>
        <v>4</v>
      </c>
      <c r="H46" s="19">
        <v>5.0</v>
      </c>
      <c r="I46" s="19">
        <v>1941.0</v>
      </c>
      <c r="J46" s="19" t="s">
        <v>1318</v>
      </c>
      <c r="K46" s="19">
        <v>31.62982</v>
      </c>
      <c r="L46" s="19">
        <v>-103.018209</v>
      </c>
      <c r="M46" s="19" t="s">
        <v>249</v>
      </c>
      <c r="N46" s="19" t="s">
        <v>79</v>
      </c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</row>
    <row r="47">
      <c r="A47" s="19">
        <v>39939.0</v>
      </c>
      <c r="B47" s="19" t="s">
        <v>31</v>
      </c>
      <c r="C47" s="19" t="s">
        <v>31</v>
      </c>
      <c r="D47" s="19"/>
      <c r="E47" s="19">
        <v>28.0</v>
      </c>
      <c r="F47" s="19" t="s">
        <v>1322</v>
      </c>
      <c r="G47" s="19" t="str">
        <f t="shared" si="2"/>
        <v>10</v>
      </c>
      <c r="H47" s="19">
        <v>10.0</v>
      </c>
      <c r="I47" s="19">
        <v>1941.0</v>
      </c>
      <c r="J47" s="19" t="s">
        <v>1318</v>
      </c>
      <c r="K47" s="19">
        <v>31.62982</v>
      </c>
      <c r="L47" s="19">
        <v>-103.018209</v>
      </c>
      <c r="M47" s="19" t="s">
        <v>249</v>
      </c>
      <c r="N47" s="19" t="s">
        <v>79</v>
      </c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</row>
    <row r="48">
      <c r="A48" s="19">
        <v>83565.0</v>
      </c>
      <c r="B48" s="19" t="s">
        <v>31</v>
      </c>
      <c r="C48" s="19" t="s">
        <v>31</v>
      </c>
      <c r="D48" s="19"/>
      <c r="E48" s="19">
        <v>631.0</v>
      </c>
      <c r="F48" s="19" t="s">
        <v>1307</v>
      </c>
      <c r="G48" s="19" t="str">
        <f t="shared" si="2"/>
        <v>9</v>
      </c>
      <c r="H48" s="19">
        <v>18.0</v>
      </c>
      <c r="I48" s="19">
        <v>1941.0</v>
      </c>
      <c r="J48" s="19" t="s">
        <v>1318</v>
      </c>
      <c r="K48" s="19">
        <v>31.62982</v>
      </c>
      <c r="L48" s="19">
        <v>-103.018209</v>
      </c>
      <c r="M48" s="19" t="s">
        <v>249</v>
      </c>
      <c r="N48" s="19" t="s">
        <v>79</v>
      </c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</row>
    <row r="49">
      <c r="A49" s="19">
        <v>60843.0</v>
      </c>
      <c r="B49" s="19" t="s">
        <v>31</v>
      </c>
      <c r="C49" s="19" t="s">
        <v>31</v>
      </c>
      <c r="D49" s="19"/>
      <c r="E49" s="19">
        <v>609.0</v>
      </c>
      <c r="F49" s="19" t="s">
        <v>1320</v>
      </c>
      <c r="G49" s="19" t="str">
        <f t="shared" si="2"/>
        <v>10</v>
      </c>
      <c r="H49" s="19">
        <v>1.0</v>
      </c>
      <c r="I49" s="19">
        <v>1941.0</v>
      </c>
      <c r="J49" s="19" t="s">
        <v>1318</v>
      </c>
      <c r="K49" s="19">
        <v>31.62982</v>
      </c>
      <c r="L49" s="19">
        <v>-103.018209</v>
      </c>
      <c r="M49" s="19" t="s">
        <v>249</v>
      </c>
      <c r="N49" s="19" t="s">
        <v>79</v>
      </c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</row>
    <row r="50">
      <c r="A50" s="19">
        <v>60795.0</v>
      </c>
      <c r="B50" s="19" t="s">
        <v>31</v>
      </c>
      <c r="C50" s="19" t="s">
        <v>31</v>
      </c>
      <c r="D50" s="19"/>
      <c r="E50" s="19">
        <v>613.0</v>
      </c>
      <c r="F50" s="19" t="s">
        <v>1320</v>
      </c>
      <c r="G50" s="19" t="str">
        <f t="shared" si="2"/>
        <v>10</v>
      </c>
      <c r="H50" s="19">
        <v>1.0</v>
      </c>
      <c r="I50" s="19">
        <v>1941.0</v>
      </c>
      <c r="J50" s="19" t="s">
        <v>1318</v>
      </c>
      <c r="K50" s="19">
        <v>31.62982</v>
      </c>
      <c r="L50" s="19">
        <v>-103.018209</v>
      </c>
      <c r="M50" s="19" t="s">
        <v>249</v>
      </c>
      <c r="N50" s="19" t="s">
        <v>79</v>
      </c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</row>
    <row r="51">
      <c r="A51" s="19">
        <v>94365.0</v>
      </c>
      <c r="B51" s="19" t="s">
        <v>31</v>
      </c>
      <c r="C51" s="19" t="s">
        <v>31</v>
      </c>
      <c r="D51" s="19"/>
      <c r="E51" s="19">
        <v>610.0</v>
      </c>
      <c r="F51" s="19" t="s">
        <v>1307</v>
      </c>
      <c r="G51" s="19" t="str">
        <f t="shared" si="2"/>
        <v>9</v>
      </c>
      <c r="H51" s="19">
        <v>18.0</v>
      </c>
      <c r="I51" s="19">
        <v>1941.0</v>
      </c>
      <c r="J51" s="19" t="s">
        <v>1318</v>
      </c>
      <c r="K51" s="19">
        <v>31.62982</v>
      </c>
      <c r="L51" s="19">
        <v>-103.018209</v>
      </c>
      <c r="M51" s="19" t="s">
        <v>249</v>
      </c>
      <c r="N51" s="19" t="s">
        <v>79</v>
      </c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</row>
    <row r="52">
      <c r="A52" s="19">
        <v>60732.0</v>
      </c>
      <c r="B52" s="19" t="s">
        <v>31</v>
      </c>
      <c r="C52" s="19" t="s">
        <v>31</v>
      </c>
      <c r="D52" s="19"/>
      <c r="E52" s="19">
        <v>618.0</v>
      </c>
      <c r="F52" s="19" t="s">
        <v>1307</v>
      </c>
      <c r="G52" s="19" t="str">
        <f t="shared" si="2"/>
        <v>9</v>
      </c>
      <c r="H52" s="19">
        <v>18.0</v>
      </c>
      <c r="I52" s="19">
        <v>1941.0</v>
      </c>
      <c r="J52" s="19" t="s">
        <v>1318</v>
      </c>
      <c r="K52" s="19">
        <v>31.62982</v>
      </c>
      <c r="L52" s="19">
        <v>-103.018209</v>
      </c>
      <c r="M52" s="19" t="s">
        <v>249</v>
      </c>
      <c r="N52" s="19" t="s">
        <v>79</v>
      </c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</row>
    <row r="53">
      <c r="A53" s="19">
        <v>94566.0</v>
      </c>
      <c r="B53" s="19" t="s">
        <v>31</v>
      </c>
      <c r="C53" s="19" t="s">
        <v>31</v>
      </c>
      <c r="D53" s="19"/>
      <c r="E53" s="19">
        <v>594.0</v>
      </c>
      <c r="F53" s="19" t="s">
        <v>1320</v>
      </c>
      <c r="G53" s="19" t="str">
        <f t="shared" si="2"/>
        <v>10</v>
      </c>
      <c r="H53" s="19">
        <v>1.0</v>
      </c>
      <c r="I53" s="19">
        <v>1941.0</v>
      </c>
      <c r="J53" s="19" t="s">
        <v>1318</v>
      </c>
      <c r="K53" s="19">
        <v>31.62982</v>
      </c>
      <c r="L53" s="19">
        <v>-103.018209</v>
      </c>
      <c r="M53" s="19" t="s">
        <v>249</v>
      </c>
      <c r="N53" s="19" t="s">
        <v>79</v>
      </c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</row>
    <row r="54">
      <c r="A54" s="19">
        <v>60821.0</v>
      </c>
      <c r="B54" s="19" t="s">
        <v>31</v>
      </c>
      <c r="C54" s="19" t="s">
        <v>31</v>
      </c>
      <c r="D54" s="19"/>
      <c r="E54" s="19">
        <v>603.0</v>
      </c>
      <c r="F54" s="19" t="s">
        <v>1324</v>
      </c>
      <c r="G54" s="19" t="str">
        <f t="shared" si="2"/>
        <v>9</v>
      </c>
      <c r="H54" s="19">
        <v>30.0</v>
      </c>
      <c r="I54" s="19">
        <v>1942.0</v>
      </c>
      <c r="J54" s="19" t="s">
        <v>1318</v>
      </c>
      <c r="K54" s="19">
        <v>31.62982</v>
      </c>
      <c r="L54" s="19">
        <v>-103.018209</v>
      </c>
      <c r="M54" s="19" t="s">
        <v>249</v>
      </c>
      <c r="N54" s="19" t="s">
        <v>79</v>
      </c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</row>
    <row r="55">
      <c r="A55" s="19">
        <v>94414.0</v>
      </c>
      <c r="B55" s="19" t="s">
        <v>31</v>
      </c>
      <c r="C55" s="19" t="s">
        <v>31</v>
      </c>
      <c r="D55" s="19"/>
      <c r="E55" s="19">
        <v>596.0</v>
      </c>
      <c r="F55" s="19" t="s">
        <v>1307</v>
      </c>
      <c r="G55" s="19" t="str">
        <f t="shared" si="2"/>
        <v>9</v>
      </c>
      <c r="H55" s="19">
        <v>18.0</v>
      </c>
      <c r="I55" s="19">
        <v>1941.0</v>
      </c>
      <c r="J55" s="19" t="s">
        <v>1318</v>
      </c>
      <c r="K55" s="19">
        <v>31.62982</v>
      </c>
      <c r="L55" s="19">
        <v>-103.018209</v>
      </c>
      <c r="M55" s="19" t="s">
        <v>249</v>
      </c>
      <c r="N55" s="19" t="s">
        <v>79</v>
      </c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</row>
    <row r="56">
      <c r="A56" s="19">
        <v>94153.0</v>
      </c>
      <c r="B56" s="19" t="s">
        <v>31</v>
      </c>
      <c r="C56" s="19" t="s">
        <v>31</v>
      </c>
      <c r="D56" s="19"/>
      <c r="E56" s="19">
        <v>627.0</v>
      </c>
      <c r="F56" s="19" t="s">
        <v>1322</v>
      </c>
      <c r="G56" s="19" t="str">
        <f t="shared" si="2"/>
        <v>10</v>
      </c>
      <c r="H56" s="19">
        <v>10.0</v>
      </c>
      <c r="I56" s="19">
        <v>1941.0</v>
      </c>
      <c r="J56" s="19" t="s">
        <v>1318</v>
      </c>
      <c r="K56" s="19">
        <v>31.62982</v>
      </c>
      <c r="L56" s="19">
        <v>-103.018209</v>
      </c>
      <c r="M56" s="19" t="s">
        <v>249</v>
      </c>
      <c r="N56" s="19" t="s">
        <v>79</v>
      </c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</row>
    <row r="57">
      <c r="A57" s="19">
        <v>60800.0</v>
      </c>
      <c r="B57" s="19" t="s">
        <v>31</v>
      </c>
      <c r="C57" s="19" t="s">
        <v>31</v>
      </c>
      <c r="D57" s="19"/>
      <c r="E57" s="19">
        <v>612.0</v>
      </c>
      <c r="F57" s="19" t="s">
        <v>1307</v>
      </c>
      <c r="G57" s="19" t="str">
        <f t="shared" si="2"/>
        <v>9</v>
      </c>
      <c r="H57" s="19">
        <v>18.0</v>
      </c>
      <c r="I57" s="19">
        <v>1941.0</v>
      </c>
      <c r="J57" s="19" t="s">
        <v>1318</v>
      </c>
      <c r="K57" s="19">
        <v>31.62982</v>
      </c>
      <c r="L57" s="19">
        <v>-103.018209</v>
      </c>
      <c r="M57" s="19" t="s">
        <v>249</v>
      </c>
      <c r="N57" s="19" t="s">
        <v>79</v>
      </c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</row>
    <row r="58">
      <c r="A58" s="17">
        <v>60796.0</v>
      </c>
      <c r="B58" s="17" t="s">
        <v>31</v>
      </c>
      <c r="C58" s="17" t="s">
        <v>31</v>
      </c>
      <c r="D58" s="17"/>
      <c r="E58" s="17">
        <v>130.0</v>
      </c>
      <c r="F58" s="17" t="s">
        <v>1325</v>
      </c>
      <c r="G58" s="17" t="str">
        <f t="shared" si="2"/>
        <v>9</v>
      </c>
      <c r="H58" s="17">
        <v>27.0</v>
      </c>
      <c r="I58" s="17">
        <v>1938.0</v>
      </c>
      <c r="J58" s="17" t="s">
        <v>771</v>
      </c>
      <c r="K58" s="17">
        <v>32.460716</v>
      </c>
      <c r="L58" s="17">
        <v>-96.458852</v>
      </c>
      <c r="M58" s="17" t="s">
        <v>249</v>
      </c>
      <c r="N58" s="17" t="s">
        <v>79</v>
      </c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</row>
    <row r="59">
      <c r="A59" s="17">
        <v>60832.0</v>
      </c>
      <c r="B59" s="17" t="s">
        <v>31</v>
      </c>
      <c r="C59" s="17" t="s">
        <v>31</v>
      </c>
      <c r="D59" s="17"/>
      <c r="E59" s="17">
        <v>132.0</v>
      </c>
      <c r="F59" s="17">
        <v>12.1937</v>
      </c>
      <c r="G59" s="17">
        <v>12.0</v>
      </c>
      <c r="H59" s="18"/>
      <c r="I59" s="17">
        <v>1937.0</v>
      </c>
      <c r="J59" s="17" t="s">
        <v>771</v>
      </c>
      <c r="K59" s="17">
        <v>32.460716</v>
      </c>
      <c r="L59" s="17">
        <v>-96.458852</v>
      </c>
      <c r="M59" s="17" t="s">
        <v>249</v>
      </c>
      <c r="N59" s="17" t="s">
        <v>79</v>
      </c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</row>
    <row r="60">
      <c r="A60" s="14">
        <v>46427.0</v>
      </c>
      <c r="B60" s="14" t="s">
        <v>31</v>
      </c>
      <c r="C60" s="14" t="s">
        <v>31</v>
      </c>
      <c r="D60" s="14"/>
      <c r="E60" s="14">
        <v>121.0</v>
      </c>
      <c r="F60" s="14" t="s">
        <v>1326</v>
      </c>
      <c r="G60" s="14" t="str">
        <f t="shared" ref="G60:G70" si="3">IFERROR(__xludf.DUMMYFUNCTION("SPLIT(F60,""."",TRUE)"),"4")</f>
        <v>4</v>
      </c>
      <c r="H60" s="14">
        <v>24.0</v>
      </c>
      <c r="I60" s="14">
        <v>1937.0</v>
      </c>
      <c r="J60" s="14" t="s">
        <v>1327</v>
      </c>
      <c r="K60" s="14">
        <v>32.572482</v>
      </c>
      <c r="L60" s="14">
        <v>-96.931556</v>
      </c>
      <c r="M60" s="14" t="s">
        <v>249</v>
      </c>
      <c r="N60" s="14" t="s">
        <v>79</v>
      </c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</row>
    <row r="61">
      <c r="A61" s="29">
        <v>50481.0</v>
      </c>
      <c r="B61" s="29" t="s">
        <v>31</v>
      </c>
      <c r="C61" s="29" t="s">
        <v>31</v>
      </c>
      <c r="D61" s="29"/>
      <c r="E61" s="29">
        <v>122.0</v>
      </c>
      <c r="F61" s="29" t="s">
        <v>1328</v>
      </c>
      <c r="G61" s="29" t="str">
        <f t="shared" si="3"/>
        <v>11</v>
      </c>
      <c r="H61" s="29">
        <v>17.0</v>
      </c>
      <c r="I61" s="29">
        <v>1938.0</v>
      </c>
      <c r="J61" s="29" t="s">
        <v>1329</v>
      </c>
      <c r="K61" s="29">
        <v>32.629826</v>
      </c>
      <c r="L61" s="29">
        <v>-96.914183</v>
      </c>
      <c r="M61" s="29" t="s">
        <v>249</v>
      </c>
      <c r="N61" s="29" t="s">
        <v>79</v>
      </c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</row>
    <row r="62">
      <c r="A62" s="29">
        <v>42595.0</v>
      </c>
      <c r="B62" s="29" t="s">
        <v>31</v>
      </c>
      <c r="C62" s="29" t="s">
        <v>31</v>
      </c>
      <c r="D62" s="29"/>
      <c r="E62" s="29">
        <v>120.0</v>
      </c>
      <c r="F62" s="29" t="s">
        <v>1330</v>
      </c>
      <c r="G62" s="29" t="str">
        <f t="shared" si="3"/>
        <v>11</v>
      </c>
      <c r="H62" s="29">
        <v>17.0</v>
      </c>
      <c r="I62" s="29">
        <v>1937.0</v>
      </c>
      <c r="J62" s="29" t="s">
        <v>1329</v>
      </c>
      <c r="K62" s="29">
        <v>32.629826</v>
      </c>
      <c r="L62" s="29">
        <v>-96.914183</v>
      </c>
      <c r="M62" s="29" t="s">
        <v>249</v>
      </c>
      <c r="N62" s="29" t="s">
        <v>79</v>
      </c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</row>
    <row r="63">
      <c r="A63" s="29">
        <v>60188.0</v>
      </c>
      <c r="B63" s="29" t="s">
        <v>31</v>
      </c>
      <c r="C63" s="29" t="s">
        <v>31</v>
      </c>
      <c r="D63" s="29"/>
      <c r="E63" s="29">
        <v>117.0</v>
      </c>
      <c r="F63" s="29" t="s">
        <v>1328</v>
      </c>
      <c r="G63" s="29" t="str">
        <f t="shared" si="3"/>
        <v>11</v>
      </c>
      <c r="H63" s="29">
        <v>17.0</v>
      </c>
      <c r="I63" s="29">
        <v>1938.0</v>
      </c>
      <c r="J63" s="29" t="s">
        <v>1329</v>
      </c>
      <c r="K63" s="29">
        <v>32.629826</v>
      </c>
      <c r="L63" s="29">
        <v>-96.914183</v>
      </c>
      <c r="M63" s="29" t="s">
        <v>249</v>
      </c>
      <c r="N63" s="29" t="s">
        <v>79</v>
      </c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</row>
    <row r="64">
      <c r="A64" s="29">
        <v>58719.0</v>
      </c>
      <c r="B64" s="29" t="s">
        <v>31</v>
      </c>
      <c r="C64" s="29" t="s">
        <v>31</v>
      </c>
      <c r="D64" s="29"/>
      <c r="E64" s="29">
        <v>126.0</v>
      </c>
      <c r="F64" s="29" t="s">
        <v>1328</v>
      </c>
      <c r="G64" s="29" t="str">
        <f t="shared" si="3"/>
        <v>11</v>
      </c>
      <c r="H64" s="29">
        <v>17.0</v>
      </c>
      <c r="I64" s="29">
        <v>1938.0</v>
      </c>
      <c r="J64" s="29" t="s">
        <v>1331</v>
      </c>
      <c r="K64" s="29">
        <v>32.629826</v>
      </c>
      <c r="L64" s="29">
        <v>-96.914183</v>
      </c>
      <c r="M64" s="29" t="s">
        <v>249</v>
      </c>
      <c r="N64" s="29" t="s">
        <v>79</v>
      </c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</row>
    <row r="65">
      <c r="A65" s="29">
        <v>59332.0</v>
      </c>
      <c r="B65" s="29" t="s">
        <v>31</v>
      </c>
      <c r="C65" s="29" t="s">
        <v>31</v>
      </c>
      <c r="D65" s="29"/>
      <c r="E65" s="29">
        <v>125.0</v>
      </c>
      <c r="F65" s="29" t="s">
        <v>1328</v>
      </c>
      <c r="G65" s="29" t="str">
        <f t="shared" si="3"/>
        <v>11</v>
      </c>
      <c r="H65" s="29">
        <v>17.0</v>
      </c>
      <c r="I65" s="29">
        <v>1938.0</v>
      </c>
      <c r="J65" s="29" t="s">
        <v>1332</v>
      </c>
      <c r="K65" s="29">
        <v>32.629826</v>
      </c>
      <c r="L65" s="29">
        <v>-96.914183</v>
      </c>
      <c r="M65" s="29" t="s">
        <v>249</v>
      </c>
      <c r="N65" s="29" t="s">
        <v>79</v>
      </c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</row>
    <row r="66">
      <c r="A66" s="29">
        <v>40081.0</v>
      </c>
      <c r="B66" s="29" t="s">
        <v>31</v>
      </c>
      <c r="C66" s="29" t="s">
        <v>31</v>
      </c>
      <c r="D66" s="29"/>
      <c r="E66" s="29">
        <v>118.0</v>
      </c>
      <c r="F66" s="29" t="s">
        <v>1328</v>
      </c>
      <c r="G66" s="29" t="str">
        <f t="shared" si="3"/>
        <v>11</v>
      </c>
      <c r="H66" s="29">
        <v>17.0</v>
      </c>
      <c r="I66" s="29">
        <v>1938.0</v>
      </c>
      <c r="J66" s="29" t="s">
        <v>1333</v>
      </c>
      <c r="K66" s="29">
        <v>32.629826</v>
      </c>
      <c r="L66" s="29">
        <v>-96.914183</v>
      </c>
      <c r="M66" s="29" t="s">
        <v>249</v>
      </c>
      <c r="N66" s="29" t="s">
        <v>79</v>
      </c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</row>
    <row r="67">
      <c r="A67" s="29">
        <v>60846.0</v>
      </c>
      <c r="B67" s="29" t="s">
        <v>31</v>
      </c>
      <c r="C67" s="29" t="s">
        <v>31</v>
      </c>
      <c r="D67" s="29"/>
      <c r="E67" s="29">
        <v>119.0</v>
      </c>
      <c r="F67" s="29" t="s">
        <v>1334</v>
      </c>
      <c r="G67" s="29" t="str">
        <f t="shared" si="3"/>
        <v>6</v>
      </c>
      <c r="H67" s="29">
        <v>16.0</v>
      </c>
      <c r="I67" s="29">
        <v>1938.0</v>
      </c>
      <c r="J67" s="29" t="s">
        <v>1333</v>
      </c>
      <c r="K67" s="29">
        <v>32.629826</v>
      </c>
      <c r="L67" s="29">
        <v>-96.914183</v>
      </c>
      <c r="M67" s="29" t="s">
        <v>249</v>
      </c>
      <c r="N67" s="29" t="s">
        <v>79</v>
      </c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</row>
    <row r="68">
      <c r="A68" s="29">
        <v>60847.0</v>
      </c>
      <c r="B68" s="29" t="s">
        <v>31</v>
      </c>
      <c r="C68" s="29" t="s">
        <v>31</v>
      </c>
      <c r="D68" s="29"/>
      <c r="E68" s="29">
        <v>31.0</v>
      </c>
      <c r="F68" s="29" t="s">
        <v>1328</v>
      </c>
      <c r="G68" s="29" t="str">
        <f t="shared" si="3"/>
        <v>11</v>
      </c>
      <c r="H68" s="29">
        <v>17.0</v>
      </c>
      <c r="I68" s="29">
        <v>1938.0</v>
      </c>
      <c r="J68" s="29" t="s">
        <v>1332</v>
      </c>
      <c r="K68" s="29">
        <v>32.629826</v>
      </c>
      <c r="L68" s="29">
        <v>-96.914183</v>
      </c>
      <c r="M68" s="29" t="s">
        <v>249</v>
      </c>
      <c r="N68" s="29" t="s">
        <v>79</v>
      </c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</row>
    <row r="69">
      <c r="A69" s="29">
        <v>94432.0</v>
      </c>
      <c r="B69" s="29" t="s">
        <v>31</v>
      </c>
      <c r="C69" s="29" t="s">
        <v>31</v>
      </c>
      <c r="D69" s="29"/>
      <c r="E69" s="29">
        <v>124.0</v>
      </c>
      <c r="F69" s="29" t="s">
        <v>1328</v>
      </c>
      <c r="G69" s="29" t="str">
        <f t="shared" si="3"/>
        <v>11</v>
      </c>
      <c r="H69" s="29">
        <v>17.0</v>
      </c>
      <c r="I69" s="29">
        <v>1938.0</v>
      </c>
      <c r="J69" s="29" t="s">
        <v>1333</v>
      </c>
      <c r="K69" s="29">
        <v>32.629826</v>
      </c>
      <c r="L69" s="29">
        <v>-96.914183</v>
      </c>
      <c r="M69" s="29" t="s">
        <v>249</v>
      </c>
      <c r="N69" s="29" t="s">
        <v>79</v>
      </c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</row>
    <row r="70">
      <c r="A70" s="25">
        <v>41985.0</v>
      </c>
      <c r="B70" s="25" t="s">
        <v>31</v>
      </c>
      <c r="C70" s="25" t="s">
        <v>31</v>
      </c>
      <c r="D70" s="25"/>
      <c r="E70" s="26"/>
      <c r="F70" s="25" t="s">
        <v>1335</v>
      </c>
      <c r="G70" s="25" t="str">
        <f t="shared" si="3"/>
        <v>12</v>
      </c>
      <c r="H70" s="25">
        <v>27.0</v>
      </c>
      <c r="I70" s="25">
        <v>1952.0</v>
      </c>
      <c r="J70" s="25" t="s">
        <v>1336</v>
      </c>
      <c r="K70" s="25">
        <v>32.776664</v>
      </c>
      <c r="L70" s="25">
        <v>-96.796988</v>
      </c>
      <c r="M70" s="25" t="s">
        <v>249</v>
      </c>
      <c r="N70" s="25" t="s">
        <v>79</v>
      </c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</row>
    <row r="71">
      <c r="A71" s="25">
        <v>82716.0</v>
      </c>
      <c r="B71" s="25" t="s">
        <v>1337</v>
      </c>
      <c r="C71" s="25" t="s">
        <v>31</v>
      </c>
      <c r="D71" s="25"/>
      <c r="E71" s="26"/>
      <c r="F71" s="25" t="s">
        <v>1338</v>
      </c>
      <c r="G71" s="25"/>
      <c r="H71" s="25"/>
      <c r="I71" s="25">
        <v>1953.0</v>
      </c>
      <c r="J71" s="25" t="s">
        <v>1339</v>
      </c>
      <c r="K71" s="25">
        <v>32.776664</v>
      </c>
      <c r="L71" s="25">
        <v>-96.796988</v>
      </c>
      <c r="M71" s="25" t="s">
        <v>249</v>
      </c>
      <c r="N71" s="25" t="s">
        <v>79</v>
      </c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</row>
    <row r="72">
      <c r="A72" s="25">
        <v>36854.0</v>
      </c>
      <c r="B72" s="25" t="s">
        <v>1337</v>
      </c>
      <c r="C72" s="25" t="s">
        <v>31</v>
      </c>
      <c r="D72" s="25"/>
      <c r="E72" s="26"/>
      <c r="F72" s="25" t="s">
        <v>1338</v>
      </c>
      <c r="G72" s="25"/>
      <c r="H72" s="25"/>
      <c r="I72" s="25"/>
      <c r="J72" s="25" t="s">
        <v>1339</v>
      </c>
      <c r="K72" s="25">
        <v>32.776664</v>
      </c>
      <c r="L72" s="25">
        <v>-96.796988</v>
      </c>
      <c r="M72" s="25" t="s">
        <v>249</v>
      </c>
      <c r="N72" s="25" t="s">
        <v>79</v>
      </c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</row>
    <row r="73">
      <c r="A73" s="25">
        <v>38530.0</v>
      </c>
      <c r="B73" s="25" t="s">
        <v>1337</v>
      </c>
      <c r="C73" s="25" t="s">
        <v>31</v>
      </c>
      <c r="D73" s="25"/>
      <c r="E73" s="26"/>
      <c r="F73" s="25" t="s">
        <v>1338</v>
      </c>
      <c r="G73" s="25"/>
      <c r="H73" s="25"/>
      <c r="I73" s="25"/>
      <c r="J73" s="25" t="s">
        <v>1339</v>
      </c>
      <c r="K73" s="25">
        <v>32.776664</v>
      </c>
      <c r="L73" s="25">
        <v>-96.796988</v>
      </c>
      <c r="M73" s="25" t="s">
        <v>249</v>
      </c>
      <c r="N73" s="25" t="s">
        <v>79</v>
      </c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</row>
    <row r="74">
      <c r="A74" s="22">
        <v>38542.0</v>
      </c>
      <c r="B74" s="22" t="s">
        <v>31</v>
      </c>
      <c r="C74" s="22" t="s">
        <v>31</v>
      </c>
      <c r="D74" s="22"/>
      <c r="E74" s="22">
        <v>135.0</v>
      </c>
      <c r="F74" s="22" t="s">
        <v>1340</v>
      </c>
      <c r="G74" s="22" t="str">
        <f t="shared" ref="G74:G103" si="4">IFERROR(__xludf.DUMMYFUNCTION("SPLIT(F74,""."",TRUE)"),"4")</f>
        <v>4</v>
      </c>
      <c r="H74" s="22">
        <v>17.0</v>
      </c>
      <c r="I74" s="22">
        <v>1937.0</v>
      </c>
      <c r="J74" s="22" t="s">
        <v>1341</v>
      </c>
      <c r="K74" s="22">
        <v>32.883362</v>
      </c>
      <c r="L74" s="22">
        <v>-96.765318</v>
      </c>
      <c r="M74" s="22" t="s">
        <v>249</v>
      </c>
      <c r="N74" s="22" t="s">
        <v>79</v>
      </c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</row>
    <row r="75">
      <c r="A75" s="22">
        <v>44855.0</v>
      </c>
      <c r="B75" s="22" t="s">
        <v>31</v>
      </c>
      <c r="C75" s="22" t="s">
        <v>31</v>
      </c>
      <c r="D75" s="22"/>
      <c r="E75" s="22">
        <v>356.0</v>
      </c>
      <c r="F75" s="22" t="s">
        <v>1342</v>
      </c>
      <c r="G75" s="22" t="str">
        <f t="shared" si="4"/>
        <v>9</v>
      </c>
      <c r="H75" s="22">
        <v>17.0</v>
      </c>
      <c r="I75" s="22">
        <v>1937.0</v>
      </c>
      <c r="J75" s="22" t="s">
        <v>1341</v>
      </c>
      <c r="K75" s="22">
        <v>32.883362</v>
      </c>
      <c r="L75" s="22">
        <v>-96.765318</v>
      </c>
      <c r="M75" s="22" t="s">
        <v>249</v>
      </c>
      <c r="N75" s="22" t="s">
        <v>79</v>
      </c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</row>
    <row r="76">
      <c r="A76" s="22">
        <v>38784.0</v>
      </c>
      <c r="B76" s="22" t="s">
        <v>31</v>
      </c>
      <c r="C76" s="22" t="s">
        <v>31</v>
      </c>
      <c r="D76" s="22"/>
      <c r="E76" s="22">
        <v>133.0</v>
      </c>
      <c r="F76" s="22" t="s">
        <v>1343</v>
      </c>
      <c r="G76" s="22" t="str">
        <f t="shared" si="4"/>
        <v>9</v>
      </c>
      <c r="H76" s="22">
        <v>30.0</v>
      </c>
      <c r="I76" s="22">
        <v>1937.0</v>
      </c>
      <c r="J76" s="22" t="s">
        <v>1341</v>
      </c>
      <c r="K76" s="22">
        <v>32.883362</v>
      </c>
      <c r="L76" s="22">
        <v>-96.765318</v>
      </c>
      <c r="M76" s="22" t="s">
        <v>249</v>
      </c>
      <c r="N76" s="22" t="s">
        <v>79</v>
      </c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</row>
    <row r="77">
      <c r="A77" s="22">
        <v>82674.0</v>
      </c>
      <c r="B77" s="22" t="s">
        <v>31</v>
      </c>
      <c r="C77" s="22" t="s">
        <v>31</v>
      </c>
      <c r="D77" s="22"/>
      <c r="E77" s="22">
        <v>129.0</v>
      </c>
      <c r="F77" s="22" t="s">
        <v>1344</v>
      </c>
      <c r="G77" s="22" t="str">
        <f t="shared" si="4"/>
        <v>4</v>
      </c>
      <c r="H77" s="22">
        <v>25.0</v>
      </c>
      <c r="I77" s="22">
        <v>1937.0</v>
      </c>
      <c r="J77" s="22" t="s">
        <v>1341</v>
      </c>
      <c r="K77" s="22">
        <v>32.883362</v>
      </c>
      <c r="L77" s="22">
        <v>-96.765318</v>
      </c>
      <c r="M77" s="22" t="s">
        <v>249</v>
      </c>
      <c r="N77" s="22" t="s">
        <v>79</v>
      </c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</row>
    <row r="78">
      <c r="A78" s="22">
        <v>59844.0</v>
      </c>
      <c r="B78" s="22" t="s">
        <v>31</v>
      </c>
      <c r="C78" s="22" t="s">
        <v>31</v>
      </c>
      <c r="D78" s="22"/>
      <c r="E78" s="22">
        <v>134.0</v>
      </c>
      <c r="F78" s="22" t="s">
        <v>1345</v>
      </c>
      <c r="G78" s="22" t="str">
        <f t="shared" si="4"/>
        <v>4</v>
      </c>
      <c r="H78" s="22">
        <v>19.0</v>
      </c>
      <c r="I78" s="22">
        <v>1937.0</v>
      </c>
      <c r="J78" s="22" t="s">
        <v>1341</v>
      </c>
      <c r="K78" s="22">
        <v>32.883362</v>
      </c>
      <c r="L78" s="22">
        <v>-96.765318</v>
      </c>
      <c r="M78" s="22" t="s">
        <v>249</v>
      </c>
      <c r="N78" s="22" t="s">
        <v>79</v>
      </c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</row>
    <row r="79">
      <c r="A79" s="22">
        <v>38597.0</v>
      </c>
      <c r="B79" s="22" t="s">
        <v>31</v>
      </c>
      <c r="C79" s="22" t="s">
        <v>31</v>
      </c>
      <c r="D79" s="22"/>
      <c r="E79" s="22">
        <v>127.0</v>
      </c>
      <c r="F79" s="22" t="s">
        <v>1342</v>
      </c>
      <c r="G79" s="22" t="str">
        <f t="shared" si="4"/>
        <v>9</v>
      </c>
      <c r="H79" s="22">
        <v>17.0</v>
      </c>
      <c r="I79" s="22">
        <v>1937.0</v>
      </c>
      <c r="J79" s="22" t="s">
        <v>1341</v>
      </c>
      <c r="K79" s="22">
        <v>32.883362</v>
      </c>
      <c r="L79" s="22">
        <v>-96.765318</v>
      </c>
      <c r="M79" s="22" t="s">
        <v>249</v>
      </c>
      <c r="N79" s="22" t="s">
        <v>79</v>
      </c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</row>
    <row r="80">
      <c r="A80" s="11">
        <v>36889.0</v>
      </c>
      <c r="B80" s="11" t="s">
        <v>31</v>
      </c>
      <c r="C80" s="11" t="s">
        <v>31</v>
      </c>
      <c r="D80" s="11"/>
      <c r="E80" s="12"/>
      <c r="F80" s="11" t="s">
        <v>1346</v>
      </c>
      <c r="G80" s="11" t="str">
        <f t="shared" si="4"/>
        <v>10</v>
      </c>
      <c r="H80" s="11">
        <v>24.0</v>
      </c>
      <c r="I80" s="11">
        <v>1955.0</v>
      </c>
      <c r="J80" s="11" t="s">
        <v>886</v>
      </c>
      <c r="K80" s="11">
        <v>33.247057</v>
      </c>
      <c r="L80" s="11">
        <v>-95.899966</v>
      </c>
      <c r="M80" s="11" t="s">
        <v>249</v>
      </c>
      <c r="N80" s="11" t="s">
        <v>79</v>
      </c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</row>
    <row r="81">
      <c r="A81" s="11">
        <v>41986.0</v>
      </c>
      <c r="B81" s="11" t="s">
        <v>31</v>
      </c>
      <c r="C81" s="11" t="s">
        <v>31</v>
      </c>
      <c r="D81" s="11"/>
      <c r="E81" s="12"/>
      <c r="F81" s="11" t="s">
        <v>1346</v>
      </c>
      <c r="G81" s="11" t="str">
        <f t="shared" si="4"/>
        <v>10</v>
      </c>
      <c r="H81" s="11">
        <v>24.0</v>
      </c>
      <c r="I81" s="11">
        <v>1955.0</v>
      </c>
      <c r="J81" s="11" t="s">
        <v>886</v>
      </c>
      <c r="K81" s="11">
        <v>33.247057</v>
      </c>
      <c r="L81" s="11">
        <v>-95.899966</v>
      </c>
      <c r="M81" s="11" t="s">
        <v>249</v>
      </c>
      <c r="N81" s="11" t="s">
        <v>79</v>
      </c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</row>
    <row r="82">
      <c r="A82" s="36">
        <v>58357.0</v>
      </c>
      <c r="B82" s="36" t="s">
        <v>31</v>
      </c>
      <c r="C82" s="36" t="s">
        <v>31</v>
      </c>
      <c r="D82" s="36"/>
      <c r="E82" s="37"/>
      <c r="F82" s="36" t="s">
        <v>1347</v>
      </c>
      <c r="G82" s="36" t="str">
        <f t="shared" si="4"/>
        <v>8</v>
      </c>
      <c r="H82" s="36">
        <v>31.0</v>
      </c>
      <c r="I82" s="36">
        <v>1949.0</v>
      </c>
      <c r="J82" s="36" t="s">
        <v>1348</v>
      </c>
      <c r="K82" s="36">
        <v>33.591143</v>
      </c>
      <c r="L82" s="36">
        <v>-101.888444</v>
      </c>
      <c r="M82" s="36" t="s">
        <v>249</v>
      </c>
      <c r="N82" s="36" t="s">
        <v>79</v>
      </c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</row>
    <row r="83">
      <c r="A83" s="36">
        <v>44002.0</v>
      </c>
      <c r="B83" s="36" t="s">
        <v>31</v>
      </c>
      <c r="C83" s="36" t="s">
        <v>31</v>
      </c>
      <c r="D83" s="36"/>
      <c r="E83" s="37"/>
      <c r="F83" s="36" t="s">
        <v>1347</v>
      </c>
      <c r="G83" s="36" t="str">
        <f t="shared" si="4"/>
        <v>8</v>
      </c>
      <c r="H83" s="36">
        <v>31.0</v>
      </c>
      <c r="I83" s="36">
        <v>1949.0</v>
      </c>
      <c r="J83" s="36" t="s">
        <v>1348</v>
      </c>
      <c r="K83" s="36">
        <v>33.591143</v>
      </c>
      <c r="L83" s="36">
        <v>-101.888444</v>
      </c>
      <c r="M83" s="36" t="s">
        <v>249</v>
      </c>
      <c r="N83" s="36" t="s">
        <v>79</v>
      </c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</row>
    <row r="84">
      <c r="A84" s="36">
        <v>47880.0</v>
      </c>
      <c r="B84" s="36" t="s">
        <v>31</v>
      </c>
      <c r="C84" s="36" t="s">
        <v>31</v>
      </c>
      <c r="D84" s="36"/>
      <c r="E84" s="37"/>
      <c r="F84" s="36" t="s">
        <v>1347</v>
      </c>
      <c r="G84" s="36" t="str">
        <f t="shared" si="4"/>
        <v>8</v>
      </c>
      <c r="H84" s="36">
        <v>31.0</v>
      </c>
      <c r="I84" s="36">
        <v>1949.0</v>
      </c>
      <c r="J84" s="36" t="s">
        <v>1348</v>
      </c>
      <c r="K84" s="36">
        <v>33.591143</v>
      </c>
      <c r="L84" s="36">
        <v>-101.888444</v>
      </c>
      <c r="M84" s="36" t="s">
        <v>249</v>
      </c>
      <c r="N84" s="36" t="s">
        <v>79</v>
      </c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</row>
    <row r="85">
      <c r="A85" s="36">
        <v>64713.0</v>
      </c>
      <c r="B85" s="36" t="s">
        <v>31</v>
      </c>
      <c r="C85" s="36" t="s">
        <v>31</v>
      </c>
      <c r="D85" s="36"/>
      <c r="E85" s="37"/>
      <c r="F85" s="36" t="s">
        <v>1347</v>
      </c>
      <c r="G85" s="36" t="str">
        <f t="shared" si="4"/>
        <v>8</v>
      </c>
      <c r="H85" s="36">
        <v>31.0</v>
      </c>
      <c r="I85" s="36">
        <v>1949.0</v>
      </c>
      <c r="J85" s="36" t="s">
        <v>1348</v>
      </c>
      <c r="K85" s="36">
        <v>33.591143</v>
      </c>
      <c r="L85" s="36">
        <v>-101.888444</v>
      </c>
      <c r="M85" s="36" t="s">
        <v>249</v>
      </c>
      <c r="N85" s="36" t="s">
        <v>79</v>
      </c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</row>
    <row r="86">
      <c r="A86" s="36">
        <v>64748.0</v>
      </c>
      <c r="B86" s="36" t="s">
        <v>31</v>
      </c>
      <c r="C86" s="36" t="s">
        <v>31</v>
      </c>
      <c r="D86" s="36"/>
      <c r="E86" s="37"/>
      <c r="F86" s="36" t="s">
        <v>1347</v>
      </c>
      <c r="G86" s="36" t="str">
        <f t="shared" si="4"/>
        <v>8</v>
      </c>
      <c r="H86" s="36">
        <v>31.0</v>
      </c>
      <c r="I86" s="36">
        <v>1949.0</v>
      </c>
      <c r="J86" s="36" t="s">
        <v>1348</v>
      </c>
      <c r="K86" s="36">
        <v>33.591143</v>
      </c>
      <c r="L86" s="36">
        <v>-101.888444</v>
      </c>
      <c r="M86" s="36" t="s">
        <v>249</v>
      </c>
      <c r="N86" s="36" t="s">
        <v>79</v>
      </c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</row>
    <row r="87">
      <c r="A87" s="36">
        <v>92687.0</v>
      </c>
      <c r="B87" s="36" t="s">
        <v>31</v>
      </c>
      <c r="C87" s="36" t="s">
        <v>31</v>
      </c>
      <c r="D87" s="36"/>
      <c r="E87" s="37"/>
      <c r="F87" s="36" t="s">
        <v>1347</v>
      </c>
      <c r="G87" s="36" t="str">
        <f t="shared" si="4"/>
        <v>8</v>
      </c>
      <c r="H87" s="36">
        <v>31.0</v>
      </c>
      <c r="I87" s="36">
        <v>1949.0</v>
      </c>
      <c r="J87" s="36" t="s">
        <v>1348</v>
      </c>
      <c r="K87" s="36">
        <v>33.591143</v>
      </c>
      <c r="L87" s="36">
        <v>-101.888444</v>
      </c>
      <c r="M87" s="36" t="s">
        <v>249</v>
      </c>
      <c r="N87" s="36" t="s">
        <v>79</v>
      </c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</row>
    <row r="88">
      <c r="A88" s="36">
        <v>38080.0</v>
      </c>
      <c r="B88" s="36" t="s">
        <v>31</v>
      </c>
      <c r="C88" s="36" t="s">
        <v>31</v>
      </c>
      <c r="D88" s="36"/>
      <c r="E88" s="37"/>
      <c r="F88" s="36" t="s">
        <v>1347</v>
      </c>
      <c r="G88" s="36" t="str">
        <f t="shared" si="4"/>
        <v>8</v>
      </c>
      <c r="H88" s="36">
        <v>31.0</v>
      </c>
      <c r="I88" s="36">
        <v>1949.0</v>
      </c>
      <c r="J88" s="36" t="s">
        <v>1348</v>
      </c>
      <c r="K88" s="36">
        <v>33.591143</v>
      </c>
      <c r="L88" s="36">
        <v>-101.888444</v>
      </c>
      <c r="M88" s="36" t="s">
        <v>249</v>
      </c>
      <c r="N88" s="36" t="s">
        <v>79</v>
      </c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</row>
    <row r="89">
      <c r="A89" s="39">
        <v>35956.0</v>
      </c>
      <c r="B89" s="39" t="s">
        <v>31</v>
      </c>
      <c r="C89" s="39" t="s">
        <v>31</v>
      </c>
      <c r="D89" s="39"/>
      <c r="E89" s="40"/>
      <c r="F89" s="39" t="s">
        <v>1349</v>
      </c>
      <c r="G89" s="39" t="str">
        <f t="shared" si="4"/>
        <v>9</v>
      </c>
      <c r="H89" s="39">
        <v>8.0</v>
      </c>
      <c r="I89" s="39">
        <v>1956.0</v>
      </c>
      <c r="J89" s="39" t="s">
        <v>1350</v>
      </c>
      <c r="K89" s="39">
        <v>34.749314</v>
      </c>
      <c r="L89" s="39">
        <v>-118.199123</v>
      </c>
      <c r="M89" s="39" t="s">
        <v>249</v>
      </c>
      <c r="N89" s="39" t="s">
        <v>79</v>
      </c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</row>
    <row r="90">
      <c r="A90" s="39">
        <v>98558.0</v>
      </c>
      <c r="B90" s="39" t="s">
        <v>31</v>
      </c>
      <c r="C90" s="39" t="s">
        <v>31</v>
      </c>
      <c r="D90" s="39"/>
      <c r="E90" s="40"/>
      <c r="F90" s="39" t="s">
        <v>804</v>
      </c>
      <c r="G90" s="39" t="str">
        <f t="shared" si="4"/>
        <v>9</v>
      </c>
      <c r="H90" s="39">
        <v>7.0</v>
      </c>
      <c r="I90" s="39">
        <v>1956.0</v>
      </c>
      <c r="J90" s="39" t="s">
        <v>1351</v>
      </c>
      <c r="K90" s="39">
        <v>34.749314</v>
      </c>
      <c r="L90" s="39">
        <v>-118.199123</v>
      </c>
      <c r="M90" s="39" t="s">
        <v>249</v>
      </c>
      <c r="N90" s="39" t="s">
        <v>79</v>
      </c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</row>
    <row r="91">
      <c r="A91" s="39">
        <v>35236.0</v>
      </c>
      <c r="B91" s="39" t="s">
        <v>31</v>
      </c>
      <c r="C91" s="39" t="s">
        <v>31</v>
      </c>
      <c r="D91" s="39"/>
      <c r="E91" s="40"/>
      <c r="F91" s="39" t="s">
        <v>1349</v>
      </c>
      <c r="G91" s="39" t="str">
        <f t="shared" si="4"/>
        <v>9</v>
      </c>
      <c r="H91" s="39">
        <v>8.0</v>
      </c>
      <c r="I91" s="39">
        <v>1956.0</v>
      </c>
      <c r="J91" s="39" t="s">
        <v>1351</v>
      </c>
      <c r="K91" s="39">
        <v>34.749314</v>
      </c>
      <c r="L91" s="39">
        <v>-118.199123</v>
      </c>
      <c r="M91" s="39" t="s">
        <v>249</v>
      </c>
      <c r="N91" s="39" t="s">
        <v>79</v>
      </c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</row>
    <row r="92">
      <c r="A92" s="39">
        <v>36761.0</v>
      </c>
      <c r="B92" s="39" t="s">
        <v>31</v>
      </c>
      <c r="C92" s="39" t="s">
        <v>31</v>
      </c>
      <c r="D92" s="39"/>
      <c r="E92" s="40"/>
      <c r="F92" s="39" t="s">
        <v>1349</v>
      </c>
      <c r="G92" s="39" t="str">
        <f t="shared" si="4"/>
        <v>9</v>
      </c>
      <c r="H92" s="39">
        <v>8.0</v>
      </c>
      <c r="I92" s="39">
        <v>1956.0</v>
      </c>
      <c r="J92" s="39" t="s">
        <v>1351</v>
      </c>
      <c r="K92" s="39">
        <v>34.749314</v>
      </c>
      <c r="L92" s="39">
        <v>-118.199123</v>
      </c>
      <c r="M92" s="39" t="s">
        <v>249</v>
      </c>
      <c r="N92" s="39" t="s">
        <v>79</v>
      </c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</row>
    <row r="93">
      <c r="A93" s="34">
        <v>35261.0</v>
      </c>
      <c r="B93" s="34" t="s">
        <v>31</v>
      </c>
      <c r="C93" s="34" t="s">
        <v>31</v>
      </c>
      <c r="D93" s="34"/>
      <c r="E93" s="35"/>
      <c r="F93" s="34" t="s">
        <v>866</v>
      </c>
      <c r="G93" s="34" t="str">
        <f t="shared" si="4"/>
        <v>9</v>
      </c>
      <c r="H93" s="34">
        <v>9.0</v>
      </c>
      <c r="I93" s="34">
        <v>1956.0</v>
      </c>
      <c r="J93" s="34" t="s">
        <v>1352</v>
      </c>
      <c r="K93" s="34">
        <v>35.947968</v>
      </c>
      <c r="L93" s="34">
        <v>-117.90389</v>
      </c>
      <c r="M93" s="34" t="s">
        <v>249</v>
      </c>
      <c r="N93" s="34" t="s">
        <v>79</v>
      </c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</row>
    <row r="94">
      <c r="A94" s="19">
        <v>35914.0</v>
      </c>
      <c r="B94" s="19" t="s">
        <v>31</v>
      </c>
      <c r="C94" s="19" t="s">
        <v>31</v>
      </c>
      <c r="D94" s="19"/>
      <c r="E94" s="20"/>
      <c r="F94" s="19" t="s">
        <v>866</v>
      </c>
      <c r="G94" s="19" t="str">
        <f t="shared" si="4"/>
        <v>9</v>
      </c>
      <c r="H94" s="19">
        <v>9.0</v>
      </c>
      <c r="I94" s="19">
        <v>1956.0</v>
      </c>
      <c r="J94" s="19" t="s">
        <v>1353</v>
      </c>
      <c r="K94" s="19">
        <v>36.281883</v>
      </c>
      <c r="L94" s="19">
        <v>-118.006472</v>
      </c>
      <c r="M94" s="19" t="s">
        <v>249</v>
      </c>
      <c r="N94" s="19" t="s">
        <v>79</v>
      </c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</row>
    <row r="95">
      <c r="A95" s="17">
        <v>91358.0</v>
      </c>
      <c r="B95" s="17" t="s">
        <v>31</v>
      </c>
      <c r="C95" s="17" t="s">
        <v>31</v>
      </c>
      <c r="D95" s="17"/>
      <c r="E95" s="18"/>
      <c r="F95" s="17" t="s">
        <v>1354</v>
      </c>
      <c r="G95" s="17" t="str">
        <f t="shared" si="4"/>
        <v>10</v>
      </c>
      <c r="H95" s="17">
        <v>12.0</v>
      </c>
      <c r="I95" s="17">
        <v>1956.0</v>
      </c>
      <c r="J95" s="17" t="s">
        <v>1355</v>
      </c>
      <c r="K95" s="17">
        <v>36.829678</v>
      </c>
      <c r="L95" s="17">
        <v>-121.734949</v>
      </c>
      <c r="M95" s="17" t="s">
        <v>249</v>
      </c>
      <c r="N95" s="17" t="s">
        <v>79</v>
      </c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</row>
    <row r="96">
      <c r="A96" s="17">
        <v>36006.0</v>
      </c>
      <c r="B96" s="17" t="s">
        <v>31</v>
      </c>
      <c r="C96" s="17" t="s">
        <v>31</v>
      </c>
      <c r="D96" s="17"/>
      <c r="E96" s="18"/>
      <c r="F96" s="17" t="s">
        <v>1356</v>
      </c>
      <c r="G96" s="17" t="str">
        <f t="shared" si="4"/>
        <v>10</v>
      </c>
      <c r="H96" s="17">
        <v>21.0</v>
      </c>
      <c r="I96" s="17">
        <v>1956.0</v>
      </c>
      <c r="J96" s="17" t="s">
        <v>1355</v>
      </c>
      <c r="K96" s="17">
        <v>36.829678</v>
      </c>
      <c r="L96" s="17">
        <v>-121.734949</v>
      </c>
      <c r="M96" s="17" t="s">
        <v>249</v>
      </c>
      <c r="N96" s="17" t="s">
        <v>79</v>
      </c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</row>
    <row r="97">
      <c r="A97" s="14">
        <v>36010.0</v>
      </c>
      <c r="B97" s="14" t="s">
        <v>31</v>
      </c>
      <c r="C97" s="14" t="s">
        <v>31</v>
      </c>
      <c r="D97" s="14"/>
      <c r="E97" s="15"/>
      <c r="F97" s="14" t="s">
        <v>866</v>
      </c>
      <c r="G97" s="14" t="str">
        <f t="shared" si="4"/>
        <v>9</v>
      </c>
      <c r="H97" s="14">
        <v>9.0</v>
      </c>
      <c r="I97" s="14">
        <v>1956.0</v>
      </c>
      <c r="J97" s="14" t="s">
        <v>1357</v>
      </c>
      <c r="K97" s="14">
        <v>37.106927</v>
      </c>
      <c r="L97" s="14">
        <v>-118.289546</v>
      </c>
      <c r="M97" s="14" t="s">
        <v>249</v>
      </c>
      <c r="N97" s="14" t="s">
        <v>79</v>
      </c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</row>
    <row r="98">
      <c r="A98" s="29">
        <v>36752.0</v>
      </c>
      <c r="B98" s="29" t="s">
        <v>31</v>
      </c>
      <c r="C98" s="29" t="s">
        <v>31</v>
      </c>
      <c r="D98" s="29"/>
      <c r="E98" s="30"/>
      <c r="F98" s="29" t="s">
        <v>1358</v>
      </c>
      <c r="G98" s="29" t="str">
        <f t="shared" si="4"/>
        <v>9</v>
      </c>
      <c r="H98" s="29">
        <v>18.0</v>
      </c>
      <c r="I98" s="29">
        <v>1953.0</v>
      </c>
      <c r="J98" s="29" t="s">
        <v>1359</v>
      </c>
      <c r="K98" s="29">
        <v>37.339386</v>
      </c>
      <c r="L98" s="29">
        <v>-121.894956</v>
      </c>
      <c r="M98" s="29" t="s">
        <v>249</v>
      </c>
      <c r="N98" s="29" t="s">
        <v>79</v>
      </c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</row>
    <row r="99">
      <c r="A99" s="25">
        <v>36032.0</v>
      </c>
      <c r="B99" s="25" t="s">
        <v>31</v>
      </c>
      <c r="C99" s="25" t="s">
        <v>31</v>
      </c>
      <c r="D99" s="25"/>
      <c r="E99" s="26"/>
      <c r="F99" s="25" t="s">
        <v>1360</v>
      </c>
      <c r="G99" s="25" t="str">
        <f t="shared" si="4"/>
        <v>9</v>
      </c>
      <c r="H99" s="25">
        <v>11.0</v>
      </c>
      <c r="I99" s="25">
        <v>1956.0</v>
      </c>
      <c r="J99" s="25" t="s">
        <v>1361</v>
      </c>
      <c r="K99" s="25">
        <v>37.514376</v>
      </c>
      <c r="L99" s="25">
        <v>-118.627901</v>
      </c>
      <c r="M99" s="25" t="s">
        <v>249</v>
      </c>
      <c r="N99" s="25" t="s">
        <v>79</v>
      </c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</row>
    <row r="100">
      <c r="A100" s="22">
        <v>35834.0</v>
      </c>
      <c r="B100" s="22" t="s">
        <v>31</v>
      </c>
      <c r="C100" s="22" t="s">
        <v>31</v>
      </c>
      <c r="D100" s="22"/>
      <c r="E100" s="23"/>
      <c r="F100" s="22" t="s">
        <v>1362</v>
      </c>
      <c r="G100" s="22" t="str">
        <f t="shared" si="4"/>
        <v>10</v>
      </c>
      <c r="H100" s="22">
        <v>20.0</v>
      </c>
      <c r="I100" s="22">
        <v>1953.0</v>
      </c>
      <c r="J100" s="22" t="s">
        <v>875</v>
      </c>
      <c r="K100" s="22">
        <v>37.871593</v>
      </c>
      <c r="L100" s="22">
        <v>-122.272747</v>
      </c>
      <c r="M100" s="22" t="s">
        <v>249</v>
      </c>
      <c r="N100" s="22" t="s">
        <v>79</v>
      </c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</row>
    <row r="101">
      <c r="A101" s="22">
        <v>82211.0</v>
      </c>
      <c r="B101" s="22" t="s">
        <v>31</v>
      </c>
      <c r="C101" s="22" t="s">
        <v>31</v>
      </c>
      <c r="D101" s="22"/>
      <c r="E101" s="23"/>
      <c r="F101" s="22" t="s">
        <v>1363</v>
      </c>
      <c r="G101" s="22" t="str">
        <f t="shared" si="4"/>
        <v>10</v>
      </c>
      <c r="H101" s="22">
        <v>28.0</v>
      </c>
      <c r="I101" s="22">
        <v>1953.0</v>
      </c>
      <c r="J101" s="22" t="s">
        <v>875</v>
      </c>
      <c r="K101" s="22">
        <v>37.871593</v>
      </c>
      <c r="L101" s="22">
        <v>-122.272747</v>
      </c>
      <c r="M101" s="22" t="s">
        <v>249</v>
      </c>
      <c r="N101" s="22" t="s">
        <v>79</v>
      </c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</row>
    <row r="102">
      <c r="A102" s="22">
        <v>36764.0</v>
      </c>
      <c r="B102" s="22" t="s">
        <v>31</v>
      </c>
      <c r="C102" s="22" t="s">
        <v>31</v>
      </c>
      <c r="D102" s="22"/>
      <c r="E102" s="23"/>
      <c r="F102" s="22" t="s">
        <v>868</v>
      </c>
      <c r="G102" s="22" t="str">
        <f t="shared" si="4"/>
        <v>9</v>
      </c>
      <c r="H102" s="22">
        <v>1.0</v>
      </c>
      <c r="I102" s="22">
        <v>1956.0</v>
      </c>
      <c r="J102" s="22" t="s">
        <v>875</v>
      </c>
      <c r="K102" s="22">
        <v>37.871593</v>
      </c>
      <c r="L102" s="22">
        <v>-122.272747</v>
      </c>
      <c r="M102" s="22" t="s">
        <v>249</v>
      </c>
      <c r="N102" s="22" t="s">
        <v>79</v>
      </c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</row>
    <row r="103">
      <c r="A103" s="11">
        <v>36008.0</v>
      </c>
      <c r="B103" s="11" t="s">
        <v>31</v>
      </c>
      <c r="C103" s="11" t="s">
        <v>31</v>
      </c>
      <c r="D103" s="11"/>
      <c r="E103" s="12"/>
      <c r="F103" s="11" t="s">
        <v>1364</v>
      </c>
      <c r="G103" s="11" t="str">
        <f t="shared" si="4"/>
        <v>7</v>
      </c>
      <c r="H103" s="11">
        <v>10.0</v>
      </c>
      <c r="I103" s="11">
        <v>1951.0</v>
      </c>
      <c r="J103" s="11" t="s">
        <v>1365</v>
      </c>
      <c r="K103" s="11">
        <v>38.442966</v>
      </c>
      <c r="L103" s="11">
        <v>-120.630763</v>
      </c>
      <c r="M103" s="11" t="s">
        <v>249</v>
      </c>
      <c r="N103" s="11" t="s">
        <v>79</v>
      </c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</row>
    <row r="104">
      <c r="A104" s="36">
        <v>41103.0</v>
      </c>
      <c r="B104" s="36" t="s">
        <v>31</v>
      </c>
      <c r="C104" s="36" t="s">
        <v>31</v>
      </c>
      <c r="D104" s="36"/>
      <c r="E104" s="37"/>
      <c r="F104" s="36">
        <v>6.24</v>
      </c>
      <c r="G104" s="36">
        <v>6.0</v>
      </c>
      <c r="H104" s="36">
        <v>24.0</v>
      </c>
      <c r="I104" s="36"/>
      <c r="J104" s="36" t="s">
        <v>1366</v>
      </c>
      <c r="K104" s="36">
        <v>39.633321</v>
      </c>
      <c r="L104" s="36">
        <v>-105.317215</v>
      </c>
      <c r="M104" s="36" t="s">
        <v>249</v>
      </c>
      <c r="N104" s="36" t="s">
        <v>79</v>
      </c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</row>
    <row r="105">
      <c r="A105" s="8">
        <v>64217.0</v>
      </c>
      <c r="B105" s="8" t="s">
        <v>31</v>
      </c>
      <c r="C105" s="8" t="s">
        <v>31</v>
      </c>
      <c r="D105" s="8"/>
      <c r="E105" s="8">
        <v>1750.0</v>
      </c>
      <c r="F105" s="8" t="s">
        <v>1367</v>
      </c>
      <c r="G105" s="8" t="str">
        <f>IFERROR(__xludf.DUMMYFUNCTION("SPLIT(F105,""."",TRUE)"),"4")</f>
        <v>4</v>
      </c>
      <c r="H105" s="8">
        <v>19.0</v>
      </c>
      <c r="I105" s="8">
        <v>1941.0</v>
      </c>
      <c r="J105" s="8" t="s">
        <v>1368</v>
      </c>
      <c r="M105" s="8"/>
    </row>
    <row r="106">
      <c r="A106" s="8">
        <v>64111.0</v>
      </c>
      <c r="B106" s="8" t="s">
        <v>31</v>
      </c>
      <c r="C106" s="8" t="s">
        <v>31</v>
      </c>
      <c r="D106" s="8"/>
      <c r="E106" s="8" t="s">
        <v>1369</v>
      </c>
      <c r="F106" s="8">
        <v>4.18</v>
      </c>
      <c r="G106" s="8">
        <v>4.0</v>
      </c>
      <c r="H106" s="8">
        <v>18.0</v>
      </c>
      <c r="I106" s="8"/>
    </row>
    <row r="107">
      <c r="A107" s="8">
        <v>64233.0</v>
      </c>
      <c r="B107" s="8" t="s">
        <v>31</v>
      </c>
      <c r="C107" s="8" t="s">
        <v>31</v>
      </c>
      <c r="D107" s="8"/>
      <c r="E107" s="8" t="s">
        <v>1370</v>
      </c>
      <c r="F107" s="8">
        <v>4.18</v>
      </c>
      <c r="G107" s="8">
        <v>4.0</v>
      </c>
      <c r="H107" s="8">
        <v>18.0</v>
      </c>
      <c r="I107" s="8"/>
    </row>
    <row r="108">
      <c r="A108" s="8">
        <v>64116.0</v>
      </c>
      <c r="B108" s="8" t="s">
        <v>31</v>
      </c>
      <c r="C108" s="8" t="s">
        <v>31</v>
      </c>
      <c r="D108" s="8"/>
      <c r="E108" s="8">
        <v>653.0</v>
      </c>
    </row>
    <row r="109">
      <c r="A109" s="8">
        <v>64219.0</v>
      </c>
      <c r="B109" s="8" t="s">
        <v>31</v>
      </c>
      <c r="C109" s="8" t="s">
        <v>31</v>
      </c>
      <c r="D109" s="8"/>
      <c r="E109" s="8" t="s">
        <v>1371</v>
      </c>
    </row>
    <row r="110">
      <c r="A110" s="8">
        <v>64078.0</v>
      </c>
      <c r="B110" s="8" t="s">
        <v>31</v>
      </c>
      <c r="C110" s="8" t="s">
        <v>31</v>
      </c>
      <c r="D110" s="8"/>
      <c r="E110" s="8" t="s">
        <v>1372</v>
      </c>
      <c r="F110" s="8" t="s">
        <v>1373</v>
      </c>
      <c r="G110" s="8"/>
      <c r="H110" s="8"/>
      <c r="I110" s="8"/>
    </row>
    <row r="111">
      <c r="A111" s="8">
        <v>64266.0</v>
      </c>
      <c r="B111" s="8" t="s">
        <v>31</v>
      </c>
      <c r="C111" s="8" t="s">
        <v>31</v>
      </c>
      <c r="D111" s="8"/>
      <c r="E111" s="8" t="s">
        <v>1372</v>
      </c>
      <c r="F111" s="8" t="s">
        <v>1374</v>
      </c>
      <c r="G111" s="8"/>
      <c r="H111" s="8"/>
      <c r="I111" s="8"/>
    </row>
    <row r="112">
      <c r="A112" s="8">
        <v>64485.0</v>
      </c>
      <c r="B112" s="8" t="s">
        <v>31</v>
      </c>
      <c r="C112" s="8" t="s">
        <v>31</v>
      </c>
      <c r="D112" s="8"/>
      <c r="E112" s="8" t="s">
        <v>1371</v>
      </c>
    </row>
    <row r="113">
      <c r="A113" s="8">
        <v>83537.0</v>
      </c>
      <c r="B113" s="8" t="s">
        <v>31</v>
      </c>
      <c r="C113" s="8" t="s">
        <v>31</v>
      </c>
      <c r="D113" s="8"/>
      <c r="E113" s="8" t="s">
        <v>1371</v>
      </c>
    </row>
    <row r="114">
      <c r="A114" s="8">
        <v>64665.0</v>
      </c>
      <c r="B114" s="8" t="s">
        <v>31</v>
      </c>
      <c r="C114" s="8" t="s">
        <v>31</v>
      </c>
      <c r="D114" s="8"/>
    </row>
    <row r="115">
      <c r="A115" s="8">
        <v>64294.0</v>
      </c>
      <c r="B115" s="8" t="s">
        <v>31</v>
      </c>
      <c r="C115" s="8" t="s">
        <v>31</v>
      </c>
      <c r="D115" s="8"/>
      <c r="E115" s="8" t="s">
        <v>1371</v>
      </c>
    </row>
    <row r="116">
      <c r="A116" s="8">
        <v>64634.0</v>
      </c>
      <c r="B116" s="8" t="s">
        <v>31</v>
      </c>
      <c r="C116" s="8" t="s">
        <v>31</v>
      </c>
      <c r="D116" s="8"/>
      <c r="E116" s="8" t="s">
        <v>1371</v>
      </c>
    </row>
    <row r="117">
      <c r="A117" s="8">
        <v>64132.0</v>
      </c>
      <c r="B117" s="8" t="s">
        <v>31</v>
      </c>
      <c r="C117" s="8" t="s">
        <v>31</v>
      </c>
      <c r="D117" s="8"/>
      <c r="E117" s="8" t="s">
        <v>1371</v>
      </c>
    </row>
    <row r="118">
      <c r="A118" s="8">
        <v>64487.0</v>
      </c>
      <c r="B118" s="8" t="s">
        <v>31</v>
      </c>
      <c r="C118" s="8" t="s">
        <v>31</v>
      </c>
      <c r="D118" s="8"/>
      <c r="E118" s="8" t="s">
        <v>1371</v>
      </c>
    </row>
    <row r="119">
      <c r="A119" s="8"/>
      <c r="B119" s="8"/>
      <c r="C119" s="8"/>
      <c r="D119" s="8"/>
      <c r="F119" s="8"/>
      <c r="G119" s="8"/>
      <c r="H119" s="8"/>
      <c r="I119" s="8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F2CC"/>
  </sheetPr>
  <sheetViews>
    <sheetView workbookViewId="0"/>
  </sheetViews>
  <sheetFormatPr customHeight="1" defaultColWidth="14.43" defaultRowHeight="15.75"/>
  <cols>
    <col customWidth="1" min="1" max="1" width="10.71"/>
    <col customWidth="1" min="4" max="4" width="12.0"/>
    <col customWidth="1" min="6" max="6" width="12.14"/>
    <col customWidth="1" min="7" max="7" width="7.57"/>
    <col customWidth="1" min="8" max="8" width="6.0"/>
    <col customWidth="1" min="9" max="9" width="7.0"/>
    <col customWidth="1" min="10" max="10" width="47.0"/>
  </cols>
  <sheetData>
    <row r="1">
      <c r="A1" s="9" t="s">
        <v>69</v>
      </c>
      <c r="B1" s="9" t="s">
        <v>53</v>
      </c>
      <c r="C1" s="9" t="s">
        <v>54</v>
      </c>
      <c r="D1" s="9" t="s">
        <v>55</v>
      </c>
      <c r="E1" s="9" t="s">
        <v>240</v>
      </c>
      <c r="F1" s="9" t="s">
        <v>59</v>
      </c>
      <c r="G1" s="9" t="s">
        <v>60</v>
      </c>
      <c r="H1" s="9" t="s">
        <v>61</v>
      </c>
      <c r="I1" s="9" t="s">
        <v>62</v>
      </c>
      <c r="J1" s="9" t="s">
        <v>242</v>
      </c>
      <c r="K1" s="9" t="s">
        <v>243</v>
      </c>
      <c r="L1" s="9" t="s">
        <v>244</v>
      </c>
      <c r="M1" s="9" t="s">
        <v>66</v>
      </c>
      <c r="N1" s="9" t="s">
        <v>68</v>
      </c>
    </row>
    <row r="2">
      <c r="A2" s="17">
        <v>58395.0</v>
      </c>
      <c r="B2" s="17" t="s">
        <v>1375</v>
      </c>
      <c r="C2" s="17" t="s">
        <v>1375</v>
      </c>
      <c r="D2" s="17"/>
      <c r="E2" s="17">
        <v>511189.0</v>
      </c>
      <c r="F2" s="17" t="s">
        <v>736</v>
      </c>
      <c r="G2" s="17" t="str">
        <f t="shared" ref="G2:G38" si="1">IFERROR(__xludf.DUMMYFUNCTION("SPLIT(F2,""."",TRUE)"),"10")</f>
        <v>10</v>
      </c>
      <c r="H2" s="17">
        <v>23.0</v>
      </c>
      <c r="I2" s="17">
        <v>1952.0</v>
      </c>
      <c r="J2" s="17" t="s">
        <v>1376</v>
      </c>
      <c r="K2" s="17">
        <v>28.756384</v>
      </c>
      <c r="L2" s="17">
        <v>-81.50146</v>
      </c>
      <c r="M2" s="17" t="s">
        <v>249</v>
      </c>
      <c r="N2" s="17" t="s">
        <v>79</v>
      </c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</row>
    <row r="3">
      <c r="A3" s="17">
        <v>36504.0</v>
      </c>
      <c r="B3" s="17" t="s">
        <v>1375</v>
      </c>
      <c r="C3" s="17" t="s">
        <v>1375</v>
      </c>
      <c r="D3" s="17"/>
      <c r="E3" s="17">
        <v>511190.0</v>
      </c>
      <c r="F3" s="17" t="s">
        <v>736</v>
      </c>
      <c r="G3" s="17" t="str">
        <f t="shared" si="1"/>
        <v>10</v>
      </c>
      <c r="H3" s="17">
        <v>23.0</v>
      </c>
      <c r="I3" s="17">
        <v>1952.0</v>
      </c>
      <c r="J3" s="17" t="s">
        <v>1376</v>
      </c>
      <c r="K3" s="17">
        <v>28.756384</v>
      </c>
      <c r="L3" s="17">
        <v>-81.50146</v>
      </c>
      <c r="M3" s="17" t="s">
        <v>249</v>
      </c>
      <c r="N3" s="17" t="s">
        <v>79</v>
      </c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</row>
    <row r="4">
      <c r="A4" s="14">
        <v>35279.0</v>
      </c>
      <c r="B4" s="15"/>
      <c r="C4" s="14" t="s">
        <v>1375</v>
      </c>
      <c r="D4" s="14"/>
      <c r="E4" s="14">
        <v>712.0</v>
      </c>
      <c r="F4" s="14" t="s">
        <v>761</v>
      </c>
      <c r="G4" s="14" t="str">
        <f t="shared" si="1"/>
        <v>6</v>
      </c>
      <c r="H4" s="14">
        <v>10.0</v>
      </c>
      <c r="I4" s="14">
        <v>1950.0</v>
      </c>
      <c r="J4" s="14" t="s">
        <v>1377</v>
      </c>
      <c r="K4" s="14">
        <v>30.571034</v>
      </c>
      <c r="L4" s="14">
        <v>-96.166347</v>
      </c>
      <c r="M4" s="14" t="s">
        <v>249</v>
      </c>
      <c r="N4" s="14" t="s">
        <v>79</v>
      </c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</row>
    <row r="5">
      <c r="A5" s="29">
        <v>50638.0</v>
      </c>
      <c r="B5" s="29" t="s">
        <v>1375</v>
      </c>
      <c r="C5" s="29" t="s">
        <v>1375</v>
      </c>
      <c r="D5" s="29"/>
      <c r="E5" s="29" t="s">
        <v>1378</v>
      </c>
      <c r="F5" s="29" t="s">
        <v>762</v>
      </c>
      <c r="G5" s="29" t="str">
        <f t="shared" si="1"/>
        <v>7</v>
      </c>
      <c r="H5" s="29">
        <v>4.0</v>
      </c>
      <c r="I5" s="29">
        <v>1949.0</v>
      </c>
      <c r="J5" s="29" t="s">
        <v>763</v>
      </c>
      <c r="K5" s="29">
        <v>31.488513</v>
      </c>
      <c r="L5" s="29">
        <v>-94.939935</v>
      </c>
      <c r="M5" s="29" t="s">
        <v>249</v>
      </c>
      <c r="N5" s="29" t="s">
        <v>79</v>
      </c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</row>
    <row r="6">
      <c r="A6" s="29">
        <v>47691.0</v>
      </c>
      <c r="B6" s="29" t="s">
        <v>1375</v>
      </c>
      <c r="C6" s="29" t="s">
        <v>1375</v>
      </c>
      <c r="D6" s="29"/>
      <c r="E6" s="30"/>
      <c r="F6" s="29" t="s">
        <v>762</v>
      </c>
      <c r="G6" s="29" t="str">
        <f t="shared" si="1"/>
        <v>7</v>
      </c>
      <c r="H6" s="29">
        <v>4.0</v>
      </c>
      <c r="I6" s="29">
        <v>1949.0</v>
      </c>
      <c r="J6" s="29" t="s">
        <v>763</v>
      </c>
      <c r="K6" s="29">
        <v>31.488513</v>
      </c>
      <c r="L6" s="29">
        <v>-94.939935</v>
      </c>
      <c r="M6" s="29" t="s">
        <v>249</v>
      </c>
      <c r="N6" s="29" t="s">
        <v>79</v>
      </c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</row>
    <row r="7">
      <c r="A7" s="25">
        <v>94235.0</v>
      </c>
      <c r="B7" s="25" t="s">
        <v>1375</v>
      </c>
      <c r="C7" s="25" t="s">
        <v>1375</v>
      </c>
      <c r="D7" s="25"/>
      <c r="E7" s="25">
        <v>5120.0</v>
      </c>
      <c r="F7" s="25" t="s">
        <v>1379</v>
      </c>
      <c r="G7" s="25" t="str">
        <f t="shared" si="1"/>
        <v>6</v>
      </c>
      <c r="H7" s="25">
        <v>19.0</v>
      </c>
      <c r="I7" s="25">
        <v>1951.0</v>
      </c>
      <c r="J7" s="25" t="s">
        <v>1137</v>
      </c>
      <c r="K7" s="25">
        <v>32.544871</v>
      </c>
      <c r="L7" s="25">
        <v>-94.367418</v>
      </c>
      <c r="M7" s="25" t="s">
        <v>249</v>
      </c>
      <c r="N7" s="25" t="s">
        <v>79</v>
      </c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</row>
    <row r="8">
      <c r="A8" s="25">
        <v>40789.0</v>
      </c>
      <c r="B8" s="25" t="s">
        <v>1375</v>
      </c>
      <c r="C8" s="25" t="s">
        <v>1375</v>
      </c>
      <c r="D8" s="25"/>
      <c r="E8" s="25">
        <v>5120.0</v>
      </c>
      <c r="F8" s="25" t="s">
        <v>1379</v>
      </c>
      <c r="G8" s="25" t="str">
        <f t="shared" si="1"/>
        <v>6</v>
      </c>
      <c r="H8" s="25">
        <v>19.0</v>
      </c>
      <c r="I8" s="25">
        <v>1951.0</v>
      </c>
      <c r="J8" s="25" t="s">
        <v>1380</v>
      </c>
      <c r="K8" s="25">
        <v>32.544871</v>
      </c>
      <c r="L8" s="25">
        <v>-94.367418</v>
      </c>
      <c r="M8" s="25" t="s">
        <v>249</v>
      </c>
      <c r="N8" s="25" t="s">
        <v>79</v>
      </c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</row>
    <row r="9">
      <c r="A9" s="25">
        <v>58471.0</v>
      </c>
      <c r="B9" s="25" t="s">
        <v>1381</v>
      </c>
      <c r="C9" s="25" t="s">
        <v>1375</v>
      </c>
      <c r="D9" s="25"/>
      <c r="E9" s="25">
        <v>5120.0</v>
      </c>
      <c r="F9" s="25" t="s">
        <v>1379</v>
      </c>
      <c r="G9" s="25" t="str">
        <f t="shared" si="1"/>
        <v>6</v>
      </c>
      <c r="H9" s="25">
        <v>19.0</v>
      </c>
      <c r="I9" s="25">
        <v>1951.0</v>
      </c>
      <c r="J9" s="25" t="s">
        <v>1380</v>
      </c>
      <c r="K9" s="25">
        <v>32.544871</v>
      </c>
      <c r="L9" s="25">
        <v>-94.367418</v>
      </c>
      <c r="M9" s="25" t="s">
        <v>249</v>
      </c>
      <c r="N9" s="25" t="s">
        <v>79</v>
      </c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</row>
    <row r="10">
      <c r="A10" s="25">
        <v>36341.0</v>
      </c>
      <c r="B10" s="25" t="s">
        <v>1375</v>
      </c>
      <c r="C10" s="25" t="s">
        <v>1375</v>
      </c>
      <c r="D10" s="25"/>
      <c r="E10" s="25">
        <v>5120.0</v>
      </c>
      <c r="F10" s="25" t="s">
        <v>1379</v>
      </c>
      <c r="G10" s="25" t="str">
        <f t="shared" si="1"/>
        <v>6</v>
      </c>
      <c r="H10" s="25">
        <v>19.0</v>
      </c>
      <c r="I10" s="25">
        <v>1951.0</v>
      </c>
      <c r="J10" s="25" t="s">
        <v>1380</v>
      </c>
      <c r="K10" s="25">
        <v>32.544871</v>
      </c>
      <c r="L10" s="25">
        <v>-94.367418</v>
      </c>
      <c r="M10" s="25" t="s">
        <v>249</v>
      </c>
      <c r="N10" s="25" t="s">
        <v>79</v>
      </c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</row>
    <row r="11">
      <c r="A11" s="25">
        <v>37421.0</v>
      </c>
      <c r="B11" s="25" t="s">
        <v>1375</v>
      </c>
      <c r="C11" s="25" t="s">
        <v>1375</v>
      </c>
      <c r="D11" s="25"/>
      <c r="E11" s="25">
        <v>5120.0</v>
      </c>
      <c r="F11" s="25" t="s">
        <v>1379</v>
      </c>
      <c r="G11" s="25" t="str">
        <f t="shared" si="1"/>
        <v>6</v>
      </c>
      <c r="H11" s="25">
        <v>19.0</v>
      </c>
      <c r="I11" s="25">
        <v>1951.0</v>
      </c>
      <c r="J11" s="25" t="s">
        <v>1380</v>
      </c>
      <c r="K11" s="25">
        <v>32.544871</v>
      </c>
      <c r="L11" s="25">
        <v>-94.367418</v>
      </c>
      <c r="M11" s="25" t="s">
        <v>249</v>
      </c>
      <c r="N11" s="25" t="s">
        <v>79</v>
      </c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</row>
    <row r="12">
      <c r="A12" s="25">
        <v>64426.0</v>
      </c>
      <c r="B12" s="25" t="s">
        <v>1375</v>
      </c>
      <c r="C12" s="25" t="s">
        <v>1375</v>
      </c>
      <c r="D12" s="25"/>
      <c r="E12" s="25">
        <v>5120.0</v>
      </c>
      <c r="F12" s="25" t="s">
        <v>1379</v>
      </c>
      <c r="G12" s="25" t="str">
        <f t="shared" si="1"/>
        <v>6</v>
      </c>
      <c r="H12" s="25">
        <v>19.0</v>
      </c>
      <c r="I12" s="25">
        <v>1951.0</v>
      </c>
      <c r="J12" s="25" t="s">
        <v>1380</v>
      </c>
      <c r="K12" s="25">
        <v>32.544871</v>
      </c>
      <c r="L12" s="25">
        <v>-94.367418</v>
      </c>
      <c r="M12" s="25" t="s">
        <v>249</v>
      </c>
      <c r="N12" s="25" t="s">
        <v>79</v>
      </c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</row>
    <row r="13">
      <c r="A13" s="25">
        <v>59954.0</v>
      </c>
      <c r="B13" s="25" t="s">
        <v>1375</v>
      </c>
      <c r="C13" s="25" t="s">
        <v>1375</v>
      </c>
      <c r="D13" s="25"/>
      <c r="E13" s="25">
        <v>5120.0</v>
      </c>
      <c r="F13" s="25" t="s">
        <v>1379</v>
      </c>
      <c r="G13" s="25" t="str">
        <f t="shared" si="1"/>
        <v>6</v>
      </c>
      <c r="H13" s="25">
        <v>19.0</v>
      </c>
      <c r="I13" s="25">
        <v>1951.0</v>
      </c>
      <c r="J13" s="25" t="s">
        <v>1380</v>
      </c>
      <c r="K13" s="25">
        <v>32.544871</v>
      </c>
      <c r="L13" s="25">
        <v>-94.367418</v>
      </c>
      <c r="M13" s="25" t="s">
        <v>249</v>
      </c>
      <c r="N13" s="25" t="s">
        <v>79</v>
      </c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</row>
    <row r="14">
      <c r="A14" s="25">
        <v>58502.0</v>
      </c>
      <c r="B14" s="25" t="s">
        <v>1375</v>
      </c>
      <c r="C14" s="25" t="s">
        <v>1375</v>
      </c>
      <c r="D14" s="25"/>
      <c r="E14" s="25">
        <v>5120.0</v>
      </c>
      <c r="F14" s="25" t="s">
        <v>1379</v>
      </c>
      <c r="G14" s="25" t="str">
        <f t="shared" si="1"/>
        <v>6</v>
      </c>
      <c r="H14" s="25">
        <v>19.0</v>
      </c>
      <c r="I14" s="25">
        <v>1951.0</v>
      </c>
      <c r="J14" s="25" t="s">
        <v>1380</v>
      </c>
      <c r="K14" s="25">
        <v>32.544871</v>
      </c>
      <c r="L14" s="25">
        <v>-94.367418</v>
      </c>
      <c r="M14" s="25" t="s">
        <v>249</v>
      </c>
      <c r="N14" s="25" t="s">
        <v>79</v>
      </c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</row>
    <row r="15">
      <c r="A15" s="25">
        <v>47760.0</v>
      </c>
      <c r="B15" s="25" t="s">
        <v>1375</v>
      </c>
      <c r="C15" s="25" t="s">
        <v>1375</v>
      </c>
      <c r="D15" s="25"/>
      <c r="E15" s="25">
        <v>5120.0</v>
      </c>
      <c r="F15" s="25" t="s">
        <v>1379</v>
      </c>
      <c r="G15" s="25" t="str">
        <f t="shared" si="1"/>
        <v>6</v>
      </c>
      <c r="H15" s="25">
        <v>19.0</v>
      </c>
      <c r="I15" s="25">
        <v>1951.0</v>
      </c>
      <c r="J15" s="25" t="s">
        <v>1380</v>
      </c>
      <c r="K15" s="25">
        <v>32.544871</v>
      </c>
      <c r="L15" s="25">
        <v>-94.367418</v>
      </c>
      <c r="M15" s="25" t="s">
        <v>249</v>
      </c>
      <c r="N15" s="25" t="s">
        <v>79</v>
      </c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</row>
    <row r="16">
      <c r="A16" s="25">
        <v>43010.0</v>
      </c>
      <c r="B16" s="25" t="s">
        <v>1375</v>
      </c>
      <c r="C16" s="25" t="s">
        <v>1375</v>
      </c>
      <c r="D16" s="25"/>
      <c r="E16" s="25">
        <v>5120.0</v>
      </c>
      <c r="F16" s="25" t="s">
        <v>1379</v>
      </c>
      <c r="G16" s="25" t="str">
        <f t="shared" si="1"/>
        <v>6</v>
      </c>
      <c r="H16" s="25">
        <v>19.0</v>
      </c>
      <c r="I16" s="25">
        <v>1951.0</v>
      </c>
      <c r="J16" s="25" t="s">
        <v>1380</v>
      </c>
      <c r="K16" s="25">
        <v>32.544871</v>
      </c>
      <c r="L16" s="25">
        <v>-94.367418</v>
      </c>
      <c r="M16" s="25" t="s">
        <v>249</v>
      </c>
      <c r="N16" s="25" t="s">
        <v>79</v>
      </c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</row>
    <row r="17">
      <c r="A17" s="25">
        <v>58368.0</v>
      </c>
      <c r="B17" s="25" t="s">
        <v>1375</v>
      </c>
      <c r="C17" s="25" t="s">
        <v>1375</v>
      </c>
      <c r="D17" s="25"/>
      <c r="E17" s="25">
        <v>5120.0</v>
      </c>
      <c r="F17" s="25" t="s">
        <v>1379</v>
      </c>
      <c r="G17" s="25" t="str">
        <f t="shared" si="1"/>
        <v>6</v>
      </c>
      <c r="H17" s="25">
        <v>19.0</v>
      </c>
      <c r="I17" s="25">
        <v>1951.0</v>
      </c>
      <c r="J17" s="25" t="s">
        <v>1380</v>
      </c>
      <c r="K17" s="25">
        <v>32.544871</v>
      </c>
      <c r="L17" s="25">
        <v>-94.367418</v>
      </c>
      <c r="M17" s="25" t="s">
        <v>249</v>
      </c>
      <c r="N17" s="25" t="s">
        <v>79</v>
      </c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</row>
    <row r="18">
      <c r="A18" s="25">
        <v>82667.0</v>
      </c>
      <c r="B18" s="25" t="s">
        <v>1375</v>
      </c>
      <c r="C18" s="25" t="s">
        <v>1375</v>
      </c>
      <c r="D18" s="25"/>
      <c r="E18" s="25">
        <v>5120.0</v>
      </c>
      <c r="F18" s="25" t="s">
        <v>1379</v>
      </c>
      <c r="G18" s="25" t="str">
        <f t="shared" si="1"/>
        <v>6</v>
      </c>
      <c r="H18" s="25">
        <v>19.0</v>
      </c>
      <c r="I18" s="25">
        <v>1951.0</v>
      </c>
      <c r="J18" s="25" t="s">
        <v>1380</v>
      </c>
      <c r="K18" s="25">
        <v>32.544871</v>
      </c>
      <c r="L18" s="25">
        <v>-94.367418</v>
      </c>
      <c r="M18" s="25" t="s">
        <v>249</v>
      </c>
      <c r="N18" s="25" t="s">
        <v>79</v>
      </c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</row>
    <row r="19">
      <c r="A19" s="25">
        <v>49923.0</v>
      </c>
      <c r="B19" s="25" t="s">
        <v>1375</v>
      </c>
      <c r="C19" s="25" t="s">
        <v>1375</v>
      </c>
      <c r="D19" s="25"/>
      <c r="E19" s="25">
        <v>5120.0</v>
      </c>
      <c r="F19" s="25" t="s">
        <v>1379</v>
      </c>
      <c r="G19" s="25" t="str">
        <f t="shared" si="1"/>
        <v>6</v>
      </c>
      <c r="H19" s="25">
        <v>19.0</v>
      </c>
      <c r="I19" s="25">
        <v>1951.0</v>
      </c>
      <c r="J19" s="25" t="s">
        <v>1380</v>
      </c>
      <c r="K19" s="25">
        <v>32.544871</v>
      </c>
      <c r="L19" s="25">
        <v>-94.367418</v>
      </c>
      <c r="M19" s="25" t="s">
        <v>249</v>
      </c>
      <c r="N19" s="25" t="s">
        <v>79</v>
      </c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</row>
    <row r="20">
      <c r="A20" s="25">
        <v>38628.0</v>
      </c>
      <c r="B20" s="25" t="s">
        <v>1375</v>
      </c>
      <c r="C20" s="25" t="s">
        <v>1375</v>
      </c>
      <c r="D20" s="25"/>
      <c r="E20" s="25">
        <v>5120.0</v>
      </c>
      <c r="F20" s="25" t="s">
        <v>1379</v>
      </c>
      <c r="G20" s="25" t="str">
        <f t="shared" si="1"/>
        <v>6</v>
      </c>
      <c r="H20" s="25">
        <v>19.0</v>
      </c>
      <c r="I20" s="25">
        <v>1951.0</v>
      </c>
      <c r="J20" s="25" t="s">
        <v>1380</v>
      </c>
      <c r="K20" s="25">
        <v>32.544871</v>
      </c>
      <c r="L20" s="25">
        <v>-94.367418</v>
      </c>
      <c r="M20" s="25" t="s">
        <v>249</v>
      </c>
      <c r="N20" s="25" t="s">
        <v>79</v>
      </c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</row>
    <row r="21">
      <c r="A21" s="25">
        <v>82718.0</v>
      </c>
      <c r="B21" s="25" t="s">
        <v>1375</v>
      </c>
      <c r="C21" s="25" t="s">
        <v>1375</v>
      </c>
      <c r="D21" s="25"/>
      <c r="E21" s="25">
        <v>5120.0</v>
      </c>
      <c r="F21" s="25" t="s">
        <v>1379</v>
      </c>
      <c r="G21" s="25" t="str">
        <f t="shared" si="1"/>
        <v>6</v>
      </c>
      <c r="H21" s="25">
        <v>19.0</v>
      </c>
      <c r="I21" s="25">
        <v>1951.0</v>
      </c>
      <c r="J21" s="25" t="s">
        <v>1380</v>
      </c>
      <c r="K21" s="25">
        <v>32.544871</v>
      </c>
      <c r="L21" s="25">
        <v>-94.367418</v>
      </c>
      <c r="M21" s="25" t="s">
        <v>249</v>
      </c>
      <c r="N21" s="25" t="s">
        <v>79</v>
      </c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</row>
    <row r="22">
      <c r="A22" s="25">
        <v>58376.0</v>
      </c>
      <c r="B22" s="25" t="s">
        <v>1375</v>
      </c>
      <c r="C22" s="25" t="s">
        <v>1375</v>
      </c>
      <c r="D22" s="25"/>
      <c r="E22" s="25">
        <v>5120.0</v>
      </c>
      <c r="F22" s="25" t="s">
        <v>1379</v>
      </c>
      <c r="G22" s="25" t="str">
        <f t="shared" si="1"/>
        <v>6</v>
      </c>
      <c r="H22" s="25">
        <v>19.0</v>
      </c>
      <c r="I22" s="25">
        <v>1951.0</v>
      </c>
      <c r="J22" s="25" t="s">
        <v>1380</v>
      </c>
      <c r="K22" s="25">
        <v>32.544871</v>
      </c>
      <c r="L22" s="25">
        <v>-94.367418</v>
      </c>
      <c r="M22" s="25" t="s">
        <v>249</v>
      </c>
      <c r="N22" s="25" t="s">
        <v>79</v>
      </c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</row>
    <row r="23">
      <c r="A23" s="25">
        <v>94631.0</v>
      </c>
      <c r="B23" s="25" t="s">
        <v>1382</v>
      </c>
      <c r="C23" s="25" t="s">
        <v>1375</v>
      </c>
      <c r="D23" s="25"/>
      <c r="E23" s="25">
        <v>5120.0</v>
      </c>
      <c r="F23" s="25" t="s">
        <v>1379</v>
      </c>
      <c r="G23" s="25" t="str">
        <f t="shared" si="1"/>
        <v>6</v>
      </c>
      <c r="H23" s="25">
        <v>19.0</v>
      </c>
      <c r="I23" s="25">
        <v>1951.0</v>
      </c>
      <c r="J23" s="25" t="s">
        <v>1380</v>
      </c>
      <c r="K23" s="25">
        <v>32.544871</v>
      </c>
      <c r="L23" s="25">
        <v>-94.367418</v>
      </c>
      <c r="M23" s="25" t="s">
        <v>249</v>
      </c>
      <c r="N23" s="25" t="s">
        <v>79</v>
      </c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</row>
    <row r="24">
      <c r="A24" s="25">
        <v>60738.0</v>
      </c>
      <c r="B24" s="25" t="s">
        <v>1382</v>
      </c>
      <c r="C24" s="25" t="s">
        <v>1375</v>
      </c>
      <c r="D24" s="25"/>
      <c r="E24" s="25">
        <v>5120.0</v>
      </c>
      <c r="F24" s="25" t="s">
        <v>1379</v>
      </c>
      <c r="G24" s="25" t="str">
        <f t="shared" si="1"/>
        <v>6</v>
      </c>
      <c r="H24" s="25">
        <v>19.0</v>
      </c>
      <c r="I24" s="25">
        <v>1951.0</v>
      </c>
      <c r="J24" s="25" t="s">
        <v>1380</v>
      </c>
      <c r="K24" s="25">
        <v>32.544871</v>
      </c>
      <c r="L24" s="25">
        <v>-94.367418</v>
      </c>
      <c r="M24" s="25" t="s">
        <v>249</v>
      </c>
      <c r="N24" s="25" t="s">
        <v>79</v>
      </c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</row>
    <row r="25">
      <c r="A25" s="25">
        <v>45925.0</v>
      </c>
      <c r="B25" s="25" t="s">
        <v>1375</v>
      </c>
      <c r="C25" s="25" t="s">
        <v>1375</v>
      </c>
      <c r="D25" s="25"/>
      <c r="E25" s="25">
        <v>5120.0</v>
      </c>
      <c r="F25" s="25" t="s">
        <v>1379</v>
      </c>
      <c r="G25" s="25" t="str">
        <f t="shared" si="1"/>
        <v>6</v>
      </c>
      <c r="H25" s="25">
        <v>19.0</v>
      </c>
      <c r="I25" s="25">
        <v>1951.0</v>
      </c>
      <c r="J25" s="25" t="s">
        <v>1380</v>
      </c>
      <c r="K25" s="25">
        <v>32.544871</v>
      </c>
      <c r="L25" s="25">
        <v>-94.367418</v>
      </c>
      <c r="M25" s="26"/>
      <c r="N25" s="25" t="s">
        <v>79</v>
      </c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</row>
    <row r="26">
      <c r="A26" s="25">
        <v>60641.0</v>
      </c>
      <c r="B26" s="25" t="s">
        <v>1383</v>
      </c>
      <c r="C26" s="25" t="s">
        <v>1375</v>
      </c>
      <c r="D26" s="25"/>
      <c r="E26" s="25">
        <v>5120.0</v>
      </c>
      <c r="F26" s="25" t="s">
        <v>1379</v>
      </c>
      <c r="G26" s="25" t="str">
        <f t="shared" si="1"/>
        <v>6</v>
      </c>
      <c r="H26" s="25">
        <v>19.0</v>
      </c>
      <c r="I26" s="25">
        <v>1951.0</v>
      </c>
      <c r="J26" s="25" t="s">
        <v>1380</v>
      </c>
      <c r="K26" s="25">
        <v>32.544871</v>
      </c>
      <c r="L26" s="25">
        <v>-94.367418</v>
      </c>
      <c r="M26" s="26"/>
      <c r="N26" s="25" t="s">
        <v>79</v>
      </c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</row>
    <row r="27">
      <c r="A27" s="25">
        <v>94199.0</v>
      </c>
      <c r="B27" s="25" t="s">
        <v>1382</v>
      </c>
      <c r="C27" s="25" t="s">
        <v>1375</v>
      </c>
      <c r="D27" s="25"/>
      <c r="E27" s="25">
        <v>5120.0</v>
      </c>
      <c r="F27" s="25" t="s">
        <v>1379</v>
      </c>
      <c r="G27" s="25" t="str">
        <f t="shared" si="1"/>
        <v>6</v>
      </c>
      <c r="H27" s="25">
        <v>19.0</v>
      </c>
      <c r="I27" s="25">
        <v>1951.0</v>
      </c>
      <c r="J27" s="25" t="s">
        <v>1380</v>
      </c>
      <c r="K27" s="25">
        <v>32.544871</v>
      </c>
      <c r="L27" s="25">
        <v>-94.367418</v>
      </c>
      <c r="M27" s="26"/>
      <c r="N27" s="25" t="s">
        <v>79</v>
      </c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</row>
    <row r="28">
      <c r="A28" s="25">
        <v>94592.0</v>
      </c>
      <c r="B28" s="25" t="s">
        <v>1382</v>
      </c>
      <c r="C28" s="25" t="s">
        <v>1375</v>
      </c>
      <c r="D28" s="25"/>
      <c r="E28" s="25">
        <v>5120.0</v>
      </c>
      <c r="F28" s="25" t="s">
        <v>1379</v>
      </c>
      <c r="G28" s="25" t="str">
        <f t="shared" si="1"/>
        <v>6</v>
      </c>
      <c r="H28" s="25">
        <v>19.0</v>
      </c>
      <c r="I28" s="25">
        <v>1951.0</v>
      </c>
      <c r="J28" s="25" t="s">
        <v>1380</v>
      </c>
      <c r="K28" s="25">
        <v>32.544871</v>
      </c>
      <c r="L28" s="25">
        <v>-94.367418</v>
      </c>
      <c r="M28" s="26"/>
      <c r="N28" s="25" t="s">
        <v>79</v>
      </c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</row>
    <row r="29">
      <c r="A29" s="25">
        <v>94325.0</v>
      </c>
      <c r="B29" s="25" t="s">
        <v>1382</v>
      </c>
      <c r="C29" s="25" t="s">
        <v>1375</v>
      </c>
      <c r="D29" s="25"/>
      <c r="E29" s="25">
        <v>5120.0</v>
      </c>
      <c r="F29" s="25" t="s">
        <v>1379</v>
      </c>
      <c r="G29" s="25" t="str">
        <f t="shared" si="1"/>
        <v>6</v>
      </c>
      <c r="H29" s="25">
        <v>19.0</v>
      </c>
      <c r="I29" s="25">
        <v>1951.0</v>
      </c>
      <c r="J29" s="25" t="s">
        <v>1380</v>
      </c>
      <c r="K29" s="25">
        <v>32.544871</v>
      </c>
      <c r="L29" s="25">
        <v>-94.367418</v>
      </c>
      <c r="M29" s="26"/>
      <c r="N29" s="25" t="s">
        <v>79</v>
      </c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</row>
    <row r="30">
      <c r="A30" s="25">
        <v>94562.0</v>
      </c>
      <c r="B30" s="25" t="s">
        <v>1384</v>
      </c>
      <c r="C30" s="25" t="s">
        <v>1375</v>
      </c>
      <c r="D30" s="25"/>
      <c r="E30" s="25">
        <v>5120.0</v>
      </c>
      <c r="F30" s="25" t="s">
        <v>1379</v>
      </c>
      <c r="G30" s="25" t="str">
        <f t="shared" si="1"/>
        <v>6</v>
      </c>
      <c r="H30" s="25">
        <v>19.0</v>
      </c>
      <c r="I30" s="25">
        <v>1951.0</v>
      </c>
      <c r="J30" s="25" t="s">
        <v>1380</v>
      </c>
      <c r="K30" s="25">
        <v>32.544871</v>
      </c>
      <c r="L30" s="25">
        <v>-94.367418</v>
      </c>
      <c r="M30" s="26"/>
      <c r="N30" s="25" t="s">
        <v>79</v>
      </c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</row>
    <row r="31">
      <c r="A31" s="22">
        <v>36800.0</v>
      </c>
      <c r="B31" s="22" t="s">
        <v>1385</v>
      </c>
      <c r="C31" s="22" t="s">
        <v>1386</v>
      </c>
      <c r="D31" s="22"/>
      <c r="E31" s="22">
        <v>5120.0</v>
      </c>
      <c r="F31" s="22" t="s">
        <v>1379</v>
      </c>
      <c r="G31" s="22" t="str">
        <f t="shared" si="1"/>
        <v>6</v>
      </c>
      <c r="H31" s="22">
        <v>19.0</v>
      </c>
      <c r="I31" s="22">
        <v>1951.0</v>
      </c>
      <c r="J31" s="22" t="s">
        <v>1387</v>
      </c>
      <c r="K31" s="22">
        <v>32.708478</v>
      </c>
      <c r="L31" s="22">
        <v>-93.917403</v>
      </c>
      <c r="M31" s="22" t="s">
        <v>249</v>
      </c>
      <c r="N31" s="22" t="s">
        <v>79</v>
      </c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</row>
    <row r="32">
      <c r="A32" s="22">
        <v>46728.0</v>
      </c>
      <c r="B32" s="22" t="s">
        <v>1385</v>
      </c>
      <c r="C32" s="22" t="s">
        <v>1386</v>
      </c>
      <c r="D32" s="22"/>
      <c r="E32" s="22">
        <v>5120.0</v>
      </c>
      <c r="F32" s="22" t="s">
        <v>1379</v>
      </c>
      <c r="G32" s="22" t="str">
        <f t="shared" si="1"/>
        <v>6</v>
      </c>
      <c r="H32" s="22">
        <v>19.0</v>
      </c>
      <c r="I32" s="22">
        <v>1951.0</v>
      </c>
      <c r="J32" s="22" t="s">
        <v>1387</v>
      </c>
      <c r="K32" s="22">
        <v>32.708478</v>
      </c>
      <c r="L32" s="22">
        <v>-93.917403</v>
      </c>
      <c r="M32" s="22" t="s">
        <v>249</v>
      </c>
      <c r="N32" s="22" t="s">
        <v>79</v>
      </c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</row>
    <row r="33">
      <c r="A33" s="22">
        <v>43942.0</v>
      </c>
      <c r="B33" s="22" t="s">
        <v>1375</v>
      </c>
      <c r="C33" s="22" t="s">
        <v>1375</v>
      </c>
      <c r="D33" s="22"/>
      <c r="E33" s="22">
        <v>5120.0</v>
      </c>
      <c r="F33" s="22" t="s">
        <v>1379</v>
      </c>
      <c r="G33" s="22" t="str">
        <f t="shared" si="1"/>
        <v>6</v>
      </c>
      <c r="H33" s="22">
        <v>19.0</v>
      </c>
      <c r="I33" s="22">
        <v>1951.0</v>
      </c>
      <c r="J33" s="22" t="s">
        <v>1388</v>
      </c>
      <c r="K33" s="22">
        <v>32.708478</v>
      </c>
      <c r="L33" s="22">
        <v>-93.917403</v>
      </c>
      <c r="M33" s="22" t="s">
        <v>249</v>
      </c>
      <c r="N33" s="22" t="s">
        <v>79</v>
      </c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</row>
    <row r="34">
      <c r="A34" s="11">
        <v>98451.0</v>
      </c>
      <c r="B34" s="11" t="s">
        <v>1375</v>
      </c>
      <c r="C34" s="11" t="s">
        <v>1375</v>
      </c>
      <c r="D34" s="11"/>
      <c r="E34" s="12"/>
      <c r="F34" s="11" t="s">
        <v>1389</v>
      </c>
      <c r="G34" s="11" t="str">
        <f t="shared" si="1"/>
        <v>8</v>
      </c>
      <c r="H34" s="11">
        <v>17.0</v>
      </c>
      <c r="I34" s="11">
        <v>1953.0</v>
      </c>
      <c r="J34" s="11" t="s">
        <v>1390</v>
      </c>
      <c r="K34" s="11">
        <v>32.79151</v>
      </c>
      <c r="L34" s="11">
        <v>-92.779521</v>
      </c>
      <c r="M34" s="11" t="s">
        <v>249</v>
      </c>
      <c r="N34" s="11" t="s">
        <v>79</v>
      </c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</row>
    <row r="35">
      <c r="A35" s="36">
        <v>59877.0</v>
      </c>
      <c r="B35" s="36" t="s">
        <v>1375</v>
      </c>
      <c r="C35" s="36" t="s">
        <v>1375</v>
      </c>
      <c r="D35" s="36"/>
      <c r="E35" s="37"/>
      <c r="F35" s="36" t="s">
        <v>1389</v>
      </c>
      <c r="G35" s="36" t="str">
        <f t="shared" si="1"/>
        <v>8</v>
      </c>
      <c r="H35" s="36">
        <v>17.0</v>
      </c>
      <c r="I35" s="36">
        <v>1953.0</v>
      </c>
      <c r="J35" s="36" t="s">
        <v>1391</v>
      </c>
      <c r="K35" s="36">
        <v>32.984681</v>
      </c>
      <c r="L35" s="36">
        <v>-92.696245</v>
      </c>
      <c r="M35" s="36" t="s">
        <v>249</v>
      </c>
      <c r="N35" s="36" t="s">
        <v>79</v>
      </c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</row>
    <row r="36">
      <c r="A36" s="39">
        <v>94430.0</v>
      </c>
      <c r="B36" s="39" t="s">
        <v>1375</v>
      </c>
      <c r="C36" s="39" t="s">
        <v>1375</v>
      </c>
      <c r="D36" s="39"/>
      <c r="E36" s="40"/>
      <c r="F36" s="39" t="s">
        <v>1392</v>
      </c>
      <c r="G36" s="39" t="str">
        <f t="shared" si="1"/>
        <v>7</v>
      </c>
      <c r="H36" s="39">
        <v>2.0</v>
      </c>
      <c r="I36" s="39">
        <v>1952.0</v>
      </c>
      <c r="J36" s="39" t="s">
        <v>1393</v>
      </c>
      <c r="K36" s="39">
        <v>33.138449</v>
      </c>
      <c r="L36" s="39">
        <v>-96.110807</v>
      </c>
      <c r="M36" s="39" t="s">
        <v>249</v>
      </c>
      <c r="N36" s="39" t="s">
        <v>79</v>
      </c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</row>
    <row r="37">
      <c r="A37" s="34">
        <v>94261.0</v>
      </c>
      <c r="B37" s="34" t="s">
        <v>1375</v>
      </c>
      <c r="C37" s="34" t="s">
        <v>1375</v>
      </c>
      <c r="D37" s="34"/>
      <c r="E37" s="35"/>
      <c r="F37" s="34" t="s">
        <v>307</v>
      </c>
      <c r="G37" s="34" t="str">
        <f t="shared" si="1"/>
        <v>8</v>
      </c>
      <c r="H37" s="34">
        <v>26.0</v>
      </c>
      <c r="I37" s="34">
        <v>1954.0</v>
      </c>
      <c r="J37" s="34" t="s">
        <v>1394</v>
      </c>
      <c r="K37" s="34">
        <v>34.783991</v>
      </c>
      <c r="L37" s="34">
        <v>-94.693839</v>
      </c>
      <c r="M37" s="34" t="s">
        <v>249</v>
      </c>
      <c r="N37" s="34" t="s">
        <v>79</v>
      </c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</row>
    <row r="38">
      <c r="A38" s="19">
        <v>94363.0</v>
      </c>
      <c r="B38" s="19" t="s">
        <v>1375</v>
      </c>
      <c r="C38" s="19" t="s">
        <v>1375</v>
      </c>
      <c r="D38" s="19"/>
      <c r="E38" s="20"/>
      <c r="F38" s="19" t="s">
        <v>311</v>
      </c>
      <c r="G38" s="19" t="str">
        <f t="shared" si="1"/>
        <v>8</v>
      </c>
      <c r="H38" s="19">
        <v>24.0</v>
      </c>
      <c r="I38" s="19">
        <v>1954.0</v>
      </c>
      <c r="J38" s="19" t="s">
        <v>1395</v>
      </c>
      <c r="K38" s="19">
        <v>35.256312</v>
      </c>
      <c r="L38" s="19">
        <v>-88.901321</v>
      </c>
      <c r="M38" s="19" t="s">
        <v>249</v>
      </c>
      <c r="N38" s="19" t="s">
        <v>79</v>
      </c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</row>
    <row r="39">
      <c r="A39" s="17">
        <v>94621.0</v>
      </c>
      <c r="B39" s="17" t="s">
        <v>1375</v>
      </c>
      <c r="C39" s="17" t="s">
        <v>1375</v>
      </c>
      <c r="D39" s="17"/>
      <c r="E39" s="17">
        <v>460442.0</v>
      </c>
      <c r="F39" s="17">
        <v>7.1946</v>
      </c>
      <c r="G39" s="17">
        <v>7.0</v>
      </c>
      <c r="H39" s="18"/>
      <c r="I39" s="17">
        <v>1946.0</v>
      </c>
      <c r="J39" s="17" t="s">
        <v>824</v>
      </c>
      <c r="K39" s="17">
        <v>36.618485</v>
      </c>
      <c r="L39" s="17">
        <v>-76.592729</v>
      </c>
      <c r="M39" s="17" t="s">
        <v>249</v>
      </c>
      <c r="N39" s="17" t="s">
        <v>79</v>
      </c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</row>
    <row r="40">
      <c r="A40" s="14">
        <v>58221.0</v>
      </c>
      <c r="B40" s="14" t="s">
        <v>1375</v>
      </c>
      <c r="C40" s="14" t="s">
        <v>1375</v>
      </c>
      <c r="D40" s="14"/>
      <c r="E40" s="14">
        <v>511050.0</v>
      </c>
      <c r="F40" s="14" t="s">
        <v>375</v>
      </c>
      <c r="G40" s="14" t="str">
        <f t="shared" ref="G40:G61" si="2">IFERROR(__xludf.DUMMYFUNCTION("SPLIT(F40,""."",TRUE)"),"6")</f>
        <v>6</v>
      </c>
      <c r="H40" s="14">
        <v>26.0</v>
      </c>
      <c r="I40" s="14">
        <v>1951.0</v>
      </c>
      <c r="J40" s="14" t="s">
        <v>1396</v>
      </c>
      <c r="K40" s="14">
        <v>36.629969</v>
      </c>
      <c r="L40" s="14">
        <v>-76.479183</v>
      </c>
      <c r="M40" s="14" t="s">
        <v>249</v>
      </c>
      <c r="N40" s="14" t="s">
        <v>79</v>
      </c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</row>
    <row r="41">
      <c r="A41" s="29">
        <v>60724.0</v>
      </c>
      <c r="B41" s="29" t="s">
        <v>1397</v>
      </c>
      <c r="C41" s="29" t="s">
        <v>1375</v>
      </c>
      <c r="D41" s="29"/>
      <c r="E41" s="29">
        <v>2746.0</v>
      </c>
      <c r="F41" s="29" t="s">
        <v>1398</v>
      </c>
      <c r="G41" s="29" t="str">
        <f t="shared" si="2"/>
        <v>6</v>
      </c>
      <c r="H41" s="29">
        <v>26.0</v>
      </c>
      <c r="I41" s="29">
        <v>1949.0</v>
      </c>
      <c r="J41" s="29" t="s">
        <v>1399</v>
      </c>
      <c r="K41" s="29">
        <v>38.555684</v>
      </c>
      <c r="L41" s="29">
        <v>-85.782448</v>
      </c>
      <c r="M41" s="29" t="s">
        <v>249</v>
      </c>
      <c r="N41" s="29" t="s">
        <v>79</v>
      </c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</row>
    <row r="42">
      <c r="A42" s="25">
        <v>60709.0</v>
      </c>
      <c r="B42" s="25" t="s">
        <v>1397</v>
      </c>
      <c r="C42" s="25" t="s">
        <v>1375</v>
      </c>
      <c r="D42" s="25"/>
      <c r="E42" s="25">
        <v>2747.0</v>
      </c>
      <c r="F42" s="25" t="s">
        <v>1400</v>
      </c>
      <c r="G42" s="25" t="str">
        <f t="shared" si="2"/>
        <v>6</v>
      </c>
      <c r="H42" s="25">
        <v>24.0</v>
      </c>
      <c r="I42" s="25">
        <v>1950.0</v>
      </c>
      <c r="J42" s="25" t="s">
        <v>1401</v>
      </c>
      <c r="K42" s="25">
        <v>38.566382</v>
      </c>
      <c r="L42" s="25">
        <v>-85.785807</v>
      </c>
      <c r="M42" s="25" t="s">
        <v>249</v>
      </c>
      <c r="N42" s="25" t="s">
        <v>79</v>
      </c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</row>
    <row r="43">
      <c r="A43" s="22">
        <v>94262.0</v>
      </c>
      <c r="B43" s="22" t="s">
        <v>1375</v>
      </c>
      <c r="C43" s="22" t="s">
        <v>1375</v>
      </c>
      <c r="D43" s="22"/>
      <c r="E43" s="23"/>
      <c r="F43" s="22" t="s">
        <v>1402</v>
      </c>
      <c r="G43" s="22" t="str">
        <f t="shared" si="2"/>
        <v>7</v>
      </c>
      <c r="H43" s="22">
        <v>10.0</v>
      </c>
      <c r="I43" s="22">
        <v>1960.0</v>
      </c>
      <c r="J43" s="22" t="s">
        <v>1403</v>
      </c>
      <c r="K43" s="22">
        <v>38.815947</v>
      </c>
      <c r="L43" s="22">
        <v>-76.749691</v>
      </c>
      <c r="M43" s="22" t="s">
        <v>249</v>
      </c>
      <c r="N43" s="22" t="s">
        <v>79</v>
      </c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</row>
    <row r="44">
      <c r="A44" s="11">
        <v>58372.0</v>
      </c>
      <c r="B44" s="11" t="s">
        <v>1375</v>
      </c>
      <c r="C44" s="11" t="s">
        <v>1375</v>
      </c>
      <c r="D44" s="11"/>
      <c r="E44" s="12"/>
      <c r="F44" s="11" t="s">
        <v>523</v>
      </c>
      <c r="G44" s="11" t="str">
        <f t="shared" si="2"/>
        <v>8</v>
      </c>
      <c r="H44" s="11">
        <v>4.0</v>
      </c>
      <c r="I44" s="11">
        <v>1953.0</v>
      </c>
      <c r="J44" s="11" t="s">
        <v>1404</v>
      </c>
      <c r="K44" s="11">
        <v>39.19567</v>
      </c>
      <c r="L44" s="11">
        <v>-74.657937</v>
      </c>
      <c r="M44" s="11" t="s">
        <v>249</v>
      </c>
      <c r="N44" s="11" t="s">
        <v>79</v>
      </c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</row>
    <row r="45">
      <c r="A45" s="36">
        <v>94535.0</v>
      </c>
      <c r="B45" s="36" t="s">
        <v>1375</v>
      </c>
      <c r="C45" s="36" t="s">
        <v>1375</v>
      </c>
      <c r="D45" s="36"/>
      <c r="E45" s="37"/>
      <c r="F45" s="36" t="s">
        <v>1122</v>
      </c>
      <c r="G45" s="36" t="str">
        <f t="shared" si="2"/>
        <v>6</v>
      </c>
      <c r="H45" s="36">
        <v>18.0</v>
      </c>
      <c r="I45" s="36">
        <v>1954.0</v>
      </c>
      <c r="J45" s="36" t="s">
        <v>1405</v>
      </c>
      <c r="K45" s="36">
        <v>39.555991</v>
      </c>
      <c r="L45" s="36">
        <v>-75.066597</v>
      </c>
      <c r="M45" s="36" t="s">
        <v>249</v>
      </c>
      <c r="N45" s="36" t="s">
        <v>79</v>
      </c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</row>
    <row r="46">
      <c r="A46" s="39">
        <v>46747.0</v>
      </c>
      <c r="B46" s="39" t="s">
        <v>1375</v>
      </c>
      <c r="C46" s="39" t="s">
        <v>1375</v>
      </c>
      <c r="D46" s="39"/>
      <c r="E46" s="39">
        <v>471005.0</v>
      </c>
      <c r="F46" s="39" t="s">
        <v>1406</v>
      </c>
      <c r="G46" s="39" t="str">
        <f t="shared" si="2"/>
        <v>7</v>
      </c>
      <c r="H46" s="39">
        <v>25.0</v>
      </c>
      <c r="I46" s="39">
        <v>1949.0</v>
      </c>
      <c r="J46" s="39" t="s">
        <v>155</v>
      </c>
      <c r="K46" s="39">
        <v>39.569838</v>
      </c>
      <c r="L46" s="39">
        <v>-75.047675</v>
      </c>
      <c r="M46" s="39" t="s">
        <v>249</v>
      </c>
      <c r="N46" s="39" t="s">
        <v>79</v>
      </c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</row>
    <row r="47">
      <c r="A47" s="39">
        <v>58282.0</v>
      </c>
      <c r="B47" s="39" t="s">
        <v>1375</v>
      </c>
      <c r="C47" s="39" t="s">
        <v>1375</v>
      </c>
      <c r="D47" s="39"/>
      <c r="E47" s="39">
        <v>471008.0</v>
      </c>
      <c r="F47" s="39" t="s">
        <v>1406</v>
      </c>
      <c r="G47" s="39" t="str">
        <f t="shared" si="2"/>
        <v>7</v>
      </c>
      <c r="H47" s="39">
        <v>25.0</v>
      </c>
      <c r="I47" s="39">
        <v>1949.0</v>
      </c>
      <c r="J47" s="39" t="s">
        <v>155</v>
      </c>
      <c r="K47" s="39">
        <v>39.569838</v>
      </c>
      <c r="L47" s="39">
        <v>-75.047675</v>
      </c>
      <c r="M47" s="39" t="s">
        <v>249</v>
      </c>
      <c r="N47" s="39" t="s">
        <v>79</v>
      </c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</row>
    <row r="48">
      <c r="A48" s="39">
        <v>82727.0</v>
      </c>
      <c r="B48" s="39" t="s">
        <v>1375</v>
      </c>
      <c r="C48" s="39" t="s">
        <v>1375</v>
      </c>
      <c r="D48" s="39"/>
      <c r="E48" s="39">
        <v>471009.0</v>
      </c>
      <c r="F48" s="39" t="s">
        <v>1406</v>
      </c>
      <c r="G48" s="39" t="str">
        <f t="shared" si="2"/>
        <v>7</v>
      </c>
      <c r="H48" s="39">
        <v>25.0</v>
      </c>
      <c r="I48" s="39">
        <v>1949.0</v>
      </c>
      <c r="J48" s="39" t="s">
        <v>155</v>
      </c>
      <c r="K48" s="39">
        <v>39.569838</v>
      </c>
      <c r="L48" s="39">
        <v>-75.047675</v>
      </c>
      <c r="M48" s="39" t="s">
        <v>249</v>
      </c>
      <c r="N48" s="39" t="s">
        <v>79</v>
      </c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</row>
    <row r="49">
      <c r="A49" s="34">
        <v>46309.0</v>
      </c>
      <c r="B49" s="34" t="s">
        <v>1375</v>
      </c>
      <c r="C49" s="34" t="s">
        <v>1375</v>
      </c>
      <c r="D49" s="34"/>
      <c r="E49" s="35"/>
      <c r="F49" s="34" t="s">
        <v>1132</v>
      </c>
      <c r="G49" s="34" t="str">
        <f t="shared" si="2"/>
        <v>9</v>
      </c>
      <c r="H49" s="34">
        <v>7.0</v>
      </c>
      <c r="I49" s="34">
        <v>1945.0</v>
      </c>
      <c r="J49" s="34" t="s">
        <v>1407</v>
      </c>
      <c r="K49" s="34">
        <v>39.641784</v>
      </c>
      <c r="L49" s="34">
        <v>-74.647657</v>
      </c>
      <c r="M49" s="34" t="s">
        <v>249</v>
      </c>
      <c r="N49" s="34" t="s">
        <v>79</v>
      </c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</row>
    <row r="50">
      <c r="A50" s="19">
        <v>83652.0</v>
      </c>
      <c r="B50" s="19" t="s">
        <v>1375</v>
      </c>
      <c r="C50" s="19" t="s">
        <v>1375</v>
      </c>
      <c r="D50" s="19"/>
      <c r="E50" s="20"/>
      <c r="F50" s="19" t="s">
        <v>1408</v>
      </c>
      <c r="G50" s="19" t="str">
        <f t="shared" si="2"/>
        <v>8</v>
      </c>
      <c r="H50" s="19">
        <v>21.0</v>
      </c>
      <c r="I50" s="19">
        <v>1945.0</v>
      </c>
      <c r="J50" s="19" t="s">
        <v>1409</v>
      </c>
      <c r="K50" s="19">
        <v>39.903278</v>
      </c>
      <c r="L50" s="19">
        <v>-74.709342</v>
      </c>
      <c r="M50" s="19" t="s">
        <v>249</v>
      </c>
      <c r="N50" s="19" t="s">
        <v>79</v>
      </c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</row>
    <row r="51">
      <c r="A51" s="19">
        <v>83798.0</v>
      </c>
      <c r="B51" s="19" t="s">
        <v>1375</v>
      </c>
      <c r="C51" s="19" t="s">
        <v>1375</v>
      </c>
      <c r="D51" s="19"/>
      <c r="E51" s="20"/>
      <c r="F51" s="19" t="s">
        <v>1410</v>
      </c>
      <c r="G51" s="19" t="str">
        <f t="shared" si="2"/>
        <v>8</v>
      </c>
      <c r="H51" s="19">
        <v>28.0</v>
      </c>
      <c r="I51" s="19">
        <v>1945.0</v>
      </c>
      <c r="J51" s="19" t="s">
        <v>1409</v>
      </c>
      <c r="K51" s="19">
        <v>39.903278</v>
      </c>
      <c r="L51" s="19">
        <v>-74.709342</v>
      </c>
      <c r="M51" s="19" t="s">
        <v>249</v>
      </c>
      <c r="N51" s="19" t="s">
        <v>79</v>
      </c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</row>
    <row r="52">
      <c r="A52" s="19">
        <v>50431.0</v>
      </c>
      <c r="B52" s="19" t="s">
        <v>1375</v>
      </c>
      <c r="C52" s="19" t="s">
        <v>1375</v>
      </c>
      <c r="D52" s="19"/>
      <c r="E52" s="20"/>
      <c r="F52" s="19" t="s">
        <v>531</v>
      </c>
      <c r="G52" s="19" t="str">
        <f t="shared" si="2"/>
        <v>9</v>
      </c>
      <c r="H52" s="19">
        <v>4.0</v>
      </c>
      <c r="I52" s="19">
        <v>1945.0</v>
      </c>
      <c r="J52" s="19" t="s">
        <v>1409</v>
      </c>
      <c r="K52" s="19">
        <v>39.903278</v>
      </c>
      <c r="L52" s="19">
        <v>-74.709342</v>
      </c>
      <c r="M52" s="19" t="s">
        <v>249</v>
      </c>
      <c r="N52" s="19" t="s">
        <v>79</v>
      </c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</row>
    <row r="53">
      <c r="A53" s="19">
        <v>46818.0</v>
      </c>
      <c r="B53" s="19" t="s">
        <v>1375</v>
      </c>
      <c r="C53" s="19" t="s">
        <v>1375</v>
      </c>
      <c r="D53" s="19"/>
      <c r="E53" s="20"/>
      <c r="F53" s="19" t="s">
        <v>529</v>
      </c>
      <c r="G53" s="19" t="str">
        <f t="shared" si="2"/>
        <v>8</v>
      </c>
      <c r="H53" s="19">
        <v>31.0</v>
      </c>
      <c r="I53" s="19">
        <v>1945.0</v>
      </c>
      <c r="J53" s="19" t="s">
        <v>1409</v>
      </c>
      <c r="K53" s="19">
        <v>39.903278</v>
      </c>
      <c r="L53" s="19">
        <v>-74.709342</v>
      </c>
      <c r="M53" s="19" t="s">
        <v>249</v>
      </c>
      <c r="N53" s="19" t="s">
        <v>79</v>
      </c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</row>
    <row r="54">
      <c r="A54" s="19">
        <v>82715.0</v>
      </c>
      <c r="B54" s="19" t="s">
        <v>1375</v>
      </c>
      <c r="C54" s="19" t="s">
        <v>1375</v>
      </c>
      <c r="D54" s="19"/>
      <c r="E54" s="20"/>
      <c r="F54" s="19" t="s">
        <v>1408</v>
      </c>
      <c r="G54" s="19" t="str">
        <f t="shared" si="2"/>
        <v>8</v>
      </c>
      <c r="H54" s="19">
        <v>21.0</v>
      </c>
      <c r="I54" s="19">
        <v>1945.0</v>
      </c>
      <c r="J54" s="19" t="s">
        <v>1409</v>
      </c>
      <c r="K54" s="19">
        <v>39.903278</v>
      </c>
      <c r="L54" s="19">
        <v>-74.709342</v>
      </c>
      <c r="M54" s="19" t="s">
        <v>249</v>
      </c>
      <c r="N54" s="19" t="s">
        <v>79</v>
      </c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</row>
    <row r="55">
      <c r="A55" s="19">
        <v>35349.0</v>
      </c>
      <c r="B55" s="19" t="s">
        <v>1375</v>
      </c>
      <c r="C55" s="19" t="s">
        <v>1375</v>
      </c>
      <c r="D55" s="19"/>
      <c r="E55" s="20"/>
      <c r="F55" s="19" t="s">
        <v>534</v>
      </c>
      <c r="G55" s="19" t="str">
        <f t="shared" si="2"/>
        <v>8</v>
      </c>
      <c r="H55" s="19">
        <v>20.0</v>
      </c>
      <c r="I55" s="19">
        <v>1953.0</v>
      </c>
      <c r="J55" s="19" t="s">
        <v>533</v>
      </c>
      <c r="K55" s="19">
        <v>39.903278</v>
      </c>
      <c r="L55" s="19">
        <v>-74.709342</v>
      </c>
      <c r="M55" s="19" t="s">
        <v>249</v>
      </c>
      <c r="N55" s="19" t="s">
        <v>79</v>
      </c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</row>
    <row r="56">
      <c r="A56" s="17">
        <v>60856.0</v>
      </c>
      <c r="B56" s="17" t="s">
        <v>1375</v>
      </c>
      <c r="C56" s="17" t="s">
        <v>1375</v>
      </c>
      <c r="D56" s="17"/>
      <c r="E56" s="18"/>
      <c r="F56" s="17" t="s">
        <v>1411</v>
      </c>
      <c r="G56" s="17" t="str">
        <f t="shared" si="2"/>
        <v>6</v>
      </c>
      <c r="H56" s="17">
        <v>30.0</v>
      </c>
      <c r="I56" s="17">
        <v>1954.0</v>
      </c>
      <c r="J56" s="17" t="s">
        <v>1412</v>
      </c>
      <c r="K56" s="17">
        <v>40.356059</v>
      </c>
      <c r="L56" s="17">
        <v>-75.406106</v>
      </c>
      <c r="M56" s="17" t="s">
        <v>249</v>
      </c>
      <c r="N56" s="17" t="s">
        <v>79</v>
      </c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</row>
    <row r="57">
      <c r="A57" s="14">
        <v>60722.0</v>
      </c>
      <c r="B57" s="14" t="s">
        <v>1375</v>
      </c>
      <c r="C57" s="14" t="s">
        <v>1375</v>
      </c>
      <c r="D57" s="14"/>
      <c r="E57" s="15"/>
      <c r="F57" s="14" t="s">
        <v>449</v>
      </c>
      <c r="G57" s="14" t="str">
        <f t="shared" si="2"/>
        <v>7</v>
      </c>
      <c r="H57" s="14">
        <v>8.0</v>
      </c>
      <c r="I57" s="14">
        <v>1956.0</v>
      </c>
      <c r="J57" s="14" t="s">
        <v>595</v>
      </c>
      <c r="K57" s="14">
        <v>41.568875</v>
      </c>
      <c r="L57" s="14">
        <v>-76.664753</v>
      </c>
      <c r="M57" s="14" t="s">
        <v>249</v>
      </c>
      <c r="N57" s="14" t="s">
        <v>79</v>
      </c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</row>
    <row r="58">
      <c r="A58" s="29">
        <v>94281.0</v>
      </c>
      <c r="B58" s="29" t="s">
        <v>1375</v>
      </c>
      <c r="C58" s="29" t="s">
        <v>1375</v>
      </c>
      <c r="D58" s="29"/>
      <c r="E58" s="30"/>
      <c r="F58" s="29" t="s">
        <v>1413</v>
      </c>
      <c r="G58" s="29" t="str">
        <f t="shared" si="2"/>
        <v>7</v>
      </c>
      <c r="H58" s="29">
        <v>19.0</v>
      </c>
      <c r="I58" s="29">
        <v>1952.0</v>
      </c>
      <c r="J58" s="29" t="s">
        <v>1414</v>
      </c>
      <c r="K58" s="29">
        <v>43.993824</v>
      </c>
      <c r="L58" s="29">
        <v>-70.644553</v>
      </c>
      <c r="M58" s="29" t="s">
        <v>249</v>
      </c>
      <c r="N58" s="29" t="s">
        <v>79</v>
      </c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</row>
    <row r="59">
      <c r="A59" s="29">
        <v>60598.0</v>
      </c>
      <c r="B59" s="29" t="s">
        <v>1375</v>
      </c>
      <c r="C59" s="29" t="s">
        <v>1375</v>
      </c>
      <c r="D59" s="29"/>
      <c r="E59" s="30"/>
      <c r="F59" s="29" t="s">
        <v>1413</v>
      </c>
      <c r="G59" s="29" t="str">
        <f t="shared" si="2"/>
        <v>7</v>
      </c>
      <c r="H59" s="29">
        <v>19.0</v>
      </c>
      <c r="I59" s="29">
        <v>1952.0</v>
      </c>
      <c r="J59" s="29" t="s">
        <v>1414</v>
      </c>
      <c r="K59" s="29">
        <v>43.993824</v>
      </c>
      <c r="L59" s="29">
        <v>-70.644553</v>
      </c>
      <c r="M59" s="29" t="s">
        <v>249</v>
      </c>
      <c r="N59" s="29" t="s">
        <v>79</v>
      </c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</row>
    <row r="60">
      <c r="A60" s="29">
        <v>60567.0</v>
      </c>
      <c r="B60" s="29" t="s">
        <v>1375</v>
      </c>
      <c r="C60" s="29" t="s">
        <v>1375</v>
      </c>
      <c r="D60" s="29"/>
      <c r="E60" s="30"/>
      <c r="F60" s="29" t="s">
        <v>1415</v>
      </c>
      <c r="G60" s="29" t="str">
        <f t="shared" si="2"/>
        <v>8</v>
      </c>
      <c r="H60" s="29">
        <v>14.0</v>
      </c>
      <c r="I60" s="29">
        <v>1952.0</v>
      </c>
      <c r="J60" s="29" t="s">
        <v>1414</v>
      </c>
      <c r="K60" s="29">
        <v>43.993824</v>
      </c>
      <c r="L60" s="29">
        <v>-70.644553</v>
      </c>
      <c r="M60" s="29" t="s">
        <v>249</v>
      </c>
      <c r="N60" s="29" t="s">
        <v>79</v>
      </c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</row>
    <row r="61">
      <c r="A61" s="8">
        <v>94271.0</v>
      </c>
      <c r="B61" s="8" t="s">
        <v>1375</v>
      </c>
      <c r="C61" s="8" t="s">
        <v>1375</v>
      </c>
      <c r="D61" s="8"/>
      <c r="E61" s="8">
        <v>5120.0</v>
      </c>
      <c r="F61" s="8" t="s">
        <v>1379</v>
      </c>
      <c r="G61" s="8" t="str">
        <f t="shared" si="2"/>
        <v>6</v>
      </c>
      <c r="H61" s="8">
        <v>19.0</v>
      </c>
      <c r="I61" s="8">
        <v>1951.0</v>
      </c>
      <c r="J61" s="8" t="s">
        <v>1416</v>
      </c>
    </row>
    <row r="62">
      <c r="A62" s="8">
        <v>60551.0</v>
      </c>
      <c r="C62" s="8" t="s">
        <v>1375</v>
      </c>
      <c r="D62" s="8"/>
      <c r="E62" s="8">
        <v>247.0</v>
      </c>
    </row>
    <row r="63">
      <c r="A63" s="8">
        <v>43766.0</v>
      </c>
      <c r="B63" s="8" t="s">
        <v>1375</v>
      </c>
      <c r="C63" s="8" t="s">
        <v>1375</v>
      </c>
      <c r="D63" s="8"/>
      <c r="E63" s="8">
        <v>706.0</v>
      </c>
    </row>
    <row r="64">
      <c r="A64" s="8">
        <v>94599.0</v>
      </c>
      <c r="B64" s="8" t="s">
        <v>1384</v>
      </c>
      <c r="C64" s="8" t="s">
        <v>1375</v>
      </c>
      <c r="D64" s="8"/>
      <c r="E64" s="8">
        <v>5119.0</v>
      </c>
    </row>
    <row r="65">
      <c r="A65" s="8">
        <v>60739.0</v>
      </c>
      <c r="B65" s="8" t="s">
        <v>1384</v>
      </c>
      <c r="C65" s="8" t="s">
        <v>1375</v>
      </c>
      <c r="D65" s="8"/>
      <c r="E65" s="8">
        <v>5119.0</v>
      </c>
    </row>
    <row r="66">
      <c r="A66" s="8">
        <v>94337.0</v>
      </c>
      <c r="B66" s="8" t="s">
        <v>1384</v>
      </c>
      <c r="C66" s="8" t="s">
        <v>1375</v>
      </c>
      <c r="D66" s="8"/>
      <c r="E66" s="8">
        <v>5119.0</v>
      </c>
    </row>
    <row r="67">
      <c r="A67" s="8">
        <v>60776.0</v>
      </c>
      <c r="B67" s="8" t="s">
        <v>1384</v>
      </c>
      <c r="C67" s="8" t="s">
        <v>1375</v>
      </c>
      <c r="D67" s="8"/>
      <c r="E67" s="8">
        <v>5119.0</v>
      </c>
    </row>
    <row r="68">
      <c r="A68" s="8">
        <v>94336.0</v>
      </c>
      <c r="B68" s="8" t="s">
        <v>1382</v>
      </c>
      <c r="C68" s="8" t="s">
        <v>1375</v>
      </c>
      <c r="D68" s="8"/>
      <c r="E68" s="8">
        <v>5119.0</v>
      </c>
    </row>
    <row r="69">
      <c r="A69" s="8">
        <v>94409.0</v>
      </c>
      <c r="B69" s="8" t="s">
        <v>1384</v>
      </c>
      <c r="C69" s="8" t="s">
        <v>1375</v>
      </c>
      <c r="D69" s="8"/>
      <c r="E69" s="8">
        <v>5119.0</v>
      </c>
    </row>
    <row r="70">
      <c r="A70" s="8">
        <v>60823.0</v>
      </c>
      <c r="B70" s="8" t="s">
        <v>1375</v>
      </c>
      <c r="C70" s="8" t="s">
        <v>1375</v>
      </c>
      <c r="D70" s="8"/>
      <c r="E70" s="8">
        <v>5142.0</v>
      </c>
    </row>
    <row r="71">
      <c r="A71" s="8">
        <v>94407.0</v>
      </c>
      <c r="C71" s="8" t="s">
        <v>1375</v>
      </c>
      <c r="D71" s="8"/>
      <c r="E71" s="8">
        <v>460450.0</v>
      </c>
    </row>
    <row r="72">
      <c r="A72" s="8">
        <v>94351.0</v>
      </c>
      <c r="C72" s="8" t="s">
        <v>1375</v>
      </c>
      <c r="D72" s="8"/>
      <c r="E72" s="8">
        <v>460459.0</v>
      </c>
    </row>
    <row r="73">
      <c r="A73" s="8">
        <v>60638.0</v>
      </c>
      <c r="C73" s="8" t="s">
        <v>1375</v>
      </c>
      <c r="D73" s="8"/>
      <c r="E73" s="8">
        <v>460460.0</v>
      </c>
    </row>
    <row r="74">
      <c r="A74" s="8">
        <v>94155.0</v>
      </c>
      <c r="B74" s="8" t="s">
        <v>1384</v>
      </c>
      <c r="C74" s="8" t="s">
        <v>1375</v>
      </c>
      <c r="D74" s="8"/>
      <c r="E74" s="8">
        <v>460468.0</v>
      </c>
    </row>
    <row r="75">
      <c r="A75" s="8">
        <v>94597.0</v>
      </c>
      <c r="C75" s="8" t="s">
        <v>1375</v>
      </c>
      <c r="D75" s="8"/>
      <c r="E75" s="8">
        <v>460469.0</v>
      </c>
    </row>
    <row r="76">
      <c r="A76" s="8">
        <v>94425.0</v>
      </c>
      <c r="C76" s="8" t="s">
        <v>1375</v>
      </c>
      <c r="D76" s="8"/>
      <c r="E76" s="8">
        <v>460470.0</v>
      </c>
    </row>
    <row r="77">
      <c r="A77" s="8">
        <v>94186.0</v>
      </c>
      <c r="C77" s="8" t="s">
        <v>1375</v>
      </c>
      <c r="D77" s="8"/>
      <c r="E77" s="8">
        <v>460471.0</v>
      </c>
    </row>
    <row r="78">
      <c r="A78" s="8">
        <v>94345.0</v>
      </c>
      <c r="C78" s="8" t="s">
        <v>1375</v>
      </c>
      <c r="D78" s="8"/>
      <c r="E78" s="8">
        <v>460482.0</v>
      </c>
    </row>
    <row r="79">
      <c r="A79" s="8">
        <v>94573.0</v>
      </c>
      <c r="C79" s="8" t="s">
        <v>1375</v>
      </c>
      <c r="D79" s="8"/>
      <c r="E79" s="8">
        <v>460484.0</v>
      </c>
    </row>
    <row r="80">
      <c r="A80" s="8">
        <v>94389.0</v>
      </c>
      <c r="C80" s="8" t="s">
        <v>1375</v>
      </c>
      <c r="D80" s="8"/>
      <c r="E80" s="8">
        <v>460485.0</v>
      </c>
    </row>
    <row r="81">
      <c r="A81" s="8">
        <v>94484.0</v>
      </c>
      <c r="C81" s="8" t="s">
        <v>1375</v>
      </c>
      <c r="D81" s="8"/>
      <c r="E81" s="8">
        <v>460486.0</v>
      </c>
    </row>
    <row r="82">
      <c r="A82" s="8">
        <v>60583.0</v>
      </c>
      <c r="C82" s="8" t="s">
        <v>1375</v>
      </c>
      <c r="D82" s="8"/>
      <c r="E82" s="8">
        <v>460497.0</v>
      </c>
    </row>
    <row r="83">
      <c r="A83" s="8">
        <v>60826.0</v>
      </c>
      <c r="C83" s="8" t="s">
        <v>1375</v>
      </c>
      <c r="D83" s="8"/>
      <c r="E83" s="8">
        <v>460522.0</v>
      </c>
    </row>
    <row r="84">
      <c r="A84" s="8">
        <v>94559.0</v>
      </c>
      <c r="C84" s="8" t="s">
        <v>1375</v>
      </c>
      <c r="D84" s="8"/>
      <c r="E84" s="8">
        <v>460572.0</v>
      </c>
    </row>
    <row r="85">
      <c r="A85" s="8">
        <v>94567.0</v>
      </c>
      <c r="C85" s="8" t="s">
        <v>1375</v>
      </c>
      <c r="D85" s="8"/>
      <c r="E85" s="8">
        <v>460573.0</v>
      </c>
    </row>
    <row r="86">
      <c r="A86" s="8">
        <v>94376.0</v>
      </c>
      <c r="C86" s="8" t="s">
        <v>1375</v>
      </c>
      <c r="D86" s="8"/>
      <c r="E86" s="8">
        <v>460574.0</v>
      </c>
    </row>
    <row r="87">
      <c r="A87" s="8">
        <v>94428.0</v>
      </c>
      <c r="C87" s="8" t="s">
        <v>1375</v>
      </c>
      <c r="D87" s="8"/>
      <c r="E87" s="8">
        <v>460575.0</v>
      </c>
    </row>
    <row r="88">
      <c r="A88" s="8">
        <v>94435.0</v>
      </c>
      <c r="C88" s="8" t="s">
        <v>1375</v>
      </c>
      <c r="D88" s="8"/>
      <c r="E88" s="8">
        <v>460576.0</v>
      </c>
    </row>
    <row r="89">
      <c r="A89" s="8">
        <v>94364.0</v>
      </c>
      <c r="C89" s="8" t="s">
        <v>1375</v>
      </c>
      <c r="D89" s="8"/>
      <c r="E89" s="8">
        <v>460727.0</v>
      </c>
    </row>
    <row r="90">
      <c r="A90" s="8">
        <v>60646.0</v>
      </c>
      <c r="C90" s="8" t="s">
        <v>1375</v>
      </c>
      <c r="D90" s="8"/>
      <c r="E90" s="8">
        <v>460732.0</v>
      </c>
    </row>
    <row r="91">
      <c r="A91" s="8">
        <v>94582.0</v>
      </c>
      <c r="C91" s="8" t="s">
        <v>1375</v>
      </c>
      <c r="D91" s="8"/>
      <c r="E91" s="8">
        <v>460733.0</v>
      </c>
    </row>
    <row r="92">
      <c r="A92" s="8">
        <v>94610.0</v>
      </c>
      <c r="C92" s="8" t="s">
        <v>1375</v>
      </c>
      <c r="D92" s="8"/>
      <c r="E92" s="8">
        <v>460734.0</v>
      </c>
    </row>
    <row r="93">
      <c r="A93" s="8">
        <v>60588.0</v>
      </c>
      <c r="C93" s="8" t="s">
        <v>1375</v>
      </c>
      <c r="D93" s="8"/>
      <c r="E93" s="8">
        <v>460735.0</v>
      </c>
    </row>
    <row r="94">
      <c r="A94" s="8">
        <v>94358.0</v>
      </c>
      <c r="C94" s="8" t="s">
        <v>1375</v>
      </c>
      <c r="D94" s="8"/>
      <c r="E94" s="8">
        <v>460736.0</v>
      </c>
    </row>
    <row r="95">
      <c r="A95" s="8">
        <v>94356.0</v>
      </c>
      <c r="C95" s="8" t="s">
        <v>1375</v>
      </c>
      <c r="D95" s="8"/>
      <c r="E95" s="8">
        <v>460737.0</v>
      </c>
    </row>
    <row r="96">
      <c r="A96" s="8">
        <v>94542.0</v>
      </c>
      <c r="C96" s="8" t="s">
        <v>1375</v>
      </c>
      <c r="D96" s="8"/>
      <c r="E96" s="8">
        <v>460738.0</v>
      </c>
    </row>
    <row r="97">
      <c r="A97" s="8">
        <v>60636.0</v>
      </c>
      <c r="C97" s="8" t="s">
        <v>1375</v>
      </c>
      <c r="D97" s="8"/>
      <c r="E97" s="8">
        <v>460739.0</v>
      </c>
    </row>
    <row r="98">
      <c r="A98" s="8">
        <v>60571.0</v>
      </c>
      <c r="C98" s="8" t="s">
        <v>1375</v>
      </c>
      <c r="D98" s="8"/>
      <c r="E98" s="8">
        <v>460740.0</v>
      </c>
    </row>
    <row r="99">
      <c r="A99" s="8">
        <v>94406.0</v>
      </c>
      <c r="C99" s="8" t="s">
        <v>1375</v>
      </c>
      <c r="D99" s="8"/>
      <c r="E99" s="8">
        <v>460741.0</v>
      </c>
    </row>
    <row r="100">
      <c r="A100" s="8">
        <v>60552.0</v>
      </c>
      <c r="B100" s="8" t="s">
        <v>1384</v>
      </c>
      <c r="C100" s="8" t="s">
        <v>1375</v>
      </c>
      <c r="D100" s="8"/>
      <c r="E100" s="8">
        <v>460743.0</v>
      </c>
    </row>
    <row r="101">
      <c r="A101" s="8">
        <v>94459.0</v>
      </c>
      <c r="B101" s="8" t="s">
        <v>1384</v>
      </c>
      <c r="C101" s="8" t="s">
        <v>1375</v>
      </c>
      <c r="D101" s="8"/>
      <c r="E101" s="8">
        <v>460744.0</v>
      </c>
    </row>
    <row r="102">
      <c r="A102" s="8">
        <v>94424.0</v>
      </c>
      <c r="B102" s="8" t="s">
        <v>1384</v>
      </c>
      <c r="C102" s="8" t="s">
        <v>1375</v>
      </c>
      <c r="D102" s="8"/>
      <c r="E102" s="8">
        <v>460745.0</v>
      </c>
    </row>
    <row r="103">
      <c r="A103" s="8">
        <v>94295.0</v>
      </c>
      <c r="B103" s="8" t="s">
        <v>1384</v>
      </c>
      <c r="C103" s="8" t="s">
        <v>1375</v>
      </c>
      <c r="D103" s="8"/>
      <c r="E103" s="8">
        <v>460746.0</v>
      </c>
    </row>
    <row r="104">
      <c r="A104" s="8">
        <v>94171.0</v>
      </c>
      <c r="B104" s="8" t="s">
        <v>1384</v>
      </c>
      <c r="C104" s="8" t="s">
        <v>1375</v>
      </c>
      <c r="D104" s="8"/>
      <c r="E104" s="8">
        <v>460747.0</v>
      </c>
    </row>
    <row r="105">
      <c r="A105" s="8">
        <v>94278.0</v>
      </c>
      <c r="B105" s="8" t="s">
        <v>1384</v>
      </c>
      <c r="C105" s="8" t="s">
        <v>1375</v>
      </c>
      <c r="D105" s="8"/>
      <c r="E105" s="8">
        <v>460748.0</v>
      </c>
    </row>
    <row r="106">
      <c r="A106" s="8">
        <v>94194.0</v>
      </c>
      <c r="B106" s="8" t="s">
        <v>1384</v>
      </c>
      <c r="C106" s="8" t="s">
        <v>1375</v>
      </c>
      <c r="D106" s="8"/>
      <c r="E106" s="8">
        <v>460749.0</v>
      </c>
    </row>
    <row r="107">
      <c r="A107" s="8">
        <v>94264.0</v>
      </c>
      <c r="C107" s="8" t="s">
        <v>1375</v>
      </c>
      <c r="D107" s="8"/>
      <c r="E107" s="8">
        <v>460755.0</v>
      </c>
    </row>
    <row r="108">
      <c r="A108" s="8">
        <v>94189.0</v>
      </c>
      <c r="C108" s="8" t="s">
        <v>1375</v>
      </c>
      <c r="D108" s="8"/>
      <c r="E108" s="8">
        <v>460756.0</v>
      </c>
    </row>
    <row r="109">
      <c r="A109" s="8">
        <v>94392.0</v>
      </c>
      <c r="B109" s="8" t="s">
        <v>1384</v>
      </c>
      <c r="C109" s="8" t="s">
        <v>1375</v>
      </c>
      <c r="D109" s="8"/>
      <c r="E109" s="8">
        <v>460757.0</v>
      </c>
    </row>
    <row r="110">
      <c r="A110" s="8">
        <v>59950.0</v>
      </c>
      <c r="C110" s="8" t="s">
        <v>1375</v>
      </c>
      <c r="D110" s="8"/>
      <c r="E110" s="8">
        <v>460780.0</v>
      </c>
    </row>
    <row r="111">
      <c r="A111" s="8">
        <v>83747.0</v>
      </c>
      <c r="C111" s="8" t="s">
        <v>1375</v>
      </c>
      <c r="D111" s="8"/>
      <c r="E111" s="8">
        <v>470525.0</v>
      </c>
    </row>
    <row r="112">
      <c r="A112" s="8">
        <v>92390.0</v>
      </c>
      <c r="C112" s="8" t="s">
        <v>1375</v>
      </c>
      <c r="D112" s="8"/>
      <c r="E112" s="8">
        <v>470549.0</v>
      </c>
    </row>
    <row r="113">
      <c r="A113" s="8">
        <v>58170.0</v>
      </c>
      <c r="C113" s="8" t="s">
        <v>1375</v>
      </c>
      <c r="D113" s="8"/>
      <c r="E113" s="8">
        <v>470563.0</v>
      </c>
    </row>
    <row r="114">
      <c r="A114" s="8">
        <v>40101.0</v>
      </c>
      <c r="C114" s="8" t="s">
        <v>1375</v>
      </c>
      <c r="D114" s="8"/>
      <c r="E114" s="8">
        <v>470565.0</v>
      </c>
    </row>
    <row r="115">
      <c r="A115" s="8">
        <v>46727.0</v>
      </c>
      <c r="C115" s="8" t="s">
        <v>1375</v>
      </c>
      <c r="D115" s="8"/>
      <c r="E115" s="8">
        <v>510925.0</v>
      </c>
    </row>
    <row r="116">
      <c r="A116" s="8">
        <v>82665.0</v>
      </c>
      <c r="C116" s="8" t="s">
        <v>1375</v>
      </c>
      <c r="D116" s="8"/>
      <c r="E116" s="8">
        <v>511009.0</v>
      </c>
    </row>
    <row r="117">
      <c r="A117" s="8">
        <v>58351.0</v>
      </c>
      <c r="C117" s="8" t="s">
        <v>1375</v>
      </c>
      <c r="D117" s="8"/>
      <c r="E117" s="8">
        <v>511010.0</v>
      </c>
    </row>
    <row r="118">
      <c r="A118" s="8">
        <v>58193.0</v>
      </c>
      <c r="C118" s="8" t="s">
        <v>1375</v>
      </c>
      <c r="D118" s="8"/>
      <c r="E118" s="8">
        <v>511012.0</v>
      </c>
    </row>
    <row r="119">
      <c r="A119" s="8">
        <v>46840.0</v>
      </c>
      <c r="C119" s="8" t="s">
        <v>1375</v>
      </c>
      <c r="D119" s="8"/>
      <c r="E119" s="8">
        <v>511013.0</v>
      </c>
    </row>
    <row r="120">
      <c r="A120" s="8">
        <v>98080.0</v>
      </c>
      <c r="C120" s="8" t="s">
        <v>1375</v>
      </c>
      <c r="D120" s="8"/>
      <c r="E120" s="8">
        <v>511014.0</v>
      </c>
    </row>
    <row r="121">
      <c r="A121" s="8">
        <v>94283.0</v>
      </c>
      <c r="B121" s="8" t="s">
        <v>1384</v>
      </c>
      <c r="C121" s="8" t="s">
        <v>1375</v>
      </c>
      <c r="D121" s="8"/>
      <c r="E121" s="8" t="s">
        <v>1417</v>
      </c>
    </row>
    <row r="122">
      <c r="A122" s="8">
        <v>59598.0</v>
      </c>
      <c r="B122" s="8" t="s">
        <v>1381</v>
      </c>
      <c r="C122" s="8" t="s">
        <v>1375</v>
      </c>
      <c r="D122" s="8"/>
    </row>
    <row r="123">
      <c r="A123" s="8">
        <v>83711.0</v>
      </c>
      <c r="B123" s="8" t="s">
        <v>1385</v>
      </c>
      <c r="C123" s="8" t="s">
        <v>1375</v>
      </c>
      <c r="D123" s="8"/>
    </row>
    <row r="124">
      <c r="A124" s="8">
        <v>43679.0</v>
      </c>
      <c r="B124" s="8" t="s">
        <v>1375</v>
      </c>
      <c r="C124" s="8" t="s">
        <v>1375</v>
      </c>
      <c r="D124" s="8"/>
    </row>
    <row r="125">
      <c r="A125" s="8">
        <v>64569.0</v>
      </c>
      <c r="B125" s="8" t="s">
        <v>1375</v>
      </c>
      <c r="C125" s="8" t="s">
        <v>1375</v>
      </c>
      <c r="D125" s="8"/>
    </row>
    <row r="126">
      <c r="A126" s="8"/>
      <c r="B126" s="8"/>
      <c r="C126" s="8"/>
      <c r="D126" s="8"/>
      <c r="F126" s="8"/>
      <c r="G126" s="8"/>
      <c r="H126" s="8"/>
      <c r="I126" s="8"/>
      <c r="J126" s="8"/>
      <c r="K126" s="8"/>
      <c r="L126" s="8"/>
    </row>
    <row r="127">
      <c r="B127" s="8"/>
      <c r="C127" s="8"/>
      <c r="D127" s="8"/>
      <c r="F127" s="8"/>
      <c r="G127" s="8"/>
      <c r="H127" s="8"/>
      <c r="I127" s="8"/>
      <c r="J127" s="8"/>
      <c r="K127" s="8"/>
      <c r="L127" s="8"/>
    </row>
    <row r="128">
      <c r="B128" s="8"/>
      <c r="C128" s="8"/>
      <c r="D128" s="8"/>
      <c r="F128" s="8"/>
      <c r="G128" s="8"/>
      <c r="H128" s="8"/>
      <c r="I128" s="8"/>
      <c r="J128" s="8"/>
      <c r="K128" s="8"/>
      <c r="L128" s="8"/>
    </row>
    <row r="129">
      <c r="B129" s="8"/>
      <c r="C129" s="8"/>
      <c r="D129" s="8"/>
      <c r="F129" s="8"/>
      <c r="G129" s="8"/>
      <c r="H129" s="8"/>
      <c r="I129" s="8"/>
      <c r="J129" s="8"/>
      <c r="K129" s="8"/>
      <c r="L129" s="8"/>
    </row>
    <row r="130">
      <c r="B130" s="8"/>
      <c r="C130" s="8"/>
      <c r="D130" s="8"/>
      <c r="F130" s="8"/>
      <c r="G130" s="8"/>
      <c r="H130" s="8"/>
      <c r="I130" s="8"/>
      <c r="J130" s="8"/>
      <c r="K130" s="8"/>
      <c r="L130" s="8"/>
    </row>
    <row r="131">
      <c r="B131" s="8"/>
      <c r="C131" s="8"/>
      <c r="D131" s="8"/>
      <c r="F131" s="8"/>
      <c r="G131" s="8"/>
      <c r="H131" s="8"/>
      <c r="I131" s="8"/>
      <c r="J131" s="8"/>
      <c r="K131" s="8"/>
      <c r="L131" s="8"/>
    </row>
    <row r="132">
      <c r="B132" s="8"/>
      <c r="C132" s="8"/>
      <c r="D132" s="8"/>
      <c r="F132" s="8"/>
      <c r="G132" s="8"/>
      <c r="H132" s="8"/>
      <c r="I132" s="8"/>
      <c r="J132" s="8"/>
      <c r="K132" s="8"/>
      <c r="L132" s="8"/>
    </row>
    <row r="133">
      <c r="B133" s="8"/>
      <c r="C133" s="8"/>
      <c r="D133" s="8"/>
      <c r="F133" s="8"/>
      <c r="G133" s="8"/>
      <c r="H133" s="8"/>
      <c r="I133" s="8"/>
      <c r="J133" s="8"/>
      <c r="K133" s="8"/>
      <c r="L133" s="8"/>
    </row>
    <row r="134">
      <c r="B134" s="8"/>
      <c r="C134" s="8"/>
      <c r="D134" s="8"/>
      <c r="F134" s="8"/>
      <c r="G134" s="8"/>
      <c r="H134" s="8"/>
      <c r="I134" s="8"/>
      <c r="J134" s="8"/>
      <c r="K134" s="8"/>
      <c r="L134" s="8"/>
    </row>
    <row r="135">
      <c r="B135" s="8"/>
      <c r="C135" s="8"/>
      <c r="D135" s="8"/>
      <c r="F135" s="8"/>
      <c r="G135" s="8"/>
      <c r="H135" s="8"/>
      <c r="I135" s="8"/>
      <c r="J135" s="8"/>
      <c r="K135" s="8"/>
      <c r="L135" s="8"/>
    </row>
    <row r="136">
      <c r="B136" s="8"/>
      <c r="C136" s="8"/>
      <c r="D136" s="8"/>
      <c r="F136" s="8"/>
      <c r="G136" s="8"/>
      <c r="H136" s="8"/>
      <c r="I136" s="8"/>
      <c r="J136" s="8"/>
      <c r="K136" s="8"/>
      <c r="L136" s="8"/>
    </row>
    <row r="137">
      <c r="B137" s="8"/>
      <c r="C137" s="8"/>
      <c r="D137" s="8"/>
      <c r="F137" s="8"/>
      <c r="G137" s="8"/>
      <c r="H137" s="8"/>
      <c r="I137" s="8"/>
      <c r="J137" s="8"/>
      <c r="K137" s="8"/>
      <c r="L137" s="8"/>
    </row>
    <row r="138">
      <c r="B138" s="8"/>
      <c r="C138" s="8"/>
      <c r="D138" s="8"/>
      <c r="F138" s="8"/>
      <c r="G138" s="8"/>
      <c r="H138" s="8"/>
      <c r="I138" s="8"/>
      <c r="J138" s="8"/>
      <c r="K138" s="8"/>
      <c r="L138" s="8"/>
    </row>
    <row r="139">
      <c r="B139" s="8"/>
      <c r="C139" s="8"/>
      <c r="D139" s="8"/>
      <c r="F139" s="8"/>
      <c r="G139" s="8"/>
      <c r="H139" s="8"/>
      <c r="I139" s="8"/>
      <c r="J139" s="8"/>
      <c r="K139" s="8"/>
      <c r="L139" s="8"/>
    </row>
    <row r="140">
      <c r="B140" s="8"/>
      <c r="C140" s="8"/>
      <c r="D140" s="8"/>
      <c r="F140" s="8"/>
      <c r="G140" s="8"/>
      <c r="H140" s="8"/>
      <c r="I140" s="8"/>
      <c r="J140" s="8"/>
      <c r="K140" s="8"/>
      <c r="L140" s="8"/>
    </row>
    <row r="141">
      <c r="B141" s="8"/>
      <c r="C141" s="8"/>
      <c r="D141" s="8"/>
      <c r="F141" s="8"/>
      <c r="G141" s="8"/>
      <c r="H141" s="8"/>
      <c r="I141" s="8"/>
      <c r="J141" s="8"/>
      <c r="K141" s="8"/>
      <c r="L141" s="8"/>
    </row>
    <row r="142">
      <c r="B142" s="8"/>
      <c r="C142" s="8"/>
      <c r="D142" s="8"/>
      <c r="F142" s="8"/>
      <c r="G142" s="8"/>
      <c r="H142" s="8"/>
      <c r="I142" s="8"/>
      <c r="J142" s="8"/>
      <c r="K142" s="8"/>
      <c r="L142" s="8"/>
    </row>
    <row r="143">
      <c r="B143" s="8"/>
      <c r="C143" s="8"/>
      <c r="D143" s="8"/>
      <c r="F143" s="8"/>
      <c r="G143" s="8"/>
      <c r="H143" s="8"/>
      <c r="I143" s="8"/>
      <c r="J143" s="8"/>
      <c r="K143" s="8"/>
      <c r="L143" s="8"/>
    </row>
    <row r="144">
      <c r="B144" s="8"/>
      <c r="C144" s="8"/>
      <c r="D144" s="8"/>
      <c r="F144" s="8"/>
      <c r="G144" s="8"/>
      <c r="H144" s="8"/>
      <c r="I144" s="8"/>
      <c r="J144" s="8"/>
      <c r="K144" s="8"/>
      <c r="L144" s="8"/>
    </row>
    <row r="145">
      <c r="B145" s="8"/>
      <c r="C145" s="8"/>
      <c r="D145" s="8"/>
      <c r="F145" s="8"/>
      <c r="G145" s="8"/>
      <c r="H145" s="8"/>
      <c r="I145" s="8"/>
      <c r="J145" s="8"/>
      <c r="K145" s="8"/>
      <c r="L145" s="8"/>
    </row>
    <row r="146">
      <c r="B146" s="8"/>
      <c r="C146" s="8"/>
      <c r="D146" s="8"/>
      <c r="F146" s="8"/>
      <c r="G146" s="8"/>
      <c r="H146" s="8"/>
      <c r="I146" s="8"/>
      <c r="J146" s="8"/>
      <c r="K146" s="8"/>
      <c r="L146" s="8"/>
    </row>
    <row r="147">
      <c r="B147" s="8"/>
      <c r="C147" s="8"/>
      <c r="D147" s="8"/>
      <c r="F147" s="8"/>
      <c r="G147" s="8"/>
      <c r="H147" s="8"/>
      <c r="I147" s="8"/>
      <c r="J147" s="8"/>
      <c r="K147" s="8"/>
      <c r="L147" s="8"/>
    </row>
    <row r="148">
      <c r="B148" s="8"/>
      <c r="C148" s="8"/>
      <c r="D148" s="8"/>
      <c r="F148" s="8"/>
      <c r="G148" s="8"/>
      <c r="H148" s="8"/>
      <c r="I148" s="8"/>
      <c r="J148" s="8"/>
      <c r="K148" s="8"/>
      <c r="L148" s="8"/>
    </row>
    <row r="149">
      <c r="B149" s="8"/>
      <c r="C149" s="8"/>
      <c r="D149" s="8"/>
      <c r="F149" s="8"/>
      <c r="G149" s="8"/>
      <c r="H149" s="8"/>
      <c r="I149" s="8"/>
      <c r="J149" s="8"/>
      <c r="K149" s="8"/>
      <c r="L149" s="8"/>
    </row>
    <row r="150">
      <c r="B150" s="8"/>
      <c r="C150" s="8"/>
      <c r="D150" s="8"/>
      <c r="F150" s="8"/>
      <c r="G150" s="8"/>
      <c r="H150" s="8"/>
      <c r="I150" s="8"/>
      <c r="J150" s="8"/>
      <c r="K150" s="8"/>
      <c r="L150" s="8"/>
    </row>
    <row r="151">
      <c r="B151" s="8"/>
      <c r="C151" s="8"/>
      <c r="D151" s="8"/>
      <c r="F151" s="8"/>
      <c r="G151" s="8"/>
      <c r="H151" s="8"/>
      <c r="I151" s="8"/>
      <c r="J151" s="8"/>
      <c r="K151" s="8"/>
      <c r="L151" s="8"/>
    </row>
    <row r="152">
      <c r="B152" s="8"/>
      <c r="C152" s="8"/>
      <c r="D152" s="8"/>
      <c r="F152" s="8"/>
      <c r="G152" s="8"/>
      <c r="H152" s="8"/>
      <c r="I152" s="8"/>
      <c r="J152" s="8"/>
      <c r="K152" s="8"/>
      <c r="L152" s="8"/>
    </row>
    <row r="153">
      <c r="B153" s="8"/>
      <c r="C153" s="8"/>
      <c r="D153" s="8"/>
      <c r="F153" s="8"/>
      <c r="G153" s="8"/>
      <c r="H153" s="8"/>
      <c r="I153" s="8"/>
      <c r="J153" s="8"/>
      <c r="K153" s="8"/>
      <c r="L153" s="8"/>
    </row>
    <row r="154">
      <c r="B154" s="8"/>
      <c r="C154" s="8"/>
      <c r="D154" s="8"/>
      <c r="F154" s="8"/>
      <c r="G154" s="8"/>
      <c r="H154" s="8"/>
      <c r="I154" s="8"/>
      <c r="J154" s="8"/>
      <c r="K154" s="8"/>
      <c r="L154" s="8"/>
    </row>
    <row r="155">
      <c r="B155" s="8"/>
      <c r="C155" s="8"/>
      <c r="D155" s="8"/>
      <c r="F155" s="8"/>
      <c r="G155" s="8"/>
      <c r="H155" s="8"/>
      <c r="I155" s="8"/>
      <c r="J155" s="8"/>
      <c r="K155" s="8"/>
      <c r="L155" s="8"/>
    </row>
    <row r="156">
      <c r="B156" s="8"/>
      <c r="C156" s="8"/>
      <c r="D156" s="8"/>
      <c r="F156" s="8"/>
      <c r="G156" s="8"/>
      <c r="H156" s="8"/>
      <c r="I156" s="8"/>
      <c r="J156" s="8"/>
      <c r="K156" s="8"/>
      <c r="L156" s="8"/>
    </row>
    <row r="157">
      <c r="B157" s="8"/>
      <c r="C157" s="8"/>
      <c r="D157" s="8"/>
      <c r="F157" s="8"/>
      <c r="G157" s="8"/>
      <c r="H157" s="8"/>
      <c r="I157" s="8"/>
      <c r="J157" s="8"/>
      <c r="K157" s="8"/>
      <c r="L157" s="8"/>
    </row>
    <row r="158">
      <c r="B158" s="8"/>
      <c r="C158" s="8"/>
      <c r="D158" s="8"/>
      <c r="F158" s="8"/>
      <c r="G158" s="8"/>
      <c r="H158" s="8"/>
      <c r="I158" s="8"/>
      <c r="J158" s="8"/>
      <c r="K158" s="8"/>
      <c r="L158" s="8"/>
    </row>
    <row r="159">
      <c r="B159" s="8"/>
      <c r="C159" s="8"/>
      <c r="D159" s="8"/>
      <c r="F159" s="8"/>
      <c r="G159" s="8"/>
      <c r="H159" s="8"/>
      <c r="I159" s="8"/>
      <c r="J159" s="8"/>
      <c r="K159" s="8"/>
      <c r="L159" s="8"/>
    </row>
    <row r="160">
      <c r="B160" s="8"/>
      <c r="C160" s="8"/>
      <c r="D160" s="8"/>
      <c r="F160" s="8"/>
      <c r="G160" s="8"/>
      <c r="H160" s="8"/>
      <c r="I160" s="8"/>
      <c r="J160" s="8"/>
      <c r="K160" s="8"/>
      <c r="L160" s="8"/>
    </row>
    <row r="161">
      <c r="B161" s="8"/>
      <c r="C161" s="8"/>
      <c r="D161" s="8"/>
      <c r="F161" s="8"/>
      <c r="G161" s="8"/>
      <c r="H161" s="8"/>
      <c r="I161" s="8"/>
      <c r="J161" s="8"/>
      <c r="K161" s="8"/>
      <c r="L161" s="8"/>
    </row>
    <row r="162">
      <c r="B162" s="8"/>
      <c r="C162" s="8"/>
      <c r="D162" s="8"/>
      <c r="F162" s="8"/>
      <c r="G162" s="8"/>
      <c r="H162" s="8"/>
      <c r="I162" s="8"/>
      <c r="J162" s="8"/>
      <c r="K162" s="8"/>
      <c r="L162" s="8"/>
    </row>
    <row r="163">
      <c r="B163" s="8"/>
      <c r="C163" s="8"/>
      <c r="D163" s="8"/>
      <c r="F163" s="8"/>
      <c r="G163" s="8"/>
      <c r="H163" s="8"/>
      <c r="I163" s="8"/>
      <c r="J163" s="8"/>
      <c r="K163" s="8"/>
      <c r="L163" s="8"/>
    </row>
    <row r="164">
      <c r="B164" s="8"/>
      <c r="C164" s="8"/>
      <c r="D164" s="8"/>
      <c r="F164" s="8"/>
      <c r="G164" s="8"/>
      <c r="H164" s="8"/>
      <c r="I164" s="8"/>
      <c r="J164" s="8"/>
      <c r="K164" s="8"/>
      <c r="L164" s="8"/>
    </row>
    <row r="165">
      <c r="B165" s="8"/>
      <c r="C165" s="8"/>
      <c r="D165" s="8"/>
      <c r="F165" s="8"/>
      <c r="G165" s="8"/>
      <c r="H165" s="8"/>
      <c r="I165" s="8"/>
      <c r="J165" s="8"/>
      <c r="K165" s="8"/>
      <c r="L165" s="8"/>
    </row>
    <row r="166">
      <c r="B166" s="8"/>
      <c r="C166" s="8"/>
      <c r="D166" s="8"/>
      <c r="F166" s="8"/>
      <c r="G166" s="8"/>
      <c r="H166" s="8"/>
      <c r="I166" s="8"/>
      <c r="J166" s="8"/>
      <c r="K166" s="8"/>
      <c r="L166" s="8"/>
    </row>
    <row r="167">
      <c r="B167" s="8"/>
      <c r="C167" s="8"/>
      <c r="D167" s="8"/>
      <c r="F167" s="8"/>
      <c r="G167" s="8"/>
      <c r="H167" s="8"/>
      <c r="I167" s="8"/>
      <c r="J167" s="8"/>
      <c r="K167" s="8"/>
      <c r="L167" s="8"/>
    </row>
    <row r="168">
      <c r="B168" s="8"/>
      <c r="C168" s="8"/>
      <c r="D168" s="8"/>
      <c r="F168" s="8"/>
      <c r="G168" s="8"/>
      <c r="H168" s="8"/>
      <c r="I168" s="8"/>
      <c r="J168" s="8"/>
      <c r="K168" s="8"/>
      <c r="L168" s="8"/>
    </row>
    <row r="169">
      <c r="B169" s="8"/>
      <c r="C169" s="8"/>
      <c r="D169" s="8"/>
      <c r="F169" s="8"/>
      <c r="G169" s="8"/>
      <c r="H169" s="8"/>
      <c r="I169" s="8"/>
      <c r="J169" s="8"/>
      <c r="K169" s="8"/>
      <c r="L169" s="8"/>
    </row>
    <row r="170">
      <c r="B170" s="8"/>
      <c r="C170" s="8"/>
      <c r="D170" s="8"/>
      <c r="F170" s="8"/>
      <c r="G170" s="8"/>
      <c r="H170" s="8"/>
      <c r="I170" s="8"/>
      <c r="J170" s="8"/>
      <c r="K170" s="8"/>
      <c r="L170" s="8"/>
    </row>
    <row r="171">
      <c r="B171" s="8"/>
      <c r="C171" s="8"/>
      <c r="D171" s="8"/>
      <c r="F171" s="8"/>
      <c r="G171" s="8"/>
      <c r="H171" s="8"/>
      <c r="I171" s="8"/>
      <c r="J171" s="8"/>
      <c r="K171" s="8"/>
      <c r="L171" s="8"/>
    </row>
    <row r="172">
      <c r="B172" s="8"/>
      <c r="C172" s="8"/>
      <c r="D172" s="8"/>
      <c r="F172" s="8"/>
      <c r="G172" s="8"/>
      <c r="H172" s="8"/>
      <c r="I172" s="8"/>
      <c r="J172" s="8"/>
      <c r="K172" s="8"/>
      <c r="L172" s="8"/>
    </row>
    <row r="173">
      <c r="B173" s="8"/>
      <c r="C173" s="8"/>
      <c r="D173" s="8"/>
      <c r="F173" s="8"/>
      <c r="G173" s="8"/>
      <c r="H173" s="8"/>
      <c r="I173" s="8"/>
      <c r="J173" s="8"/>
      <c r="K173" s="8"/>
      <c r="L173" s="8"/>
    </row>
    <row r="174">
      <c r="B174" s="8"/>
      <c r="C174" s="8"/>
      <c r="D174" s="8"/>
      <c r="F174" s="8"/>
      <c r="G174" s="8"/>
      <c r="H174" s="8"/>
      <c r="I174" s="8"/>
      <c r="J174" s="8"/>
      <c r="K174" s="8"/>
      <c r="L174" s="8"/>
    </row>
    <row r="175">
      <c r="B175" s="8"/>
      <c r="C175" s="8"/>
      <c r="D175" s="8"/>
      <c r="F175" s="8"/>
      <c r="G175" s="8"/>
      <c r="H175" s="8"/>
      <c r="I175" s="8"/>
      <c r="J175" s="8"/>
      <c r="K175" s="8"/>
      <c r="L175" s="8"/>
    </row>
    <row r="176">
      <c r="B176" s="8"/>
      <c r="C176" s="8"/>
      <c r="D176" s="8"/>
      <c r="F176" s="8"/>
      <c r="G176" s="8"/>
      <c r="H176" s="8"/>
      <c r="I176" s="8"/>
      <c r="J176" s="8"/>
      <c r="K176" s="8"/>
      <c r="L176" s="8"/>
    </row>
    <row r="177">
      <c r="B177" s="8"/>
      <c r="C177" s="8"/>
      <c r="D177" s="8"/>
      <c r="F177" s="8"/>
      <c r="G177" s="8"/>
      <c r="H177" s="8"/>
      <c r="I177" s="8"/>
      <c r="J177" s="8"/>
      <c r="K177" s="8"/>
      <c r="L177" s="8"/>
    </row>
    <row r="178">
      <c r="B178" s="8"/>
      <c r="C178" s="8"/>
      <c r="D178" s="8"/>
      <c r="F178" s="8"/>
      <c r="G178" s="8"/>
      <c r="H178" s="8"/>
      <c r="I178" s="8"/>
      <c r="J178" s="8"/>
      <c r="K178" s="8"/>
      <c r="L178" s="8"/>
    </row>
    <row r="179">
      <c r="B179" s="8"/>
      <c r="C179" s="8"/>
      <c r="D179" s="8"/>
      <c r="F179" s="8"/>
      <c r="G179" s="8"/>
      <c r="H179" s="8"/>
      <c r="I179" s="8"/>
      <c r="J179" s="8"/>
      <c r="K179" s="8"/>
      <c r="L179" s="8"/>
    </row>
    <row r="180">
      <c r="B180" s="8"/>
      <c r="C180" s="8"/>
      <c r="D180" s="8"/>
      <c r="F180" s="8"/>
      <c r="G180" s="8"/>
      <c r="H180" s="8"/>
      <c r="I180" s="8"/>
      <c r="J180" s="8"/>
      <c r="K180" s="8"/>
      <c r="L180" s="8"/>
    </row>
    <row r="181">
      <c r="B181" s="8"/>
      <c r="C181" s="8"/>
      <c r="D181" s="8"/>
      <c r="F181" s="8"/>
      <c r="G181" s="8"/>
      <c r="H181" s="8"/>
      <c r="I181" s="8"/>
      <c r="J181" s="8"/>
      <c r="K181" s="8"/>
      <c r="L181" s="8"/>
    </row>
    <row r="182">
      <c r="B182" s="8"/>
      <c r="C182" s="8"/>
      <c r="D182" s="8"/>
      <c r="F182" s="8"/>
      <c r="G182" s="8"/>
      <c r="H182" s="8"/>
      <c r="I182" s="8"/>
      <c r="J182" s="8"/>
      <c r="K182" s="8"/>
      <c r="L182" s="8"/>
    </row>
    <row r="183">
      <c r="B183" s="8"/>
      <c r="C183" s="8"/>
      <c r="D183" s="8"/>
      <c r="F183" s="8"/>
      <c r="G183" s="8"/>
      <c r="H183" s="8"/>
      <c r="I183" s="8"/>
      <c r="J183" s="8"/>
      <c r="K183" s="8"/>
      <c r="L183" s="8"/>
    </row>
    <row r="184">
      <c r="B184" s="8"/>
      <c r="C184" s="8"/>
      <c r="D184" s="8"/>
      <c r="F184" s="8"/>
      <c r="G184" s="8"/>
      <c r="H184" s="8"/>
      <c r="I184" s="8"/>
      <c r="J184" s="8"/>
      <c r="K184" s="8"/>
      <c r="L184" s="8"/>
    </row>
    <row r="185">
      <c r="B185" s="8"/>
      <c r="C185" s="8"/>
      <c r="D185" s="8"/>
      <c r="F185" s="8"/>
      <c r="G185" s="8"/>
      <c r="H185" s="8"/>
      <c r="I185" s="8"/>
      <c r="J185" s="8"/>
      <c r="K185" s="8"/>
      <c r="L185" s="8"/>
    </row>
    <row r="186">
      <c r="B186" s="8"/>
      <c r="C186" s="8"/>
      <c r="D186" s="8"/>
      <c r="F186" s="8"/>
      <c r="G186" s="8"/>
      <c r="H186" s="8"/>
      <c r="I186" s="8"/>
      <c r="J186" s="8"/>
      <c r="K186" s="8"/>
      <c r="L186" s="8"/>
    </row>
    <row r="187">
      <c r="B187" s="8"/>
      <c r="C187" s="8"/>
      <c r="D187" s="8"/>
      <c r="F187" s="8"/>
      <c r="G187" s="8"/>
      <c r="H187" s="8"/>
      <c r="I187" s="8"/>
      <c r="J187" s="8"/>
      <c r="K187" s="8"/>
      <c r="L187" s="8"/>
    </row>
    <row r="188">
      <c r="B188" s="8"/>
      <c r="C188" s="8"/>
      <c r="D188" s="8"/>
      <c r="F188" s="8"/>
      <c r="G188" s="8"/>
      <c r="H188" s="8"/>
      <c r="I188" s="8"/>
      <c r="J188" s="8"/>
      <c r="K188" s="8"/>
      <c r="L188" s="8"/>
    </row>
    <row r="189">
      <c r="B189" s="8"/>
      <c r="C189" s="8"/>
      <c r="D189" s="8"/>
      <c r="F189" s="8"/>
      <c r="G189" s="8"/>
      <c r="H189" s="8"/>
      <c r="I189" s="8"/>
      <c r="J189" s="8"/>
      <c r="K189" s="8"/>
      <c r="L189" s="8"/>
    </row>
    <row r="190">
      <c r="B190" s="8"/>
      <c r="C190" s="8"/>
      <c r="D190" s="8"/>
      <c r="F190" s="8"/>
      <c r="G190" s="8"/>
      <c r="H190" s="8"/>
      <c r="I190" s="8"/>
      <c r="J190" s="8"/>
      <c r="K190" s="8"/>
      <c r="L190" s="8"/>
    </row>
    <row r="191">
      <c r="B191" s="8"/>
      <c r="C191" s="8"/>
      <c r="D191" s="8"/>
      <c r="F191" s="8"/>
      <c r="G191" s="8"/>
      <c r="H191" s="8"/>
      <c r="I191" s="8"/>
      <c r="J191" s="8"/>
      <c r="K191" s="8"/>
      <c r="L191" s="8"/>
    </row>
    <row r="192">
      <c r="B192" s="8"/>
      <c r="C192" s="8"/>
      <c r="D192" s="8"/>
      <c r="F192" s="8"/>
      <c r="G192" s="8"/>
      <c r="H192" s="8"/>
      <c r="I192" s="8"/>
      <c r="J192" s="8"/>
      <c r="K192" s="8"/>
      <c r="L192" s="8"/>
    </row>
    <row r="193">
      <c r="B193" s="8"/>
      <c r="C193" s="8"/>
      <c r="D193" s="8"/>
      <c r="F193" s="8"/>
      <c r="G193" s="8"/>
      <c r="H193" s="8"/>
      <c r="I193" s="8"/>
      <c r="J193" s="8"/>
      <c r="K193" s="8"/>
      <c r="L193" s="8"/>
    </row>
    <row r="194">
      <c r="B194" s="8"/>
      <c r="C194" s="8"/>
      <c r="D194" s="8"/>
      <c r="F194" s="8"/>
      <c r="G194" s="8"/>
      <c r="H194" s="8"/>
      <c r="I194" s="8"/>
      <c r="J194" s="8"/>
      <c r="K194" s="8"/>
      <c r="L194" s="8"/>
    </row>
    <row r="195">
      <c r="B195" s="8"/>
      <c r="C195" s="8"/>
      <c r="D195" s="8"/>
      <c r="F195" s="8"/>
      <c r="G195" s="8"/>
      <c r="H195" s="8"/>
      <c r="I195" s="8"/>
      <c r="J195" s="8"/>
      <c r="K195" s="8"/>
      <c r="L195" s="8"/>
    </row>
    <row r="196">
      <c r="B196" s="8"/>
      <c r="C196" s="8"/>
      <c r="D196" s="8"/>
      <c r="F196" s="8"/>
      <c r="G196" s="8"/>
      <c r="H196" s="8"/>
      <c r="I196" s="8"/>
      <c r="J196" s="8"/>
      <c r="K196" s="8"/>
      <c r="L196" s="8"/>
    </row>
    <row r="197">
      <c r="B197" s="8"/>
      <c r="C197" s="8"/>
      <c r="D197" s="8"/>
      <c r="F197" s="8"/>
      <c r="G197" s="8"/>
      <c r="H197" s="8"/>
      <c r="I197" s="8"/>
      <c r="J197" s="8"/>
      <c r="K197" s="8"/>
      <c r="L197" s="8"/>
    </row>
    <row r="198">
      <c r="B198" s="8"/>
      <c r="C198" s="8"/>
      <c r="D198" s="8"/>
      <c r="F198" s="8"/>
      <c r="G198" s="8"/>
      <c r="H198" s="8"/>
      <c r="I198" s="8"/>
      <c r="J198" s="8"/>
      <c r="K198" s="8"/>
      <c r="L198" s="8"/>
    </row>
    <row r="199">
      <c r="B199" s="8"/>
      <c r="C199" s="8"/>
      <c r="D199" s="8"/>
      <c r="F199" s="8"/>
      <c r="G199" s="8"/>
      <c r="H199" s="8"/>
      <c r="I199" s="8"/>
      <c r="J199" s="8"/>
      <c r="K199" s="8"/>
      <c r="L199" s="8"/>
    </row>
    <row r="200">
      <c r="B200" s="8"/>
      <c r="C200" s="8"/>
      <c r="D200" s="8"/>
      <c r="F200" s="8"/>
      <c r="G200" s="8"/>
      <c r="H200" s="8"/>
      <c r="I200" s="8"/>
      <c r="J200" s="8"/>
      <c r="K200" s="8"/>
      <c r="L200" s="8"/>
    </row>
    <row r="201">
      <c r="B201" s="8"/>
      <c r="C201" s="8"/>
      <c r="D201" s="8"/>
      <c r="F201" s="8"/>
      <c r="G201" s="8"/>
      <c r="H201" s="8"/>
      <c r="I201" s="8"/>
      <c r="J201" s="8"/>
      <c r="K201" s="8"/>
      <c r="L201" s="8"/>
    </row>
    <row r="202">
      <c r="B202" s="8"/>
      <c r="C202" s="8"/>
      <c r="D202" s="8"/>
      <c r="F202" s="8"/>
      <c r="G202" s="8"/>
      <c r="H202" s="8"/>
      <c r="I202" s="8"/>
      <c r="J202" s="8"/>
      <c r="K202" s="8"/>
      <c r="L202" s="8"/>
    </row>
    <row r="203">
      <c r="B203" s="8"/>
      <c r="C203" s="8"/>
      <c r="D203" s="8"/>
      <c r="F203" s="8"/>
      <c r="G203" s="8"/>
      <c r="H203" s="8"/>
      <c r="I203" s="8"/>
      <c r="J203" s="8"/>
      <c r="K203" s="8"/>
      <c r="L203" s="8"/>
    </row>
    <row r="204">
      <c r="B204" s="8"/>
      <c r="C204" s="8"/>
      <c r="D204" s="8"/>
      <c r="F204" s="8"/>
      <c r="G204" s="8"/>
      <c r="H204" s="8"/>
      <c r="I204" s="8"/>
      <c r="J204" s="8"/>
      <c r="K204" s="8"/>
      <c r="L204" s="8"/>
    </row>
    <row r="205">
      <c r="B205" s="8"/>
      <c r="C205" s="8"/>
      <c r="D205" s="8"/>
      <c r="F205" s="8"/>
      <c r="G205" s="8"/>
      <c r="H205" s="8"/>
      <c r="I205" s="8"/>
      <c r="J205" s="8"/>
      <c r="K205" s="8"/>
      <c r="L205" s="8"/>
    </row>
    <row r="206">
      <c r="B206" s="8"/>
      <c r="C206" s="8"/>
      <c r="D206" s="8"/>
      <c r="F206" s="8"/>
      <c r="G206" s="8"/>
      <c r="H206" s="8"/>
      <c r="I206" s="8"/>
      <c r="J206" s="8"/>
      <c r="K206" s="8"/>
      <c r="L206" s="8"/>
    </row>
    <row r="207">
      <c r="B207" s="8"/>
      <c r="C207" s="8"/>
      <c r="D207" s="8"/>
      <c r="F207" s="8"/>
      <c r="G207" s="8"/>
      <c r="H207" s="8"/>
      <c r="I207" s="8"/>
      <c r="J207" s="8"/>
      <c r="K207" s="8"/>
      <c r="L207" s="8"/>
    </row>
    <row r="208">
      <c r="B208" s="8"/>
      <c r="C208" s="8"/>
      <c r="D208" s="8"/>
      <c r="F208" s="8"/>
      <c r="G208" s="8"/>
      <c r="H208" s="8"/>
      <c r="I208" s="8"/>
      <c r="J208" s="8"/>
      <c r="K208" s="8"/>
      <c r="L208" s="8"/>
    </row>
    <row r="209">
      <c r="B209" s="8"/>
      <c r="C209" s="8"/>
      <c r="D209" s="8"/>
      <c r="F209" s="8"/>
      <c r="G209" s="8"/>
      <c r="H209" s="8"/>
      <c r="I209" s="8"/>
      <c r="J209" s="8"/>
      <c r="K209" s="8"/>
      <c r="L209" s="8"/>
    </row>
    <row r="210">
      <c r="B210" s="8"/>
      <c r="C210" s="8"/>
      <c r="D210" s="8"/>
      <c r="F210" s="8"/>
      <c r="G210" s="8"/>
      <c r="H210" s="8"/>
      <c r="I210" s="8"/>
      <c r="J210" s="8"/>
      <c r="K210" s="8"/>
      <c r="L210" s="8"/>
    </row>
    <row r="211">
      <c r="B211" s="8"/>
      <c r="C211" s="8"/>
      <c r="D211" s="8"/>
      <c r="F211" s="8"/>
      <c r="G211" s="8"/>
      <c r="H211" s="8"/>
      <c r="I211" s="8"/>
      <c r="J211" s="8"/>
      <c r="K211" s="8"/>
      <c r="L211" s="8"/>
    </row>
    <row r="212">
      <c r="B212" s="8"/>
      <c r="C212" s="8"/>
      <c r="D212" s="8"/>
      <c r="F212" s="8"/>
      <c r="G212" s="8"/>
      <c r="H212" s="8"/>
      <c r="I212" s="8"/>
      <c r="J212" s="8"/>
      <c r="K212" s="8"/>
      <c r="L212" s="8"/>
    </row>
    <row r="213">
      <c r="B213" s="8"/>
      <c r="C213" s="8"/>
      <c r="D213" s="8"/>
      <c r="F213" s="8"/>
      <c r="G213" s="8"/>
      <c r="H213" s="8"/>
      <c r="I213" s="8"/>
      <c r="J213" s="8"/>
      <c r="K213" s="8"/>
      <c r="L213" s="8"/>
    </row>
    <row r="214">
      <c r="B214" s="8"/>
      <c r="C214" s="8"/>
      <c r="D214" s="8"/>
      <c r="F214" s="8"/>
      <c r="G214" s="8"/>
      <c r="H214" s="8"/>
      <c r="I214" s="8"/>
      <c r="J214" s="8"/>
      <c r="K214" s="8"/>
      <c r="L214" s="8"/>
    </row>
    <row r="215">
      <c r="B215" s="8"/>
      <c r="C215" s="8"/>
      <c r="D215" s="8"/>
      <c r="F215" s="8"/>
      <c r="G215" s="8"/>
      <c r="H215" s="8"/>
      <c r="I215" s="8"/>
      <c r="J215" s="8"/>
      <c r="K215" s="8"/>
      <c r="L215" s="8"/>
    </row>
    <row r="216">
      <c r="B216" s="8"/>
      <c r="C216" s="8"/>
      <c r="D216" s="8"/>
      <c r="F216" s="8"/>
      <c r="G216" s="8"/>
      <c r="H216" s="8"/>
      <c r="I216" s="8"/>
      <c r="J216" s="8"/>
      <c r="K216" s="8"/>
      <c r="L216" s="8"/>
    </row>
    <row r="217">
      <c r="B217" s="8"/>
      <c r="C217" s="8"/>
      <c r="D217" s="8"/>
      <c r="F217" s="8"/>
      <c r="G217" s="8"/>
      <c r="H217" s="8"/>
      <c r="I217" s="8"/>
      <c r="J217" s="8"/>
      <c r="K217" s="8"/>
      <c r="L217" s="8"/>
    </row>
    <row r="218">
      <c r="B218" s="8"/>
      <c r="C218" s="8"/>
      <c r="D218" s="8"/>
      <c r="F218" s="8"/>
      <c r="G218" s="8"/>
      <c r="H218" s="8"/>
      <c r="I218" s="8"/>
      <c r="J218" s="8"/>
      <c r="K218" s="8"/>
      <c r="L218" s="8"/>
    </row>
    <row r="219">
      <c r="B219" s="8"/>
      <c r="C219" s="8"/>
      <c r="D219" s="8"/>
      <c r="F219" s="8"/>
      <c r="G219" s="8"/>
      <c r="H219" s="8"/>
      <c r="I219" s="8"/>
      <c r="J219" s="8"/>
      <c r="K219" s="8"/>
      <c r="L219" s="8"/>
    </row>
    <row r="220">
      <c r="B220" s="8"/>
      <c r="C220" s="8"/>
      <c r="D220" s="8"/>
      <c r="F220" s="8"/>
      <c r="G220" s="8"/>
      <c r="H220" s="8"/>
      <c r="I220" s="8"/>
      <c r="J220" s="8"/>
      <c r="K220" s="8"/>
      <c r="L220" s="8"/>
    </row>
    <row r="221">
      <c r="B221" s="8"/>
      <c r="C221" s="8"/>
      <c r="D221" s="8"/>
      <c r="F221" s="8"/>
      <c r="G221" s="8"/>
      <c r="H221" s="8"/>
      <c r="I221" s="8"/>
      <c r="J221" s="8"/>
      <c r="K221" s="8"/>
      <c r="L221" s="8"/>
    </row>
    <row r="222">
      <c r="B222" s="8"/>
      <c r="C222" s="8"/>
      <c r="D222" s="8"/>
      <c r="F222" s="8"/>
      <c r="G222" s="8"/>
      <c r="H222" s="8"/>
      <c r="I222" s="8"/>
      <c r="J222" s="8"/>
      <c r="K222" s="8"/>
      <c r="L222" s="8"/>
    </row>
    <row r="223">
      <c r="B223" s="8"/>
      <c r="C223" s="8"/>
      <c r="D223" s="8"/>
      <c r="F223" s="8"/>
      <c r="G223" s="8"/>
      <c r="H223" s="8"/>
      <c r="I223" s="8"/>
      <c r="J223" s="8"/>
      <c r="K223" s="8"/>
      <c r="L223" s="8"/>
    </row>
    <row r="224">
      <c r="B224" s="8"/>
      <c r="C224" s="8"/>
      <c r="D224" s="8"/>
      <c r="F224" s="8"/>
      <c r="G224" s="8"/>
      <c r="H224" s="8"/>
      <c r="I224" s="8"/>
      <c r="J224" s="8"/>
      <c r="K224" s="8"/>
      <c r="L224" s="8"/>
    </row>
    <row r="225">
      <c r="B225" s="8"/>
      <c r="C225" s="8"/>
      <c r="D225" s="8"/>
      <c r="F225" s="8"/>
      <c r="G225" s="8"/>
      <c r="H225" s="8"/>
      <c r="I225" s="8"/>
      <c r="J225" s="8"/>
      <c r="K225" s="8"/>
      <c r="L225" s="8"/>
    </row>
    <row r="226">
      <c r="B226" s="8"/>
      <c r="C226" s="8"/>
      <c r="D226" s="8"/>
      <c r="F226" s="8"/>
      <c r="G226" s="8"/>
      <c r="H226" s="8"/>
      <c r="I226" s="8"/>
      <c r="J226" s="8"/>
      <c r="K226" s="8"/>
      <c r="L226" s="8"/>
    </row>
    <row r="227">
      <c r="B227" s="8"/>
      <c r="C227" s="8"/>
      <c r="D227" s="8"/>
      <c r="F227" s="8"/>
      <c r="G227" s="8"/>
      <c r="H227" s="8"/>
      <c r="I227" s="8"/>
      <c r="J227" s="8"/>
      <c r="K227" s="8"/>
      <c r="L227" s="8"/>
    </row>
    <row r="228">
      <c r="B228" s="8"/>
      <c r="C228" s="8"/>
      <c r="D228" s="8"/>
      <c r="F228" s="8"/>
      <c r="G228" s="8"/>
      <c r="H228" s="8"/>
      <c r="I228" s="8"/>
      <c r="J228" s="8"/>
      <c r="K228" s="8"/>
      <c r="L228" s="8"/>
    </row>
    <row r="229">
      <c r="B229" s="8"/>
      <c r="C229" s="8"/>
      <c r="D229" s="8"/>
      <c r="F229" s="8"/>
      <c r="G229" s="8"/>
      <c r="H229" s="8"/>
      <c r="I229" s="8"/>
      <c r="J229" s="8"/>
      <c r="K229" s="8"/>
      <c r="L229" s="8"/>
    </row>
    <row r="230">
      <c r="B230" s="8"/>
      <c r="C230" s="8"/>
      <c r="D230" s="8"/>
      <c r="F230" s="8"/>
      <c r="G230" s="8"/>
      <c r="H230" s="8"/>
      <c r="I230" s="8"/>
      <c r="J230" s="8"/>
      <c r="K230" s="8"/>
      <c r="L230" s="8"/>
    </row>
    <row r="231">
      <c r="B231" s="8"/>
      <c r="C231" s="8"/>
      <c r="D231" s="8"/>
      <c r="F231" s="8"/>
      <c r="G231" s="8"/>
      <c r="H231" s="8"/>
      <c r="I231" s="8"/>
      <c r="J231" s="8"/>
      <c r="K231" s="8"/>
      <c r="L231" s="8"/>
    </row>
    <row r="232">
      <c r="B232" s="8"/>
      <c r="C232" s="8"/>
      <c r="D232" s="8"/>
      <c r="F232" s="8"/>
      <c r="G232" s="8"/>
      <c r="H232" s="8"/>
      <c r="I232" s="8"/>
      <c r="J232" s="8"/>
      <c r="K232" s="8"/>
      <c r="L232" s="8"/>
    </row>
    <row r="233">
      <c r="B233" s="8"/>
      <c r="C233" s="8"/>
      <c r="D233" s="8"/>
      <c r="F233" s="8"/>
      <c r="G233" s="8"/>
      <c r="H233" s="8"/>
      <c r="I233" s="8"/>
      <c r="J233" s="8"/>
      <c r="K233" s="8"/>
      <c r="L233" s="8"/>
    </row>
    <row r="234">
      <c r="B234" s="8"/>
      <c r="C234" s="8"/>
      <c r="D234" s="8"/>
      <c r="F234" s="8"/>
      <c r="G234" s="8"/>
      <c r="H234" s="8"/>
      <c r="I234" s="8"/>
      <c r="J234" s="8"/>
      <c r="K234" s="8"/>
      <c r="L234" s="8"/>
    </row>
    <row r="235">
      <c r="B235" s="8"/>
      <c r="C235" s="8"/>
      <c r="D235" s="8"/>
      <c r="F235" s="8"/>
      <c r="G235" s="8"/>
      <c r="H235" s="8"/>
      <c r="I235" s="8"/>
      <c r="J235" s="8"/>
      <c r="K235" s="8"/>
      <c r="L235" s="8"/>
    </row>
    <row r="236">
      <c r="B236" s="8"/>
      <c r="C236" s="8"/>
      <c r="D236" s="8"/>
      <c r="F236" s="8"/>
      <c r="G236" s="8"/>
      <c r="H236" s="8"/>
      <c r="I236" s="8"/>
      <c r="J236" s="8"/>
      <c r="K236" s="8"/>
      <c r="L236" s="8"/>
    </row>
    <row r="237">
      <c r="B237" s="8"/>
      <c r="C237" s="8"/>
      <c r="D237" s="8"/>
      <c r="F237" s="8"/>
      <c r="G237" s="8"/>
      <c r="H237" s="8"/>
      <c r="I237" s="8"/>
      <c r="J237" s="8"/>
      <c r="K237" s="8"/>
      <c r="L237" s="8"/>
    </row>
    <row r="238">
      <c r="B238" s="8"/>
      <c r="C238" s="8"/>
      <c r="D238" s="8"/>
      <c r="F238" s="8"/>
      <c r="G238" s="8"/>
      <c r="H238" s="8"/>
      <c r="I238" s="8"/>
      <c r="J238" s="8"/>
      <c r="K238" s="8"/>
      <c r="L238" s="8"/>
    </row>
    <row r="239">
      <c r="B239" s="8"/>
      <c r="C239" s="8"/>
      <c r="D239" s="8"/>
      <c r="F239" s="8"/>
      <c r="G239" s="8"/>
      <c r="H239" s="8"/>
      <c r="I239" s="8"/>
      <c r="J239" s="8"/>
      <c r="K239" s="8"/>
      <c r="L239" s="8"/>
    </row>
    <row r="240">
      <c r="B240" s="8"/>
      <c r="C240" s="8"/>
      <c r="D240" s="8"/>
      <c r="F240" s="8"/>
      <c r="G240" s="8"/>
      <c r="H240" s="8"/>
      <c r="I240" s="8"/>
      <c r="J240" s="8"/>
      <c r="K240" s="8"/>
      <c r="L240" s="8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B7E1CD"/>
  </sheetPr>
  <sheetViews>
    <sheetView workbookViewId="0"/>
  </sheetViews>
  <sheetFormatPr customHeight="1" defaultColWidth="14.43" defaultRowHeight="15.75"/>
  <cols>
    <col customWidth="1" min="1" max="1" width="12.29"/>
    <col customWidth="1" min="2" max="2" width="21.0"/>
    <col customWidth="1" min="3" max="3" width="19.43"/>
    <col customWidth="1" min="4" max="4" width="11.71"/>
    <col customWidth="1" min="5" max="5" width="16.86"/>
    <col customWidth="1" min="6" max="6" width="11.86"/>
    <col customWidth="1" min="7" max="7" width="7.57"/>
    <col customWidth="1" min="8" max="8" width="6.0"/>
    <col customWidth="1" min="9" max="9" width="6.29"/>
    <col customWidth="1" min="10" max="10" width="37.0"/>
  </cols>
  <sheetData>
    <row r="1">
      <c r="A1" s="9" t="s">
        <v>69</v>
      </c>
      <c r="B1" s="9" t="s">
        <v>53</v>
      </c>
      <c r="C1" s="9" t="s">
        <v>54</v>
      </c>
      <c r="D1" s="9" t="s">
        <v>55</v>
      </c>
      <c r="E1" s="9" t="s">
        <v>240</v>
      </c>
      <c r="F1" s="9" t="s">
        <v>59</v>
      </c>
      <c r="G1" s="9" t="s">
        <v>60</v>
      </c>
      <c r="H1" s="9" t="s">
        <v>61</v>
      </c>
      <c r="I1" s="9" t="s">
        <v>62</v>
      </c>
      <c r="J1" s="9" t="s">
        <v>242</v>
      </c>
      <c r="K1" s="9" t="s">
        <v>243</v>
      </c>
      <c r="L1" s="9" t="s">
        <v>244</v>
      </c>
      <c r="M1" s="9" t="s">
        <v>66</v>
      </c>
      <c r="N1" s="9" t="s">
        <v>68</v>
      </c>
    </row>
    <row r="2">
      <c r="A2" s="17">
        <v>39838.0</v>
      </c>
      <c r="B2" s="17" t="s">
        <v>27</v>
      </c>
      <c r="C2" s="17" t="s">
        <v>27</v>
      </c>
      <c r="D2" s="17"/>
      <c r="E2" s="18"/>
      <c r="F2" s="17" t="s">
        <v>354</v>
      </c>
      <c r="G2" s="17">
        <v>6.0</v>
      </c>
      <c r="H2" s="17">
        <v>22.0</v>
      </c>
      <c r="I2" s="17">
        <v>1954.0</v>
      </c>
      <c r="J2" s="17" t="s">
        <v>1418</v>
      </c>
      <c r="K2" s="17">
        <v>40.898391</v>
      </c>
      <c r="L2" s="17">
        <v>-78.056396</v>
      </c>
      <c r="M2" s="17" t="s">
        <v>249</v>
      </c>
      <c r="N2" s="17" t="s">
        <v>79</v>
      </c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</row>
    <row r="3">
      <c r="A3" s="14">
        <v>41926.0</v>
      </c>
      <c r="B3" s="14" t="s">
        <v>27</v>
      </c>
      <c r="C3" s="14" t="s">
        <v>27</v>
      </c>
      <c r="D3" s="14"/>
      <c r="E3" s="15"/>
      <c r="F3" s="14" t="s">
        <v>1419</v>
      </c>
      <c r="G3" s="14" t="str">
        <f t="shared" ref="G3:G9" si="1">IFERROR(__xludf.DUMMYFUNCTION("SPLIT(F3,""."",TRUE)"),"6")</f>
        <v>6</v>
      </c>
      <c r="H3" s="14">
        <v>29.0</v>
      </c>
      <c r="I3" s="14">
        <v>1946.0</v>
      </c>
      <c r="J3" s="14" t="s">
        <v>1420</v>
      </c>
      <c r="K3" s="14">
        <v>42.515848</v>
      </c>
      <c r="L3" s="14">
        <v>-75.515619</v>
      </c>
      <c r="M3" s="14" t="s">
        <v>249</v>
      </c>
      <c r="N3" s="14" t="s">
        <v>79</v>
      </c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4">
      <c r="A4" s="14">
        <v>41917.0</v>
      </c>
      <c r="B4" s="14" t="s">
        <v>27</v>
      </c>
      <c r="C4" s="14" t="s">
        <v>27</v>
      </c>
      <c r="D4" s="14"/>
      <c r="E4" s="15"/>
      <c r="F4" s="14" t="s">
        <v>1419</v>
      </c>
      <c r="G4" s="14" t="str">
        <f t="shared" si="1"/>
        <v>6</v>
      </c>
      <c r="H4" s="14">
        <v>29.0</v>
      </c>
      <c r="I4" s="14">
        <v>1946.0</v>
      </c>
      <c r="J4" s="14" t="s">
        <v>1420</v>
      </c>
      <c r="K4" s="14">
        <v>42.515848</v>
      </c>
      <c r="L4" s="14">
        <v>-75.515619</v>
      </c>
      <c r="M4" s="14" t="s">
        <v>249</v>
      </c>
      <c r="N4" s="14" t="s">
        <v>79</v>
      </c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</row>
    <row r="5">
      <c r="A5" s="29">
        <v>98746.0</v>
      </c>
      <c r="B5" s="29" t="s">
        <v>27</v>
      </c>
      <c r="C5" s="29" t="s">
        <v>27</v>
      </c>
      <c r="D5" s="29"/>
      <c r="E5" s="30"/>
      <c r="F5" s="29" t="s">
        <v>1421</v>
      </c>
      <c r="G5" s="29" t="str">
        <f t="shared" si="1"/>
        <v>6</v>
      </c>
      <c r="H5" s="29">
        <v>28.0</v>
      </c>
      <c r="I5" s="29">
        <v>1938.0</v>
      </c>
      <c r="J5" s="29" t="s">
        <v>1422</v>
      </c>
      <c r="K5" s="29">
        <v>52.883333</v>
      </c>
      <c r="L5" s="29">
        <v>-93.916667</v>
      </c>
      <c r="M5" s="29" t="s">
        <v>249</v>
      </c>
      <c r="N5" s="29" t="s">
        <v>79</v>
      </c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</row>
    <row r="6">
      <c r="A6" s="25">
        <v>42166.0</v>
      </c>
      <c r="B6" s="25" t="s">
        <v>27</v>
      </c>
      <c r="C6" s="25" t="s">
        <v>27</v>
      </c>
      <c r="D6" s="25"/>
      <c r="E6" s="26"/>
      <c r="F6" s="25" t="s">
        <v>1220</v>
      </c>
      <c r="G6" s="25" t="str">
        <f t="shared" si="1"/>
        <v>6</v>
      </c>
      <c r="H6" s="25">
        <v>22.0</v>
      </c>
      <c r="I6" s="25">
        <v>1947.0</v>
      </c>
      <c r="J6" s="25" t="s">
        <v>1423</v>
      </c>
      <c r="K6" s="25">
        <v>42.532381</v>
      </c>
      <c r="L6" s="25">
        <v>-75.625349</v>
      </c>
      <c r="M6" s="25" t="s">
        <v>249</v>
      </c>
      <c r="N6" s="25" t="s">
        <v>79</v>
      </c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</row>
    <row r="7">
      <c r="A7" s="25">
        <v>42816.0</v>
      </c>
      <c r="B7" s="25" t="s">
        <v>27</v>
      </c>
      <c r="C7" s="25" t="s">
        <v>27</v>
      </c>
      <c r="D7" s="25"/>
      <c r="E7" s="26"/>
      <c r="F7" s="25" t="s">
        <v>1220</v>
      </c>
      <c r="G7" s="25" t="str">
        <f t="shared" si="1"/>
        <v>6</v>
      </c>
      <c r="H7" s="25">
        <v>22.0</v>
      </c>
      <c r="I7" s="25">
        <v>1947.0</v>
      </c>
      <c r="J7" s="25" t="s">
        <v>1423</v>
      </c>
      <c r="K7" s="25">
        <v>42.532381</v>
      </c>
      <c r="L7" s="25">
        <v>-75.625349</v>
      </c>
      <c r="M7" s="25" t="s">
        <v>249</v>
      </c>
      <c r="N7" s="25" t="s">
        <v>79</v>
      </c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</row>
    <row r="8">
      <c r="A8" s="22">
        <v>98737.0</v>
      </c>
      <c r="B8" s="22" t="s">
        <v>27</v>
      </c>
      <c r="C8" s="22" t="s">
        <v>27</v>
      </c>
      <c r="D8" s="22"/>
      <c r="E8" s="23"/>
      <c r="F8" s="22" t="s">
        <v>1424</v>
      </c>
      <c r="G8" s="22" t="str">
        <f t="shared" si="1"/>
        <v>7</v>
      </c>
      <c r="H8" s="22">
        <v>3.0</v>
      </c>
      <c r="I8" s="22">
        <v>1947.0</v>
      </c>
      <c r="J8" s="22" t="s">
        <v>1425</v>
      </c>
      <c r="K8" s="22">
        <v>40.290384</v>
      </c>
      <c r="L8" s="22">
        <v>-85.460895</v>
      </c>
      <c r="M8" s="22" t="s">
        <v>249</v>
      </c>
      <c r="N8" s="22" t="s">
        <v>79</v>
      </c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</row>
    <row r="9">
      <c r="A9" s="22">
        <v>41911.0</v>
      </c>
      <c r="B9" s="22" t="s">
        <v>27</v>
      </c>
      <c r="C9" s="22" t="s">
        <v>27</v>
      </c>
      <c r="D9" s="22"/>
      <c r="E9" s="23"/>
      <c r="F9" s="22" t="s">
        <v>1424</v>
      </c>
      <c r="G9" s="22" t="str">
        <f t="shared" si="1"/>
        <v>7</v>
      </c>
      <c r="H9" s="22">
        <v>3.0</v>
      </c>
      <c r="I9" s="22">
        <v>1947.0</v>
      </c>
      <c r="J9" s="22" t="s">
        <v>1425</v>
      </c>
      <c r="K9" s="22">
        <v>40.290384</v>
      </c>
      <c r="L9" s="22">
        <v>-85.460895</v>
      </c>
      <c r="M9" s="22" t="s">
        <v>249</v>
      </c>
      <c r="N9" s="22" t="s">
        <v>79</v>
      </c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</row>
    <row r="10">
      <c r="A10" s="22">
        <v>59629.0</v>
      </c>
      <c r="B10" s="23"/>
      <c r="C10" s="22" t="s">
        <v>27</v>
      </c>
      <c r="D10" s="22"/>
      <c r="E10" s="22">
        <v>440660.0</v>
      </c>
      <c r="F10" s="23"/>
      <c r="G10" s="22"/>
      <c r="H10" s="23"/>
      <c r="I10" s="23"/>
      <c r="J10" s="22" t="s">
        <v>1426</v>
      </c>
      <c r="K10" s="22">
        <v>40.290384</v>
      </c>
      <c r="L10" s="22">
        <v>-85.460895</v>
      </c>
      <c r="M10" s="22" t="s">
        <v>249</v>
      </c>
      <c r="N10" s="22" t="s">
        <v>79</v>
      </c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</row>
    <row r="11">
      <c r="A11" s="22">
        <v>59240.0</v>
      </c>
      <c r="B11" s="23"/>
      <c r="C11" s="22" t="s">
        <v>27</v>
      </c>
      <c r="D11" s="22"/>
      <c r="E11" s="22">
        <v>470602.0</v>
      </c>
      <c r="F11" s="22" t="s">
        <v>1427</v>
      </c>
      <c r="G11" s="22" t="str">
        <f>IFERROR(__xludf.DUMMYFUNCTION("SPLIT(F11,""."",TRUE)"),"4")</f>
        <v>4</v>
      </c>
      <c r="H11" s="22">
        <v>7.0</v>
      </c>
      <c r="I11" s="22">
        <v>1947.0</v>
      </c>
      <c r="J11" s="22" t="s">
        <v>1426</v>
      </c>
      <c r="K11" s="22">
        <v>40.290384</v>
      </c>
      <c r="L11" s="22">
        <v>-85.460895</v>
      </c>
      <c r="M11" s="22" t="s">
        <v>249</v>
      </c>
      <c r="N11" s="22" t="s">
        <v>79</v>
      </c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</row>
    <row r="12">
      <c r="A12" s="22">
        <v>46667.0</v>
      </c>
      <c r="B12" s="23"/>
      <c r="C12" s="22" t="s">
        <v>27</v>
      </c>
      <c r="D12" s="22"/>
      <c r="E12" s="22">
        <v>470603.0</v>
      </c>
      <c r="F12" s="23"/>
      <c r="G12" s="22"/>
      <c r="H12" s="23"/>
      <c r="I12" s="23"/>
      <c r="J12" s="22" t="s">
        <v>1426</v>
      </c>
      <c r="K12" s="22">
        <v>40.290384</v>
      </c>
      <c r="L12" s="22">
        <v>-85.460895</v>
      </c>
      <c r="M12" s="22" t="s">
        <v>249</v>
      </c>
      <c r="N12" s="22" t="s">
        <v>79</v>
      </c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</row>
    <row r="13">
      <c r="A13" s="22">
        <v>49954.0</v>
      </c>
      <c r="B13" s="23"/>
      <c r="C13" s="22" t="s">
        <v>27</v>
      </c>
      <c r="D13" s="22"/>
      <c r="E13" s="22">
        <v>470605.0</v>
      </c>
      <c r="F13" s="23"/>
      <c r="G13" s="22"/>
      <c r="H13" s="23"/>
      <c r="I13" s="23"/>
      <c r="J13" s="22" t="s">
        <v>1426</v>
      </c>
      <c r="K13" s="22">
        <v>40.290384</v>
      </c>
      <c r="L13" s="22">
        <v>-85.460895</v>
      </c>
      <c r="M13" s="22" t="s">
        <v>249</v>
      </c>
      <c r="N13" s="22" t="s">
        <v>79</v>
      </c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</row>
    <row r="14">
      <c r="A14" s="22">
        <v>46819.0</v>
      </c>
      <c r="B14" s="23"/>
      <c r="C14" s="22" t="s">
        <v>27</v>
      </c>
      <c r="D14" s="22"/>
      <c r="E14" s="22">
        <v>470606.0</v>
      </c>
      <c r="F14" s="23"/>
      <c r="G14" s="22"/>
      <c r="H14" s="23"/>
      <c r="I14" s="23"/>
      <c r="J14" s="22" t="s">
        <v>1426</v>
      </c>
      <c r="K14" s="22">
        <v>40.290384</v>
      </c>
      <c r="L14" s="22">
        <v>-85.460895</v>
      </c>
      <c r="M14" s="22" t="s">
        <v>249</v>
      </c>
      <c r="N14" s="22" t="s">
        <v>79</v>
      </c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</row>
    <row r="15">
      <c r="A15" s="22">
        <v>58881.0</v>
      </c>
      <c r="B15" s="23"/>
      <c r="C15" s="22" t="s">
        <v>27</v>
      </c>
      <c r="D15" s="22"/>
      <c r="E15" s="22">
        <v>470607.0</v>
      </c>
      <c r="F15" s="23"/>
      <c r="G15" s="22"/>
      <c r="H15" s="23"/>
      <c r="I15" s="23"/>
      <c r="J15" s="22" t="s">
        <v>1426</v>
      </c>
      <c r="K15" s="22">
        <v>40.290384</v>
      </c>
      <c r="L15" s="22">
        <v>-85.460895</v>
      </c>
      <c r="M15" s="22" t="s">
        <v>249</v>
      </c>
      <c r="N15" s="22" t="s">
        <v>79</v>
      </c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</row>
    <row r="16">
      <c r="A16" s="22">
        <v>59161.0</v>
      </c>
      <c r="B16" s="23"/>
      <c r="C16" s="22" t="s">
        <v>27</v>
      </c>
      <c r="D16" s="22"/>
      <c r="E16" s="22">
        <v>470609.0</v>
      </c>
      <c r="F16" s="23"/>
      <c r="G16" s="22"/>
      <c r="H16" s="23"/>
      <c r="I16" s="23"/>
      <c r="J16" s="22" t="s">
        <v>1426</v>
      </c>
      <c r="K16" s="22">
        <v>40.290384</v>
      </c>
      <c r="L16" s="22">
        <v>-85.460895</v>
      </c>
      <c r="M16" s="22" t="s">
        <v>249</v>
      </c>
      <c r="N16" s="22" t="s">
        <v>79</v>
      </c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</row>
    <row r="17">
      <c r="A17" s="22">
        <v>58679.0</v>
      </c>
      <c r="B17" s="23"/>
      <c r="C17" s="22" t="s">
        <v>27</v>
      </c>
      <c r="D17" s="22"/>
      <c r="E17" s="22">
        <v>470610.0</v>
      </c>
      <c r="F17" s="23"/>
      <c r="G17" s="22"/>
      <c r="H17" s="23"/>
      <c r="I17" s="23"/>
      <c r="J17" s="22" t="s">
        <v>1426</v>
      </c>
      <c r="K17" s="22">
        <v>40.290384</v>
      </c>
      <c r="L17" s="22">
        <v>-85.460895</v>
      </c>
      <c r="M17" s="22" t="s">
        <v>249</v>
      </c>
      <c r="N17" s="22" t="s">
        <v>79</v>
      </c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</row>
    <row r="18">
      <c r="A18" s="22">
        <v>46216.0</v>
      </c>
      <c r="B18" s="23"/>
      <c r="C18" s="22" t="s">
        <v>27</v>
      </c>
      <c r="D18" s="22"/>
      <c r="E18" s="22">
        <v>470612.0</v>
      </c>
      <c r="F18" s="23"/>
      <c r="G18" s="22"/>
      <c r="H18" s="23"/>
      <c r="I18" s="23"/>
      <c r="J18" s="22" t="s">
        <v>1426</v>
      </c>
      <c r="K18" s="22">
        <v>40.290384</v>
      </c>
      <c r="L18" s="22">
        <v>-85.460895</v>
      </c>
      <c r="M18" s="22" t="s">
        <v>249</v>
      </c>
      <c r="N18" s="22" t="s">
        <v>79</v>
      </c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</row>
    <row r="19">
      <c r="A19" s="22">
        <v>58386.0</v>
      </c>
      <c r="B19" s="23"/>
      <c r="C19" s="22" t="s">
        <v>27</v>
      </c>
      <c r="D19" s="22"/>
      <c r="E19" s="22">
        <v>470613.0</v>
      </c>
      <c r="F19" s="22" t="s">
        <v>1427</v>
      </c>
      <c r="G19" s="22" t="str">
        <f>IFERROR(__xludf.DUMMYFUNCTION("SPLIT(F19,""."",TRUE)"),"4")</f>
        <v>4</v>
      </c>
      <c r="H19" s="22">
        <v>7.0</v>
      </c>
      <c r="I19" s="22">
        <v>1947.0</v>
      </c>
      <c r="J19" s="22" t="s">
        <v>1426</v>
      </c>
      <c r="K19" s="22">
        <v>40.290384</v>
      </c>
      <c r="L19" s="22">
        <v>-85.460895</v>
      </c>
      <c r="M19" s="22" t="s">
        <v>249</v>
      </c>
      <c r="N19" s="22" t="s">
        <v>79</v>
      </c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</row>
    <row r="20">
      <c r="A20" s="22">
        <v>82795.0</v>
      </c>
      <c r="B20" s="23"/>
      <c r="C20" s="22" t="s">
        <v>27</v>
      </c>
      <c r="D20" s="22"/>
      <c r="E20" s="22">
        <v>470616.0</v>
      </c>
      <c r="F20" s="23"/>
      <c r="G20" s="22"/>
      <c r="H20" s="23"/>
      <c r="I20" s="23"/>
      <c r="J20" s="22" t="s">
        <v>1426</v>
      </c>
      <c r="K20" s="22">
        <v>40.290384</v>
      </c>
      <c r="L20" s="22">
        <v>-85.460895</v>
      </c>
      <c r="M20" s="22" t="s">
        <v>249</v>
      </c>
      <c r="N20" s="22" t="s">
        <v>79</v>
      </c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</row>
    <row r="21">
      <c r="A21" s="22">
        <v>50639.0</v>
      </c>
      <c r="B21" s="22" t="s">
        <v>1428</v>
      </c>
      <c r="C21" s="22" t="s">
        <v>27</v>
      </c>
      <c r="D21" s="22"/>
      <c r="E21" s="22">
        <v>470617.0</v>
      </c>
      <c r="F21" s="23"/>
      <c r="G21" s="22"/>
      <c r="H21" s="23"/>
      <c r="I21" s="23"/>
      <c r="J21" s="22" t="s">
        <v>1426</v>
      </c>
      <c r="K21" s="22">
        <v>40.290384</v>
      </c>
      <c r="L21" s="22">
        <v>-85.460895</v>
      </c>
      <c r="M21" s="22" t="s">
        <v>249</v>
      </c>
      <c r="N21" s="22" t="s">
        <v>79</v>
      </c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</row>
    <row r="22">
      <c r="A22" s="22">
        <v>82782.0</v>
      </c>
      <c r="B22" s="23"/>
      <c r="C22" s="22" t="s">
        <v>27</v>
      </c>
      <c r="D22" s="22"/>
      <c r="E22" s="22">
        <v>470651.0</v>
      </c>
      <c r="F22" s="23"/>
      <c r="G22" s="22"/>
      <c r="H22" s="23"/>
      <c r="I22" s="23"/>
      <c r="J22" s="22" t="s">
        <v>1426</v>
      </c>
      <c r="K22" s="22">
        <v>40.290384</v>
      </c>
      <c r="L22" s="22">
        <v>-85.460895</v>
      </c>
      <c r="M22" s="22" t="s">
        <v>249</v>
      </c>
      <c r="N22" s="22" t="s">
        <v>79</v>
      </c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</row>
    <row r="23">
      <c r="A23" s="22">
        <v>59747.0</v>
      </c>
      <c r="B23" s="23"/>
      <c r="C23" s="22" t="s">
        <v>27</v>
      </c>
      <c r="D23" s="22"/>
      <c r="E23" s="22">
        <v>470652.0</v>
      </c>
      <c r="F23" s="23"/>
      <c r="G23" s="22"/>
      <c r="H23" s="23"/>
      <c r="I23" s="23"/>
      <c r="J23" s="22" t="s">
        <v>1426</v>
      </c>
      <c r="K23" s="22">
        <v>40.290384</v>
      </c>
      <c r="L23" s="22">
        <v>-85.460895</v>
      </c>
      <c r="M23" s="22" t="s">
        <v>249</v>
      </c>
      <c r="N23" s="22" t="s">
        <v>79</v>
      </c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</row>
    <row r="24">
      <c r="A24" s="22">
        <v>58300.0</v>
      </c>
      <c r="B24" s="23"/>
      <c r="C24" s="22" t="s">
        <v>27</v>
      </c>
      <c r="D24" s="22"/>
      <c r="E24" s="22">
        <v>470656.0</v>
      </c>
      <c r="F24" s="23"/>
      <c r="G24" s="22"/>
      <c r="H24" s="23"/>
      <c r="I24" s="23"/>
      <c r="J24" s="22" t="s">
        <v>1426</v>
      </c>
      <c r="K24" s="22">
        <v>40.290384</v>
      </c>
      <c r="L24" s="22">
        <v>-85.460895</v>
      </c>
      <c r="M24" s="22" t="s">
        <v>249</v>
      </c>
      <c r="N24" s="22" t="s">
        <v>79</v>
      </c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</row>
    <row r="25">
      <c r="A25" s="22">
        <v>59923.0</v>
      </c>
      <c r="B25" s="23"/>
      <c r="C25" s="22" t="s">
        <v>27</v>
      </c>
      <c r="D25" s="22"/>
      <c r="E25" s="22">
        <v>470659.0</v>
      </c>
      <c r="F25" s="23"/>
      <c r="G25" s="22"/>
      <c r="H25" s="23"/>
      <c r="I25" s="23"/>
      <c r="J25" s="22" t="s">
        <v>1426</v>
      </c>
      <c r="K25" s="22">
        <v>40.290384</v>
      </c>
      <c r="L25" s="22">
        <v>-85.460895</v>
      </c>
      <c r="M25" s="22" t="s">
        <v>249</v>
      </c>
      <c r="N25" s="22" t="s">
        <v>79</v>
      </c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</row>
    <row r="26">
      <c r="A26" s="22">
        <v>58769.0</v>
      </c>
      <c r="B26" s="22" t="s">
        <v>1428</v>
      </c>
      <c r="C26" s="22" t="s">
        <v>27</v>
      </c>
      <c r="D26" s="22"/>
      <c r="E26" s="22">
        <v>470661.0</v>
      </c>
      <c r="F26" s="22" t="s">
        <v>1427</v>
      </c>
      <c r="G26" s="22" t="str">
        <f t="shared" ref="G26:G92" si="2">IFERROR(__xludf.DUMMYFUNCTION("SPLIT(F26,""."",TRUE)"),"4")</f>
        <v>4</v>
      </c>
      <c r="H26" s="22">
        <v>7.0</v>
      </c>
      <c r="I26" s="22">
        <v>1947.0</v>
      </c>
      <c r="J26" s="22" t="s">
        <v>1426</v>
      </c>
      <c r="K26" s="22">
        <v>40.290384</v>
      </c>
      <c r="L26" s="22">
        <v>-85.460895</v>
      </c>
      <c r="M26" s="22" t="s">
        <v>249</v>
      </c>
      <c r="N26" s="22" t="s">
        <v>79</v>
      </c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</row>
    <row r="27">
      <c r="A27" s="11">
        <v>91891.0</v>
      </c>
      <c r="B27" s="11" t="s">
        <v>27</v>
      </c>
      <c r="C27" s="11" t="s">
        <v>27</v>
      </c>
      <c r="D27" s="11"/>
      <c r="E27" s="12"/>
      <c r="F27" s="11" t="s">
        <v>1429</v>
      </c>
      <c r="G27" s="11" t="str">
        <f t="shared" si="2"/>
        <v>6</v>
      </c>
      <c r="H27" s="11">
        <v>25.0</v>
      </c>
      <c r="I27" s="11">
        <v>1942.0</v>
      </c>
      <c r="J27" s="11" t="s">
        <v>1430</v>
      </c>
      <c r="K27" s="11">
        <v>48.605647</v>
      </c>
      <c r="L27" s="11">
        <v>-78.219495</v>
      </c>
      <c r="M27" s="11" t="s">
        <v>249</v>
      </c>
      <c r="N27" s="11" t="s">
        <v>79</v>
      </c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</row>
    <row r="28">
      <c r="A28" s="36">
        <v>42906.0</v>
      </c>
      <c r="B28" s="36" t="s">
        <v>27</v>
      </c>
      <c r="C28" s="36" t="s">
        <v>27</v>
      </c>
      <c r="D28" s="36"/>
      <c r="E28" s="37"/>
      <c r="F28" s="36" t="s">
        <v>346</v>
      </c>
      <c r="G28" s="36" t="str">
        <f t="shared" si="2"/>
        <v>6</v>
      </c>
      <c r="H28" s="36">
        <v>22.0</v>
      </c>
      <c r="I28" s="36">
        <v>1955.0</v>
      </c>
      <c r="J28" s="36" t="s">
        <v>1431</v>
      </c>
      <c r="K28" s="36">
        <v>40.682374</v>
      </c>
      <c r="L28" s="36">
        <v>-77.865988</v>
      </c>
      <c r="M28" s="36" t="s">
        <v>249</v>
      </c>
      <c r="N28" s="36" t="s">
        <v>79</v>
      </c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</row>
    <row r="29">
      <c r="A29" s="39">
        <v>42181.0</v>
      </c>
      <c r="B29" s="39" t="s">
        <v>27</v>
      </c>
      <c r="C29" s="39" t="s">
        <v>27</v>
      </c>
      <c r="D29" s="39"/>
      <c r="E29" s="40"/>
      <c r="F29" s="39" t="s">
        <v>518</v>
      </c>
      <c r="G29" s="39" t="str">
        <f t="shared" si="2"/>
        <v>6</v>
      </c>
      <c r="H29" s="39">
        <v>21.0</v>
      </c>
      <c r="I29" s="39">
        <v>1947.0</v>
      </c>
      <c r="J29" s="39" t="s">
        <v>1432</v>
      </c>
      <c r="K29" s="39">
        <v>42.378134</v>
      </c>
      <c r="L29" s="39">
        <v>-75.407678</v>
      </c>
      <c r="M29" s="39" t="s">
        <v>249</v>
      </c>
      <c r="N29" s="39" t="s">
        <v>79</v>
      </c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</row>
    <row r="30">
      <c r="A30" s="34">
        <v>42123.0</v>
      </c>
      <c r="B30" s="34" t="s">
        <v>27</v>
      </c>
      <c r="C30" s="34" t="s">
        <v>27</v>
      </c>
      <c r="D30" s="34"/>
      <c r="E30" s="35"/>
      <c r="F30" s="34" t="s">
        <v>510</v>
      </c>
      <c r="G30" s="34" t="str">
        <f t="shared" si="2"/>
        <v>5</v>
      </c>
      <c r="H30" s="34">
        <v>25.0</v>
      </c>
      <c r="I30" s="34">
        <v>1954.0</v>
      </c>
      <c r="J30" s="34" t="s">
        <v>1433</v>
      </c>
      <c r="K30" s="34">
        <v>40.38205</v>
      </c>
      <c r="L30" s="34">
        <v>-75.419856</v>
      </c>
      <c r="M30" s="34" t="s">
        <v>249</v>
      </c>
      <c r="N30" s="34" t="s">
        <v>79</v>
      </c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</row>
    <row r="31">
      <c r="A31" s="34">
        <v>41941.0</v>
      </c>
      <c r="B31" s="34" t="s">
        <v>27</v>
      </c>
      <c r="C31" s="34" t="s">
        <v>27</v>
      </c>
      <c r="D31" s="34"/>
      <c r="E31" s="35"/>
      <c r="F31" s="34" t="s">
        <v>508</v>
      </c>
      <c r="G31" s="34" t="str">
        <f t="shared" si="2"/>
        <v>5</v>
      </c>
      <c r="H31" s="34">
        <v>24.0</v>
      </c>
      <c r="I31" s="34">
        <v>1954.0</v>
      </c>
      <c r="J31" s="34" t="s">
        <v>1433</v>
      </c>
      <c r="K31" s="34">
        <v>40.38205</v>
      </c>
      <c r="L31" s="34">
        <v>-75.419856</v>
      </c>
      <c r="M31" s="34" t="s">
        <v>249</v>
      </c>
      <c r="N31" s="34" t="s">
        <v>79</v>
      </c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</row>
    <row r="32">
      <c r="A32" s="34">
        <v>41943.0</v>
      </c>
      <c r="B32" s="34" t="s">
        <v>27</v>
      </c>
      <c r="C32" s="34" t="s">
        <v>27</v>
      </c>
      <c r="D32" s="34"/>
      <c r="E32" s="35"/>
      <c r="F32" s="34" t="s">
        <v>1209</v>
      </c>
      <c r="G32" s="34" t="str">
        <f t="shared" si="2"/>
        <v>6</v>
      </c>
      <c r="H32" s="34">
        <v>3.0</v>
      </c>
      <c r="I32" s="34">
        <v>1954.0</v>
      </c>
      <c r="J32" s="34" t="s">
        <v>1433</v>
      </c>
      <c r="K32" s="34">
        <v>40.38205</v>
      </c>
      <c r="L32" s="34">
        <v>-75.419856</v>
      </c>
      <c r="M32" s="34" t="s">
        <v>249</v>
      </c>
      <c r="N32" s="34" t="s">
        <v>79</v>
      </c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</row>
    <row r="33">
      <c r="A33" s="34">
        <v>43036.0</v>
      </c>
      <c r="B33" s="34" t="s">
        <v>27</v>
      </c>
      <c r="C33" s="34" t="s">
        <v>27</v>
      </c>
      <c r="D33" s="34"/>
      <c r="E33" s="35"/>
      <c r="F33" s="34" t="s">
        <v>1210</v>
      </c>
      <c r="G33" s="34" t="str">
        <f t="shared" si="2"/>
        <v>6</v>
      </c>
      <c r="H33" s="34">
        <v>1.0</v>
      </c>
      <c r="I33" s="34">
        <v>1954.0</v>
      </c>
      <c r="J33" s="34" t="s">
        <v>1433</v>
      </c>
      <c r="K33" s="34">
        <v>40.38205</v>
      </c>
      <c r="L33" s="34">
        <v>-75.419856</v>
      </c>
      <c r="M33" s="34" t="s">
        <v>249</v>
      </c>
      <c r="N33" s="34" t="s">
        <v>79</v>
      </c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</row>
    <row r="34">
      <c r="A34" s="34">
        <v>41945.0</v>
      </c>
      <c r="B34" s="34" t="s">
        <v>27</v>
      </c>
      <c r="C34" s="34" t="s">
        <v>27</v>
      </c>
      <c r="D34" s="34"/>
      <c r="E34" s="35"/>
      <c r="F34" s="34" t="s">
        <v>1210</v>
      </c>
      <c r="G34" s="34" t="str">
        <f t="shared" si="2"/>
        <v>6</v>
      </c>
      <c r="H34" s="34">
        <v>1.0</v>
      </c>
      <c r="I34" s="34">
        <v>1954.0</v>
      </c>
      <c r="J34" s="34" t="s">
        <v>1433</v>
      </c>
      <c r="K34" s="34">
        <v>40.38205</v>
      </c>
      <c r="L34" s="34">
        <v>-75.419856</v>
      </c>
      <c r="M34" s="34" t="s">
        <v>249</v>
      </c>
      <c r="N34" s="34" t="s">
        <v>79</v>
      </c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</row>
    <row r="35">
      <c r="A35" s="34">
        <v>42036.0</v>
      </c>
      <c r="B35" s="34" t="s">
        <v>27</v>
      </c>
      <c r="C35" s="34" t="s">
        <v>27</v>
      </c>
      <c r="D35" s="34"/>
      <c r="E35" s="35"/>
      <c r="F35" s="34" t="s">
        <v>1210</v>
      </c>
      <c r="G35" s="34" t="str">
        <f t="shared" si="2"/>
        <v>6</v>
      </c>
      <c r="H35" s="34">
        <v>1.0</v>
      </c>
      <c r="I35" s="34">
        <v>1954.0</v>
      </c>
      <c r="J35" s="34" t="s">
        <v>1433</v>
      </c>
      <c r="K35" s="34">
        <v>40.38205</v>
      </c>
      <c r="L35" s="34">
        <v>-75.419856</v>
      </c>
      <c r="M35" s="34" t="s">
        <v>249</v>
      </c>
      <c r="N35" s="34" t="s">
        <v>79</v>
      </c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</row>
    <row r="36">
      <c r="A36" s="34">
        <v>41540.0</v>
      </c>
      <c r="B36" s="34" t="s">
        <v>27</v>
      </c>
      <c r="C36" s="34" t="s">
        <v>27</v>
      </c>
      <c r="D36" s="34"/>
      <c r="E36" s="35"/>
      <c r="F36" s="34" t="s">
        <v>1434</v>
      </c>
      <c r="G36" s="34" t="str">
        <f t="shared" si="2"/>
        <v>5</v>
      </c>
      <c r="H36" s="34">
        <v>31.0</v>
      </c>
      <c r="I36" s="34">
        <v>1954.0</v>
      </c>
      <c r="J36" s="34" t="s">
        <v>1433</v>
      </c>
      <c r="K36" s="34">
        <v>40.38205</v>
      </c>
      <c r="L36" s="34">
        <v>-75.419856</v>
      </c>
      <c r="M36" s="34" t="s">
        <v>249</v>
      </c>
      <c r="N36" s="34" t="s">
        <v>79</v>
      </c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</row>
    <row r="37">
      <c r="A37" s="34">
        <v>42913.0</v>
      </c>
      <c r="B37" s="34" t="s">
        <v>27</v>
      </c>
      <c r="C37" s="34" t="s">
        <v>27</v>
      </c>
      <c r="D37" s="34"/>
      <c r="E37" s="35"/>
      <c r="F37" s="34" t="s">
        <v>1434</v>
      </c>
      <c r="G37" s="34" t="str">
        <f t="shared" si="2"/>
        <v>5</v>
      </c>
      <c r="H37" s="34">
        <v>31.0</v>
      </c>
      <c r="I37" s="34">
        <v>1954.0</v>
      </c>
      <c r="J37" s="34" t="s">
        <v>1433</v>
      </c>
      <c r="K37" s="34">
        <v>40.38205</v>
      </c>
      <c r="L37" s="34">
        <v>-75.419856</v>
      </c>
      <c r="M37" s="34" t="s">
        <v>249</v>
      </c>
      <c r="N37" s="34" t="s">
        <v>79</v>
      </c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</row>
    <row r="38">
      <c r="A38" s="34">
        <v>42985.0</v>
      </c>
      <c r="B38" s="34" t="s">
        <v>27</v>
      </c>
      <c r="C38" s="34" t="s">
        <v>27</v>
      </c>
      <c r="D38" s="34"/>
      <c r="E38" s="35"/>
      <c r="F38" s="34" t="s">
        <v>1434</v>
      </c>
      <c r="G38" s="34" t="str">
        <f t="shared" si="2"/>
        <v>5</v>
      </c>
      <c r="H38" s="34">
        <v>31.0</v>
      </c>
      <c r="I38" s="34">
        <v>1954.0</v>
      </c>
      <c r="J38" s="34" t="s">
        <v>1433</v>
      </c>
      <c r="K38" s="34">
        <v>40.38205</v>
      </c>
      <c r="L38" s="34">
        <v>-75.419856</v>
      </c>
      <c r="M38" s="34" t="s">
        <v>249</v>
      </c>
      <c r="N38" s="34" t="s">
        <v>79</v>
      </c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</row>
    <row r="39">
      <c r="A39" s="34">
        <v>41449.0</v>
      </c>
      <c r="B39" s="34" t="s">
        <v>27</v>
      </c>
      <c r="C39" s="34" t="s">
        <v>27</v>
      </c>
      <c r="D39" s="34"/>
      <c r="E39" s="35"/>
      <c r="F39" s="34" t="s">
        <v>514</v>
      </c>
      <c r="G39" s="34" t="str">
        <f t="shared" si="2"/>
        <v>5</v>
      </c>
      <c r="H39" s="34">
        <v>30.0</v>
      </c>
      <c r="I39" s="34">
        <v>1954.0</v>
      </c>
      <c r="J39" s="34" t="s">
        <v>1433</v>
      </c>
      <c r="K39" s="34">
        <v>40.38205</v>
      </c>
      <c r="L39" s="34">
        <v>-75.419856</v>
      </c>
      <c r="M39" s="34" t="s">
        <v>249</v>
      </c>
      <c r="N39" s="34" t="s">
        <v>79</v>
      </c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</row>
    <row r="40">
      <c r="A40" s="34">
        <v>42291.0</v>
      </c>
      <c r="B40" s="34" t="s">
        <v>27</v>
      </c>
      <c r="C40" s="34" t="s">
        <v>27</v>
      </c>
      <c r="D40" s="34"/>
      <c r="E40" s="35"/>
      <c r="F40" s="34" t="s">
        <v>513</v>
      </c>
      <c r="G40" s="34" t="str">
        <f t="shared" si="2"/>
        <v>5</v>
      </c>
      <c r="H40" s="34">
        <v>29.0</v>
      </c>
      <c r="I40" s="34">
        <v>1954.0</v>
      </c>
      <c r="J40" s="34" t="s">
        <v>1433</v>
      </c>
      <c r="K40" s="34">
        <v>40.38205</v>
      </c>
      <c r="L40" s="34">
        <v>-75.419856</v>
      </c>
      <c r="M40" s="34" t="s">
        <v>249</v>
      </c>
      <c r="N40" s="34" t="s">
        <v>79</v>
      </c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</row>
    <row r="41">
      <c r="A41" s="34">
        <v>41542.0</v>
      </c>
      <c r="B41" s="34" t="s">
        <v>27</v>
      </c>
      <c r="C41" s="34" t="s">
        <v>27</v>
      </c>
      <c r="D41" s="34"/>
      <c r="E41" s="35"/>
      <c r="F41" s="34" t="s">
        <v>511</v>
      </c>
      <c r="G41" s="34" t="str">
        <f t="shared" si="2"/>
        <v>5</v>
      </c>
      <c r="H41" s="34">
        <v>26.0</v>
      </c>
      <c r="I41" s="34">
        <v>1954.0</v>
      </c>
      <c r="J41" s="34" t="s">
        <v>1433</v>
      </c>
      <c r="K41" s="34">
        <v>40.38205</v>
      </c>
      <c r="L41" s="34">
        <v>-75.419856</v>
      </c>
      <c r="M41" s="34" t="s">
        <v>249</v>
      </c>
      <c r="N41" s="34" t="s">
        <v>79</v>
      </c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</row>
    <row r="42">
      <c r="A42" s="34">
        <v>42250.0</v>
      </c>
      <c r="B42" s="34" t="s">
        <v>27</v>
      </c>
      <c r="C42" s="34" t="s">
        <v>27</v>
      </c>
      <c r="D42" s="34"/>
      <c r="E42" s="35"/>
      <c r="F42" s="34" t="s">
        <v>510</v>
      </c>
      <c r="G42" s="34" t="str">
        <f t="shared" si="2"/>
        <v>5</v>
      </c>
      <c r="H42" s="34">
        <v>25.0</v>
      </c>
      <c r="I42" s="34">
        <v>1954.0</v>
      </c>
      <c r="J42" s="34" t="s">
        <v>1433</v>
      </c>
      <c r="K42" s="34">
        <v>40.38205</v>
      </c>
      <c r="L42" s="34">
        <v>-75.419856</v>
      </c>
      <c r="M42" s="34" t="s">
        <v>249</v>
      </c>
      <c r="N42" s="34" t="s">
        <v>79</v>
      </c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</row>
    <row r="43">
      <c r="A43" s="19">
        <v>98720.0</v>
      </c>
      <c r="B43" s="19" t="s">
        <v>27</v>
      </c>
      <c r="C43" s="19" t="s">
        <v>27</v>
      </c>
      <c r="D43" s="19"/>
      <c r="E43" s="20"/>
      <c r="F43" s="19" t="s">
        <v>1435</v>
      </c>
      <c r="G43" s="19" t="str">
        <f t="shared" si="2"/>
        <v>6</v>
      </c>
      <c r="H43" s="19">
        <v>23.0</v>
      </c>
      <c r="I43" s="19">
        <v>1935.0</v>
      </c>
      <c r="J43" s="19" t="s">
        <v>1436</v>
      </c>
      <c r="K43" s="19">
        <v>44.493652</v>
      </c>
      <c r="L43" s="19">
        <v>-80.044757</v>
      </c>
      <c r="M43" s="19" t="s">
        <v>249</v>
      </c>
      <c r="N43" s="19" t="s">
        <v>79</v>
      </c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</row>
    <row r="44">
      <c r="A44" s="17">
        <v>82874.0</v>
      </c>
      <c r="B44" s="17" t="s">
        <v>27</v>
      </c>
      <c r="C44" s="17" t="s">
        <v>27</v>
      </c>
      <c r="D44" s="17"/>
      <c r="E44" s="18"/>
      <c r="F44" s="17" t="s">
        <v>1437</v>
      </c>
      <c r="G44" s="17" t="str">
        <f t="shared" si="2"/>
        <v>3</v>
      </c>
      <c r="H44" s="17">
        <v>1.0</v>
      </c>
      <c r="I44" s="17">
        <v>1969.0</v>
      </c>
      <c r="J44" s="17" t="s">
        <v>1438</v>
      </c>
      <c r="K44" s="17">
        <v>40.867221</v>
      </c>
      <c r="L44" s="17">
        <v>-77.049063</v>
      </c>
      <c r="M44" s="17" t="s">
        <v>249</v>
      </c>
      <c r="N44" s="17" t="s">
        <v>79</v>
      </c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</row>
    <row r="45">
      <c r="A45" s="17">
        <v>98146.0</v>
      </c>
      <c r="B45" s="17" t="s">
        <v>27</v>
      </c>
      <c r="C45" s="17" t="s">
        <v>27</v>
      </c>
      <c r="D45" s="17"/>
      <c r="E45" s="18"/>
      <c r="F45" s="17" t="s">
        <v>1437</v>
      </c>
      <c r="G45" s="17" t="str">
        <f t="shared" si="2"/>
        <v>3</v>
      </c>
      <c r="H45" s="17">
        <v>1.0</v>
      </c>
      <c r="I45" s="17">
        <v>1969.0</v>
      </c>
      <c r="J45" s="17" t="s">
        <v>1438</v>
      </c>
      <c r="K45" s="17">
        <v>40.867221</v>
      </c>
      <c r="L45" s="17">
        <v>-77.049063</v>
      </c>
      <c r="M45" s="17" t="s">
        <v>249</v>
      </c>
      <c r="N45" s="17" t="s">
        <v>79</v>
      </c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</row>
    <row r="46">
      <c r="A46" s="14">
        <v>41586.0</v>
      </c>
      <c r="B46" s="14" t="s">
        <v>27</v>
      </c>
      <c r="C46" s="14" t="s">
        <v>27</v>
      </c>
      <c r="D46" s="14"/>
      <c r="E46" s="15"/>
      <c r="F46" s="14" t="s">
        <v>1439</v>
      </c>
      <c r="G46" s="14" t="str">
        <f t="shared" si="2"/>
        <v>6</v>
      </c>
      <c r="H46" s="14">
        <v>28.0</v>
      </c>
      <c r="I46" s="14">
        <v>1953.0</v>
      </c>
      <c r="J46" s="14" t="s">
        <v>425</v>
      </c>
      <c r="K46" s="14">
        <v>40.83337</v>
      </c>
      <c r="L46" s="14">
        <v>-77.415168</v>
      </c>
      <c r="M46" s="14" t="s">
        <v>249</v>
      </c>
      <c r="N46" s="14" t="s">
        <v>79</v>
      </c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</row>
    <row r="47">
      <c r="A47" s="14">
        <v>41959.0</v>
      </c>
      <c r="B47" s="14" t="s">
        <v>27</v>
      </c>
      <c r="C47" s="14" t="s">
        <v>27</v>
      </c>
      <c r="D47" s="14"/>
      <c r="E47" s="15"/>
      <c r="F47" s="14" t="s">
        <v>424</v>
      </c>
      <c r="G47" s="14" t="str">
        <f t="shared" si="2"/>
        <v>6</v>
      </c>
      <c r="H47" s="14">
        <v>7.0</v>
      </c>
      <c r="I47" s="14">
        <v>1957.0</v>
      </c>
      <c r="J47" s="14" t="s">
        <v>425</v>
      </c>
      <c r="K47" s="14">
        <v>40.83337</v>
      </c>
      <c r="L47" s="14">
        <v>-77.415168</v>
      </c>
      <c r="M47" s="14" t="s">
        <v>249</v>
      </c>
      <c r="N47" s="14" t="s">
        <v>79</v>
      </c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</row>
    <row r="48">
      <c r="A48" s="14">
        <v>42959.0</v>
      </c>
      <c r="B48" s="14" t="s">
        <v>27</v>
      </c>
      <c r="C48" s="14" t="s">
        <v>27</v>
      </c>
      <c r="D48" s="14"/>
      <c r="E48" s="15"/>
      <c r="F48" s="14" t="s">
        <v>427</v>
      </c>
      <c r="G48" s="14" t="str">
        <f t="shared" si="2"/>
        <v>7</v>
      </c>
      <c r="H48" s="14">
        <v>11.0</v>
      </c>
      <c r="I48" s="14">
        <v>1955.0</v>
      </c>
      <c r="J48" s="14" t="s">
        <v>425</v>
      </c>
      <c r="K48" s="14">
        <v>40.83337</v>
      </c>
      <c r="L48" s="14">
        <v>-77.415168</v>
      </c>
      <c r="M48" s="14" t="s">
        <v>249</v>
      </c>
      <c r="N48" s="14" t="s">
        <v>79</v>
      </c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</row>
    <row r="49">
      <c r="A49" s="14">
        <v>42156.0</v>
      </c>
      <c r="B49" s="14" t="s">
        <v>27</v>
      </c>
      <c r="C49" s="14" t="s">
        <v>27</v>
      </c>
      <c r="D49" s="14"/>
      <c r="E49" s="15"/>
      <c r="F49" s="14" t="s">
        <v>426</v>
      </c>
      <c r="G49" s="14" t="str">
        <f t="shared" si="2"/>
        <v>6</v>
      </c>
      <c r="H49" s="14">
        <v>20.0</v>
      </c>
      <c r="I49" s="14">
        <v>1955.0</v>
      </c>
      <c r="J49" s="14" t="s">
        <v>425</v>
      </c>
      <c r="K49" s="14">
        <v>40.83337</v>
      </c>
      <c r="L49" s="14">
        <v>-77.415168</v>
      </c>
      <c r="M49" s="14" t="s">
        <v>249</v>
      </c>
      <c r="N49" s="14" t="s">
        <v>79</v>
      </c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</row>
    <row r="50">
      <c r="A50" s="14">
        <v>42936.0</v>
      </c>
      <c r="B50" s="14" t="s">
        <v>27</v>
      </c>
      <c r="C50" s="14" t="s">
        <v>27</v>
      </c>
      <c r="D50" s="14"/>
      <c r="E50" s="15"/>
      <c r="F50" s="14" t="s">
        <v>426</v>
      </c>
      <c r="G50" s="14" t="str">
        <f t="shared" si="2"/>
        <v>6</v>
      </c>
      <c r="H50" s="14">
        <v>20.0</v>
      </c>
      <c r="I50" s="14">
        <v>1955.0</v>
      </c>
      <c r="J50" s="14" t="s">
        <v>425</v>
      </c>
      <c r="K50" s="14">
        <v>40.83337</v>
      </c>
      <c r="L50" s="14">
        <v>-77.415168</v>
      </c>
      <c r="M50" s="14" t="s">
        <v>249</v>
      </c>
      <c r="N50" s="14" t="s">
        <v>79</v>
      </c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</row>
    <row r="51">
      <c r="A51" s="14">
        <v>41929.0</v>
      </c>
      <c r="B51" s="14" t="s">
        <v>27</v>
      </c>
      <c r="C51" s="14" t="s">
        <v>27</v>
      </c>
      <c r="D51" s="14"/>
      <c r="E51" s="15"/>
      <c r="F51" s="14" t="s">
        <v>426</v>
      </c>
      <c r="G51" s="14" t="str">
        <f t="shared" si="2"/>
        <v>6</v>
      </c>
      <c r="H51" s="14">
        <v>20.0</v>
      </c>
      <c r="I51" s="14">
        <v>1955.0</v>
      </c>
      <c r="J51" s="14" t="s">
        <v>425</v>
      </c>
      <c r="K51" s="14">
        <v>40.83337</v>
      </c>
      <c r="L51" s="14">
        <v>-77.415168</v>
      </c>
      <c r="M51" s="14" t="s">
        <v>249</v>
      </c>
      <c r="N51" s="14" t="s">
        <v>79</v>
      </c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</row>
    <row r="52">
      <c r="A52" s="14">
        <v>42179.0</v>
      </c>
      <c r="B52" s="14" t="s">
        <v>27</v>
      </c>
      <c r="C52" s="14" t="s">
        <v>27</v>
      </c>
      <c r="D52" s="14"/>
      <c r="E52" s="15"/>
      <c r="F52" s="14" t="s">
        <v>426</v>
      </c>
      <c r="G52" s="14" t="str">
        <f t="shared" si="2"/>
        <v>6</v>
      </c>
      <c r="H52" s="14">
        <v>20.0</v>
      </c>
      <c r="I52" s="14">
        <v>1955.0</v>
      </c>
      <c r="J52" s="14" t="s">
        <v>425</v>
      </c>
      <c r="K52" s="14">
        <v>40.83337</v>
      </c>
      <c r="L52" s="14">
        <v>-77.415168</v>
      </c>
      <c r="M52" s="14" t="s">
        <v>249</v>
      </c>
      <c r="N52" s="14" t="s">
        <v>79</v>
      </c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</row>
    <row r="53">
      <c r="A53" s="14">
        <v>42254.0</v>
      </c>
      <c r="B53" s="14" t="s">
        <v>27</v>
      </c>
      <c r="C53" s="14" t="s">
        <v>27</v>
      </c>
      <c r="D53" s="14"/>
      <c r="E53" s="15"/>
      <c r="F53" s="14" t="s">
        <v>426</v>
      </c>
      <c r="G53" s="14" t="str">
        <f t="shared" si="2"/>
        <v>6</v>
      </c>
      <c r="H53" s="14">
        <v>20.0</v>
      </c>
      <c r="I53" s="14">
        <v>1955.0</v>
      </c>
      <c r="J53" s="14" t="s">
        <v>425</v>
      </c>
      <c r="K53" s="14">
        <v>40.83337</v>
      </c>
      <c r="L53" s="14">
        <v>-77.415168</v>
      </c>
      <c r="M53" s="14" t="s">
        <v>249</v>
      </c>
      <c r="N53" s="14" t="s">
        <v>79</v>
      </c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</row>
    <row r="54">
      <c r="A54" s="14">
        <v>41391.0</v>
      </c>
      <c r="B54" s="14" t="s">
        <v>27</v>
      </c>
      <c r="C54" s="14" t="s">
        <v>27</v>
      </c>
      <c r="D54" s="14"/>
      <c r="E54" s="15"/>
      <c r="F54" s="14" t="s">
        <v>426</v>
      </c>
      <c r="G54" s="14" t="str">
        <f t="shared" si="2"/>
        <v>6</v>
      </c>
      <c r="H54" s="14">
        <v>20.0</v>
      </c>
      <c r="I54" s="14">
        <v>1955.0</v>
      </c>
      <c r="J54" s="14" t="s">
        <v>425</v>
      </c>
      <c r="K54" s="14">
        <v>40.83337</v>
      </c>
      <c r="L54" s="14">
        <v>-77.415168</v>
      </c>
      <c r="M54" s="14" t="s">
        <v>249</v>
      </c>
      <c r="N54" s="14" t="s">
        <v>79</v>
      </c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</row>
    <row r="55">
      <c r="A55" s="14">
        <v>41274.0</v>
      </c>
      <c r="B55" s="14" t="s">
        <v>27</v>
      </c>
      <c r="C55" s="14" t="s">
        <v>27</v>
      </c>
      <c r="D55" s="14"/>
      <c r="E55" s="15"/>
      <c r="F55" s="14" t="s">
        <v>426</v>
      </c>
      <c r="G55" s="14" t="str">
        <f t="shared" si="2"/>
        <v>6</v>
      </c>
      <c r="H55" s="14">
        <v>20.0</v>
      </c>
      <c r="I55" s="14">
        <v>1955.0</v>
      </c>
      <c r="J55" s="14" t="s">
        <v>425</v>
      </c>
      <c r="K55" s="14">
        <v>40.83337</v>
      </c>
      <c r="L55" s="14">
        <v>-77.415168</v>
      </c>
      <c r="M55" s="14" t="s">
        <v>249</v>
      </c>
      <c r="N55" s="14" t="s">
        <v>79</v>
      </c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</row>
    <row r="56">
      <c r="A56" s="14">
        <v>42892.0</v>
      </c>
      <c r="B56" s="14" t="s">
        <v>27</v>
      </c>
      <c r="C56" s="14" t="s">
        <v>27</v>
      </c>
      <c r="D56" s="14"/>
      <c r="E56" s="15"/>
      <c r="F56" s="14" t="s">
        <v>426</v>
      </c>
      <c r="G56" s="14" t="str">
        <f t="shared" si="2"/>
        <v>6</v>
      </c>
      <c r="H56" s="14">
        <v>20.0</v>
      </c>
      <c r="I56" s="14">
        <v>1955.0</v>
      </c>
      <c r="J56" s="14" t="s">
        <v>425</v>
      </c>
      <c r="K56" s="14">
        <v>40.83337</v>
      </c>
      <c r="L56" s="14">
        <v>-77.415168</v>
      </c>
      <c r="M56" s="14" t="s">
        <v>249</v>
      </c>
      <c r="N56" s="14" t="s">
        <v>79</v>
      </c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</row>
    <row r="57">
      <c r="A57" s="14">
        <v>42263.0</v>
      </c>
      <c r="B57" s="14" t="s">
        <v>27</v>
      </c>
      <c r="C57" s="14" t="s">
        <v>27</v>
      </c>
      <c r="D57" s="14"/>
      <c r="E57" s="15"/>
      <c r="F57" s="14" t="s">
        <v>426</v>
      </c>
      <c r="G57" s="14" t="str">
        <f t="shared" si="2"/>
        <v>6</v>
      </c>
      <c r="H57" s="14">
        <v>20.0</v>
      </c>
      <c r="I57" s="14">
        <v>1955.0</v>
      </c>
      <c r="J57" s="14" t="s">
        <v>425</v>
      </c>
      <c r="K57" s="14">
        <v>40.83337</v>
      </c>
      <c r="L57" s="14">
        <v>-77.415168</v>
      </c>
      <c r="M57" s="14" t="s">
        <v>249</v>
      </c>
      <c r="N57" s="14" t="s">
        <v>79</v>
      </c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</row>
    <row r="58">
      <c r="A58" s="14">
        <v>42261.0</v>
      </c>
      <c r="B58" s="14" t="s">
        <v>27</v>
      </c>
      <c r="C58" s="14" t="s">
        <v>27</v>
      </c>
      <c r="D58" s="14"/>
      <c r="E58" s="15"/>
      <c r="F58" s="14" t="s">
        <v>1440</v>
      </c>
      <c r="G58" s="14" t="str">
        <f t="shared" si="2"/>
        <v>6</v>
      </c>
      <c r="H58" s="14">
        <v>25.0</v>
      </c>
      <c r="I58" s="14">
        <v>1954.0</v>
      </c>
      <c r="J58" s="14" t="s">
        <v>425</v>
      </c>
      <c r="K58" s="14">
        <v>40.83337</v>
      </c>
      <c r="L58" s="14">
        <v>-77.415168</v>
      </c>
      <c r="M58" s="14" t="s">
        <v>249</v>
      </c>
      <c r="N58" s="14" t="s">
        <v>79</v>
      </c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</row>
    <row r="59">
      <c r="A59" s="14">
        <v>41457.0</v>
      </c>
      <c r="B59" s="14" t="s">
        <v>27</v>
      </c>
      <c r="C59" s="14" t="s">
        <v>27</v>
      </c>
      <c r="D59" s="14"/>
      <c r="E59" s="15"/>
      <c r="F59" s="14" t="s">
        <v>1440</v>
      </c>
      <c r="G59" s="14" t="str">
        <f t="shared" si="2"/>
        <v>6</v>
      </c>
      <c r="H59" s="14">
        <v>25.0</v>
      </c>
      <c r="I59" s="14">
        <v>1954.0</v>
      </c>
      <c r="J59" s="14" t="s">
        <v>425</v>
      </c>
      <c r="K59" s="14">
        <v>40.83337</v>
      </c>
      <c r="L59" s="14">
        <v>-77.415168</v>
      </c>
      <c r="M59" s="14" t="s">
        <v>249</v>
      </c>
      <c r="N59" s="14" t="s">
        <v>79</v>
      </c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</row>
    <row r="60">
      <c r="A60" s="14">
        <v>41563.0</v>
      </c>
      <c r="B60" s="14" t="s">
        <v>27</v>
      </c>
      <c r="C60" s="14" t="s">
        <v>27</v>
      </c>
      <c r="D60" s="14"/>
      <c r="E60" s="15"/>
      <c r="F60" s="14" t="s">
        <v>1440</v>
      </c>
      <c r="G60" s="14" t="str">
        <f t="shared" si="2"/>
        <v>6</v>
      </c>
      <c r="H60" s="14">
        <v>25.0</v>
      </c>
      <c r="I60" s="14">
        <v>1954.0</v>
      </c>
      <c r="J60" s="14" t="s">
        <v>425</v>
      </c>
      <c r="K60" s="14">
        <v>40.83337</v>
      </c>
      <c r="L60" s="14">
        <v>-77.415168</v>
      </c>
      <c r="M60" s="14" t="s">
        <v>249</v>
      </c>
      <c r="N60" s="14" t="s">
        <v>79</v>
      </c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</row>
    <row r="61">
      <c r="A61" s="14">
        <v>41404.0</v>
      </c>
      <c r="B61" s="14" t="s">
        <v>27</v>
      </c>
      <c r="C61" s="14" t="s">
        <v>27</v>
      </c>
      <c r="D61" s="14"/>
      <c r="E61" s="15"/>
      <c r="F61" s="14" t="s">
        <v>1440</v>
      </c>
      <c r="G61" s="14" t="str">
        <f t="shared" si="2"/>
        <v>6</v>
      </c>
      <c r="H61" s="14">
        <v>25.0</v>
      </c>
      <c r="I61" s="14">
        <v>1954.0</v>
      </c>
      <c r="J61" s="14" t="s">
        <v>425</v>
      </c>
      <c r="K61" s="14">
        <v>40.83337</v>
      </c>
      <c r="L61" s="14">
        <v>-77.415168</v>
      </c>
      <c r="M61" s="14" t="s">
        <v>249</v>
      </c>
      <c r="N61" s="14" t="s">
        <v>79</v>
      </c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</row>
    <row r="62">
      <c r="A62" s="14">
        <v>42217.0</v>
      </c>
      <c r="B62" s="14" t="s">
        <v>27</v>
      </c>
      <c r="C62" s="14" t="s">
        <v>27</v>
      </c>
      <c r="D62" s="14"/>
      <c r="E62" s="15"/>
      <c r="F62" s="14" t="s">
        <v>426</v>
      </c>
      <c r="G62" s="14" t="str">
        <f t="shared" si="2"/>
        <v>6</v>
      </c>
      <c r="H62" s="14">
        <v>20.0</v>
      </c>
      <c r="I62" s="14">
        <v>1955.0</v>
      </c>
      <c r="J62" s="14" t="s">
        <v>425</v>
      </c>
      <c r="K62" s="14">
        <v>40.83337</v>
      </c>
      <c r="L62" s="14">
        <v>-77.415168</v>
      </c>
      <c r="M62" s="14" t="s">
        <v>249</v>
      </c>
      <c r="N62" s="14" t="s">
        <v>79</v>
      </c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</row>
    <row r="63">
      <c r="A63" s="14">
        <v>42932.0</v>
      </c>
      <c r="B63" s="14" t="s">
        <v>27</v>
      </c>
      <c r="C63" s="14" t="s">
        <v>27</v>
      </c>
      <c r="D63" s="14"/>
      <c r="E63" s="15"/>
      <c r="F63" s="14" t="s">
        <v>1441</v>
      </c>
      <c r="G63" s="14" t="str">
        <f t="shared" si="2"/>
        <v>7</v>
      </c>
      <c r="H63" s="14">
        <v>20.0</v>
      </c>
      <c r="I63" s="14">
        <v>1950.0</v>
      </c>
      <c r="J63" s="14" t="s">
        <v>425</v>
      </c>
      <c r="K63" s="14">
        <v>40.83337</v>
      </c>
      <c r="L63" s="14">
        <v>-77.415168</v>
      </c>
      <c r="M63" s="14" t="s">
        <v>249</v>
      </c>
      <c r="N63" s="14" t="s">
        <v>79</v>
      </c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</row>
    <row r="64">
      <c r="A64" s="14">
        <v>98744.0</v>
      </c>
      <c r="B64" s="14" t="s">
        <v>27</v>
      </c>
      <c r="C64" s="14" t="s">
        <v>27</v>
      </c>
      <c r="D64" s="14"/>
      <c r="E64" s="15"/>
      <c r="F64" s="14" t="s">
        <v>1441</v>
      </c>
      <c r="G64" s="14" t="str">
        <f t="shared" si="2"/>
        <v>7</v>
      </c>
      <c r="H64" s="14">
        <v>20.0</v>
      </c>
      <c r="I64" s="14">
        <v>1950.0</v>
      </c>
      <c r="J64" s="14" t="s">
        <v>1442</v>
      </c>
      <c r="K64" s="14">
        <v>40.83337</v>
      </c>
      <c r="L64" s="14">
        <v>-77.415168</v>
      </c>
      <c r="M64" s="14" t="s">
        <v>249</v>
      </c>
      <c r="N64" s="14" t="s">
        <v>79</v>
      </c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</row>
    <row r="65">
      <c r="A65" s="14">
        <v>91880.0</v>
      </c>
      <c r="B65" s="14" t="s">
        <v>27</v>
      </c>
      <c r="C65" s="14" t="s">
        <v>27</v>
      </c>
      <c r="D65" s="14"/>
      <c r="E65" s="15"/>
      <c r="F65" s="14" t="s">
        <v>1440</v>
      </c>
      <c r="G65" s="14" t="str">
        <f t="shared" si="2"/>
        <v>6</v>
      </c>
      <c r="H65" s="14">
        <v>25.0</v>
      </c>
      <c r="I65" s="14">
        <v>1954.0</v>
      </c>
      <c r="J65" s="14" t="s">
        <v>1443</v>
      </c>
      <c r="K65" s="14">
        <v>40.83337</v>
      </c>
      <c r="L65" s="14">
        <v>-77.415168</v>
      </c>
      <c r="M65" s="14" t="s">
        <v>249</v>
      </c>
      <c r="N65" s="14" t="s">
        <v>79</v>
      </c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</row>
    <row r="66">
      <c r="A66" s="14">
        <v>98715.0</v>
      </c>
      <c r="B66" s="14" t="s">
        <v>27</v>
      </c>
      <c r="C66" s="14" t="s">
        <v>27</v>
      </c>
      <c r="D66" s="14"/>
      <c r="E66" s="15"/>
      <c r="F66" s="14" t="s">
        <v>1440</v>
      </c>
      <c r="G66" s="14" t="str">
        <f t="shared" si="2"/>
        <v>6</v>
      </c>
      <c r="H66" s="14">
        <v>25.0</v>
      </c>
      <c r="I66" s="14">
        <v>1954.0</v>
      </c>
      <c r="J66" s="14" t="s">
        <v>1443</v>
      </c>
      <c r="K66" s="14">
        <v>40.83337</v>
      </c>
      <c r="L66" s="14">
        <v>-77.415168</v>
      </c>
      <c r="M66" s="14" t="s">
        <v>249</v>
      </c>
      <c r="N66" s="14" t="s">
        <v>79</v>
      </c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</row>
    <row r="67">
      <c r="A67" s="29">
        <v>98741.0</v>
      </c>
      <c r="B67" s="29" t="s">
        <v>27</v>
      </c>
      <c r="C67" s="29" t="s">
        <v>27</v>
      </c>
      <c r="D67" s="29"/>
      <c r="E67" s="30"/>
      <c r="F67" s="29" t="s">
        <v>1444</v>
      </c>
      <c r="G67" s="29" t="str">
        <f t="shared" si="2"/>
        <v>7</v>
      </c>
      <c r="H67" s="29">
        <v>8.0</v>
      </c>
      <c r="I67" s="29">
        <v>1953.0</v>
      </c>
      <c r="J67" s="29" t="s">
        <v>1445</v>
      </c>
      <c r="K67" s="29">
        <v>50.400927</v>
      </c>
      <c r="L67" s="29">
        <v>-73.674992</v>
      </c>
      <c r="M67" s="29" t="s">
        <v>249</v>
      </c>
      <c r="N67" s="29" t="s">
        <v>79</v>
      </c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</row>
    <row r="68">
      <c r="A68" s="29">
        <v>42964.0</v>
      </c>
      <c r="B68" s="29" t="s">
        <v>27</v>
      </c>
      <c r="C68" s="29" t="s">
        <v>27</v>
      </c>
      <c r="D68" s="29"/>
      <c r="E68" s="30"/>
      <c r="F68" s="29" t="s">
        <v>1444</v>
      </c>
      <c r="G68" s="29" t="str">
        <f t="shared" si="2"/>
        <v>7</v>
      </c>
      <c r="H68" s="29">
        <v>8.0</v>
      </c>
      <c r="I68" s="29">
        <v>1953.0</v>
      </c>
      <c r="J68" s="29" t="s">
        <v>1445</v>
      </c>
      <c r="K68" s="29">
        <v>50.400927</v>
      </c>
      <c r="L68" s="29">
        <v>-73.674992</v>
      </c>
      <c r="M68" s="29" t="s">
        <v>249</v>
      </c>
      <c r="N68" s="29" t="s">
        <v>79</v>
      </c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</row>
    <row r="69">
      <c r="A69" s="25">
        <v>41950.0</v>
      </c>
      <c r="B69" s="25" t="s">
        <v>27</v>
      </c>
      <c r="C69" s="25" t="s">
        <v>27</v>
      </c>
      <c r="D69" s="25"/>
      <c r="E69" s="26"/>
      <c r="F69" s="25" t="s">
        <v>1446</v>
      </c>
      <c r="G69" s="25" t="str">
        <f t="shared" si="2"/>
        <v>6</v>
      </c>
      <c r="H69" s="25">
        <v>24.0</v>
      </c>
      <c r="I69" s="25">
        <v>1951.0</v>
      </c>
      <c r="J69" s="25" t="s">
        <v>1447</v>
      </c>
      <c r="K69" s="25">
        <v>46.066529</v>
      </c>
      <c r="L69" s="25">
        <v>-73.182259</v>
      </c>
      <c r="M69" s="25" t="s">
        <v>249</v>
      </c>
      <c r="N69" s="25" t="s">
        <v>79</v>
      </c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</row>
    <row r="70">
      <c r="A70" s="25">
        <v>41602.0</v>
      </c>
      <c r="B70" s="25" t="s">
        <v>27</v>
      </c>
      <c r="C70" s="25" t="s">
        <v>27</v>
      </c>
      <c r="D70" s="25"/>
      <c r="E70" s="26"/>
      <c r="F70" s="25" t="s">
        <v>1448</v>
      </c>
      <c r="G70" s="25" t="str">
        <f t="shared" si="2"/>
        <v>6</v>
      </c>
      <c r="H70" s="25">
        <v>10.0</v>
      </c>
      <c r="I70" s="25">
        <v>1951.0</v>
      </c>
      <c r="J70" s="25" t="s">
        <v>1447</v>
      </c>
      <c r="K70" s="25">
        <v>46.066529</v>
      </c>
      <c r="L70" s="25">
        <v>-73.182259</v>
      </c>
      <c r="M70" s="25" t="s">
        <v>249</v>
      </c>
      <c r="N70" s="25" t="s">
        <v>79</v>
      </c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</row>
    <row r="71">
      <c r="A71" s="22">
        <v>42086.0</v>
      </c>
      <c r="B71" s="22" t="s">
        <v>27</v>
      </c>
      <c r="C71" s="22" t="s">
        <v>27</v>
      </c>
      <c r="D71" s="22"/>
      <c r="E71" s="23"/>
      <c r="F71" s="22" t="s">
        <v>1449</v>
      </c>
      <c r="G71" s="22" t="str">
        <f t="shared" si="2"/>
        <v>7</v>
      </c>
      <c r="H71" s="22">
        <v>10.0</v>
      </c>
      <c r="I71" s="22">
        <v>1932.0</v>
      </c>
      <c r="J71" s="22" t="s">
        <v>1450</v>
      </c>
      <c r="K71" s="22">
        <v>45.783333</v>
      </c>
      <c r="L71" s="22">
        <v>-66.516667</v>
      </c>
      <c r="M71" s="22" t="s">
        <v>249</v>
      </c>
      <c r="N71" s="22" t="s">
        <v>79</v>
      </c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</row>
    <row r="72">
      <c r="A72" s="11">
        <v>36310.0</v>
      </c>
      <c r="B72" s="11" t="s">
        <v>27</v>
      </c>
      <c r="C72" s="11" t="s">
        <v>27</v>
      </c>
      <c r="D72" s="11"/>
      <c r="E72" s="12"/>
      <c r="F72" s="11" t="s">
        <v>443</v>
      </c>
      <c r="G72" s="11" t="str">
        <f t="shared" si="2"/>
        <v>7</v>
      </c>
      <c r="H72" s="11">
        <v>7.0</v>
      </c>
      <c r="I72" s="11">
        <v>1968.0</v>
      </c>
      <c r="J72" s="11" t="s">
        <v>1451</v>
      </c>
      <c r="K72" s="11">
        <v>42.675688</v>
      </c>
      <c r="L72" s="11">
        <v>-71.715116</v>
      </c>
      <c r="M72" s="11" t="s">
        <v>249</v>
      </c>
      <c r="N72" s="11" t="s">
        <v>79</v>
      </c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</row>
    <row r="73">
      <c r="A73" s="11">
        <v>36381.0</v>
      </c>
      <c r="B73" s="11" t="s">
        <v>27</v>
      </c>
      <c r="C73" s="11" t="s">
        <v>27</v>
      </c>
      <c r="D73" s="11"/>
      <c r="E73" s="12"/>
      <c r="F73" s="11" t="s">
        <v>443</v>
      </c>
      <c r="G73" s="11" t="str">
        <f t="shared" si="2"/>
        <v>7</v>
      </c>
      <c r="H73" s="11">
        <v>7.0</v>
      </c>
      <c r="I73" s="11">
        <v>1968.0</v>
      </c>
      <c r="J73" s="11" t="s">
        <v>1451</v>
      </c>
      <c r="K73" s="11">
        <v>42.675688</v>
      </c>
      <c r="L73" s="11">
        <v>-71.715116</v>
      </c>
      <c r="M73" s="11" t="s">
        <v>249</v>
      </c>
      <c r="N73" s="11" t="s">
        <v>79</v>
      </c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</row>
    <row r="74">
      <c r="A74" s="11">
        <v>36336.0</v>
      </c>
      <c r="B74" s="11" t="s">
        <v>27</v>
      </c>
      <c r="C74" s="11" t="s">
        <v>27</v>
      </c>
      <c r="D74" s="11"/>
      <c r="E74" s="12"/>
      <c r="F74" s="11" t="s">
        <v>443</v>
      </c>
      <c r="G74" s="11" t="str">
        <f t="shared" si="2"/>
        <v>7</v>
      </c>
      <c r="H74" s="11">
        <v>7.0</v>
      </c>
      <c r="I74" s="11">
        <v>1968.0</v>
      </c>
      <c r="J74" s="11" t="s">
        <v>1451</v>
      </c>
      <c r="K74" s="11">
        <v>42.675688</v>
      </c>
      <c r="L74" s="11">
        <v>-71.715116</v>
      </c>
      <c r="M74" s="11" t="s">
        <v>249</v>
      </c>
      <c r="N74" s="11" t="s">
        <v>79</v>
      </c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</row>
    <row r="75">
      <c r="A75" s="11">
        <v>91973.0</v>
      </c>
      <c r="B75" s="11" t="s">
        <v>27</v>
      </c>
      <c r="C75" s="11" t="s">
        <v>27</v>
      </c>
      <c r="D75" s="11"/>
      <c r="E75" s="12"/>
      <c r="F75" s="11" t="s">
        <v>1452</v>
      </c>
      <c r="G75" s="11" t="str">
        <f t="shared" si="2"/>
        <v>7</v>
      </c>
      <c r="H75" s="11">
        <v>1.0</v>
      </c>
      <c r="I75" s="11">
        <v>1967.0</v>
      </c>
      <c r="J75" s="11" t="s">
        <v>1451</v>
      </c>
      <c r="K75" s="11">
        <v>42.675688</v>
      </c>
      <c r="L75" s="11">
        <v>-71.715116</v>
      </c>
      <c r="M75" s="11" t="s">
        <v>249</v>
      </c>
      <c r="N75" s="11" t="s">
        <v>79</v>
      </c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</row>
    <row r="76">
      <c r="A76" s="36">
        <v>91976.0</v>
      </c>
      <c r="B76" s="36" t="s">
        <v>27</v>
      </c>
      <c r="C76" s="36" t="s">
        <v>27</v>
      </c>
      <c r="D76" s="36"/>
      <c r="E76" s="37"/>
      <c r="F76" s="36" t="s">
        <v>1453</v>
      </c>
      <c r="G76" s="36" t="str">
        <f t="shared" si="2"/>
        <v>8</v>
      </c>
      <c r="H76" s="36">
        <v>2.0</v>
      </c>
      <c r="I76" s="36">
        <v>1954.0</v>
      </c>
      <c r="J76" s="36" t="s">
        <v>1454</v>
      </c>
      <c r="K76" s="36">
        <v>43.122359</v>
      </c>
      <c r="L76" s="36">
        <v>-124.200271</v>
      </c>
      <c r="M76" s="36" t="s">
        <v>249</v>
      </c>
      <c r="N76" s="36" t="s">
        <v>79</v>
      </c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</row>
    <row r="77">
      <c r="A77" s="39">
        <v>42165.0</v>
      </c>
      <c r="B77" s="39" t="s">
        <v>27</v>
      </c>
      <c r="C77" s="39" t="s">
        <v>27</v>
      </c>
      <c r="D77" s="39"/>
      <c r="E77" s="40"/>
      <c r="F77" s="39" t="s">
        <v>518</v>
      </c>
      <c r="G77" s="39" t="str">
        <f t="shared" si="2"/>
        <v>6</v>
      </c>
      <c r="H77" s="39">
        <v>21.0</v>
      </c>
      <c r="I77" s="39">
        <v>1947.0</v>
      </c>
      <c r="J77" s="39" t="s">
        <v>1455</v>
      </c>
      <c r="K77" s="39">
        <v>42.423207</v>
      </c>
      <c r="L77" s="39">
        <v>-75.377696</v>
      </c>
      <c r="M77" s="39" t="s">
        <v>249</v>
      </c>
      <c r="N77" s="39" t="s">
        <v>79</v>
      </c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</row>
    <row r="78">
      <c r="A78" s="34">
        <v>58241.0</v>
      </c>
      <c r="B78" s="34" t="s">
        <v>1428</v>
      </c>
      <c r="C78" s="34" t="s">
        <v>27</v>
      </c>
      <c r="D78" s="34"/>
      <c r="E78" s="35"/>
      <c r="F78" s="34" t="s">
        <v>516</v>
      </c>
      <c r="G78" s="34" t="str">
        <f t="shared" si="2"/>
        <v>6</v>
      </c>
      <c r="H78" s="34">
        <v>20.0</v>
      </c>
      <c r="I78" s="34">
        <v>1954.0</v>
      </c>
      <c r="J78" s="34" t="s">
        <v>229</v>
      </c>
      <c r="K78" s="34">
        <v>40.38205</v>
      </c>
      <c r="L78" s="34">
        <v>-75.419856</v>
      </c>
      <c r="M78" s="34" t="s">
        <v>249</v>
      </c>
      <c r="N78" s="34" t="s">
        <v>79</v>
      </c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</row>
    <row r="79">
      <c r="A79" s="34">
        <v>59698.0</v>
      </c>
      <c r="B79" s="34" t="s">
        <v>1428</v>
      </c>
      <c r="C79" s="34" t="s">
        <v>27</v>
      </c>
      <c r="D79" s="34"/>
      <c r="E79" s="35"/>
      <c r="F79" s="34" t="s">
        <v>516</v>
      </c>
      <c r="G79" s="34" t="str">
        <f t="shared" si="2"/>
        <v>6</v>
      </c>
      <c r="H79" s="34">
        <v>20.0</v>
      </c>
      <c r="I79" s="34">
        <v>1954.0</v>
      </c>
      <c r="J79" s="34" t="s">
        <v>229</v>
      </c>
      <c r="K79" s="34">
        <v>40.38205</v>
      </c>
      <c r="L79" s="34">
        <v>-75.419856</v>
      </c>
      <c r="M79" s="34" t="s">
        <v>249</v>
      </c>
      <c r="N79" s="34" t="s">
        <v>79</v>
      </c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</row>
    <row r="80">
      <c r="A80" s="34">
        <v>59223.0</v>
      </c>
      <c r="B80" s="34" t="s">
        <v>1428</v>
      </c>
      <c r="C80" s="34" t="s">
        <v>27</v>
      </c>
      <c r="D80" s="34"/>
      <c r="E80" s="35"/>
      <c r="F80" s="34" t="s">
        <v>516</v>
      </c>
      <c r="G80" s="34" t="str">
        <f t="shared" si="2"/>
        <v>6</v>
      </c>
      <c r="H80" s="34">
        <v>20.0</v>
      </c>
      <c r="I80" s="34">
        <v>1954.0</v>
      </c>
      <c r="J80" s="34" t="s">
        <v>229</v>
      </c>
      <c r="K80" s="34">
        <v>40.38205</v>
      </c>
      <c r="L80" s="34">
        <v>-75.419856</v>
      </c>
      <c r="M80" s="34" t="s">
        <v>249</v>
      </c>
      <c r="N80" s="34" t="s">
        <v>79</v>
      </c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</row>
    <row r="81">
      <c r="A81" s="34">
        <v>98729.0</v>
      </c>
      <c r="B81" s="34" t="s">
        <v>27</v>
      </c>
      <c r="C81" s="34" t="s">
        <v>27</v>
      </c>
      <c r="D81" s="34"/>
      <c r="E81" s="35"/>
      <c r="F81" s="34" t="s">
        <v>1456</v>
      </c>
      <c r="G81" s="34" t="str">
        <f t="shared" si="2"/>
        <v>5</v>
      </c>
      <c r="H81" s="34">
        <v>17.0</v>
      </c>
      <c r="I81" s="34">
        <v>1954.0</v>
      </c>
      <c r="J81" s="34" t="s">
        <v>1457</v>
      </c>
      <c r="K81" s="34">
        <v>40.38205</v>
      </c>
      <c r="L81" s="34">
        <v>-75.419856</v>
      </c>
      <c r="M81" s="34" t="s">
        <v>249</v>
      </c>
      <c r="N81" s="34" t="s">
        <v>79</v>
      </c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</row>
    <row r="82">
      <c r="A82" s="34">
        <v>98710.0</v>
      </c>
      <c r="B82" s="34" t="s">
        <v>27</v>
      </c>
      <c r="C82" s="34" t="s">
        <v>27</v>
      </c>
      <c r="D82" s="34"/>
      <c r="E82" s="35"/>
      <c r="F82" s="34" t="s">
        <v>1458</v>
      </c>
      <c r="G82" s="34" t="str">
        <f t="shared" si="2"/>
        <v>4</v>
      </c>
      <c r="H82" s="34">
        <v>26.0</v>
      </c>
      <c r="I82" s="34">
        <v>1954.0</v>
      </c>
      <c r="J82" s="34" t="s">
        <v>463</v>
      </c>
      <c r="K82" s="34">
        <v>40.38205</v>
      </c>
      <c r="L82" s="34">
        <v>-75.419856</v>
      </c>
      <c r="M82" s="34" t="s">
        <v>249</v>
      </c>
      <c r="N82" s="34" t="s">
        <v>79</v>
      </c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</row>
    <row r="83">
      <c r="A83" s="34">
        <v>91896.0</v>
      </c>
      <c r="B83" s="34" t="s">
        <v>27</v>
      </c>
      <c r="C83" s="34" t="s">
        <v>27</v>
      </c>
      <c r="D83" s="34"/>
      <c r="E83" s="35"/>
      <c r="F83" s="34" t="s">
        <v>515</v>
      </c>
      <c r="G83" s="34" t="str">
        <f t="shared" si="2"/>
        <v>6</v>
      </c>
      <c r="H83" s="34">
        <v>10.0</v>
      </c>
      <c r="I83" s="34">
        <v>1954.0</v>
      </c>
      <c r="J83" s="34" t="s">
        <v>463</v>
      </c>
      <c r="K83" s="34">
        <v>40.38205</v>
      </c>
      <c r="L83" s="34">
        <v>-75.419856</v>
      </c>
      <c r="M83" s="34" t="s">
        <v>249</v>
      </c>
      <c r="N83" s="34" t="s">
        <v>79</v>
      </c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</row>
    <row r="84">
      <c r="A84" s="34">
        <v>98740.0</v>
      </c>
      <c r="B84" s="34" t="s">
        <v>27</v>
      </c>
      <c r="C84" s="34" t="s">
        <v>27</v>
      </c>
      <c r="D84" s="34"/>
      <c r="E84" s="35"/>
      <c r="F84" s="34" t="s">
        <v>1459</v>
      </c>
      <c r="G84" s="34" t="str">
        <f t="shared" si="2"/>
        <v>6</v>
      </c>
      <c r="H84" s="34">
        <v>11.0</v>
      </c>
      <c r="I84" s="34">
        <v>154.0</v>
      </c>
      <c r="J84" s="34" t="s">
        <v>463</v>
      </c>
      <c r="K84" s="34">
        <v>40.38205</v>
      </c>
      <c r="L84" s="34">
        <v>-75.419856</v>
      </c>
      <c r="M84" s="34" t="s">
        <v>249</v>
      </c>
      <c r="N84" s="34" t="s">
        <v>79</v>
      </c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</row>
    <row r="85">
      <c r="A85" s="34">
        <v>41615.0</v>
      </c>
      <c r="B85" s="34" t="s">
        <v>27</v>
      </c>
      <c r="C85" s="34" t="s">
        <v>27</v>
      </c>
      <c r="D85" s="34"/>
      <c r="E85" s="35"/>
      <c r="F85" s="34" t="s">
        <v>1411</v>
      </c>
      <c r="G85" s="34" t="str">
        <f t="shared" si="2"/>
        <v>6</v>
      </c>
      <c r="H85" s="34">
        <v>30.0</v>
      </c>
      <c r="I85" s="34">
        <v>1954.0</v>
      </c>
      <c r="J85" s="34" t="s">
        <v>463</v>
      </c>
      <c r="K85" s="34">
        <v>40.38205</v>
      </c>
      <c r="L85" s="34">
        <v>-75.419856</v>
      </c>
      <c r="M85" s="34" t="s">
        <v>249</v>
      </c>
      <c r="N85" s="34" t="s">
        <v>79</v>
      </c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</row>
    <row r="86">
      <c r="A86" s="34">
        <v>42857.0</v>
      </c>
      <c r="B86" s="34" t="s">
        <v>27</v>
      </c>
      <c r="C86" s="34" t="s">
        <v>27</v>
      </c>
      <c r="D86" s="34"/>
      <c r="E86" s="35"/>
      <c r="F86" s="34" t="s">
        <v>1206</v>
      </c>
      <c r="G86" s="34" t="str">
        <f t="shared" si="2"/>
        <v>7</v>
      </c>
      <c r="H86" s="34">
        <v>2.0</v>
      </c>
      <c r="I86" s="34">
        <v>1954.0</v>
      </c>
      <c r="J86" s="34" t="s">
        <v>463</v>
      </c>
      <c r="K86" s="34">
        <v>40.38205</v>
      </c>
      <c r="L86" s="34">
        <v>-75.419856</v>
      </c>
      <c r="M86" s="34" t="s">
        <v>249</v>
      </c>
      <c r="N86" s="34" t="s">
        <v>79</v>
      </c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</row>
    <row r="87">
      <c r="A87" s="34">
        <v>42888.0</v>
      </c>
      <c r="B87" s="34" t="s">
        <v>27</v>
      </c>
      <c r="C87" s="34" t="s">
        <v>27</v>
      </c>
      <c r="D87" s="34"/>
      <c r="E87" s="35"/>
      <c r="F87" s="34" t="s">
        <v>460</v>
      </c>
      <c r="G87" s="34" t="str">
        <f t="shared" si="2"/>
        <v>6</v>
      </c>
      <c r="H87" s="34">
        <v>11.0</v>
      </c>
      <c r="I87" s="34">
        <v>1954.0</v>
      </c>
      <c r="J87" s="34" t="s">
        <v>463</v>
      </c>
      <c r="K87" s="34">
        <v>40.38205</v>
      </c>
      <c r="L87" s="34">
        <v>-75.419856</v>
      </c>
      <c r="M87" s="34" t="s">
        <v>249</v>
      </c>
      <c r="N87" s="34" t="s">
        <v>79</v>
      </c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</row>
    <row r="88">
      <c r="A88" s="34">
        <v>41469.0</v>
      </c>
      <c r="B88" s="34" t="s">
        <v>27</v>
      </c>
      <c r="C88" s="34" t="s">
        <v>27</v>
      </c>
      <c r="D88" s="34"/>
      <c r="E88" s="35"/>
      <c r="F88" s="34" t="s">
        <v>460</v>
      </c>
      <c r="G88" s="34" t="str">
        <f t="shared" si="2"/>
        <v>6</v>
      </c>
      <c r="H88" s="34">
        <v>11.0</v>
      </c>
      <c r="I88" s="34">
        <v>1954.0</v>
      </c>
      <c r="J88" s="34" t="s">
        <v>463</v>
      </c>
      <c r="K88" s="34">
        <v>40.38205</v>
      </c>
      <c r="L88" s="34">
        <v>-75.419856</v>
      </c>
      <c r="M88" s="34" t="s">
        <v>249</v>
      </c>
      <c r="N88" s="34" t="s">
        <v>79</v>
      </c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</row>
    <row r="89">
      <c r="A89" s="34">
        <v>42149.0</v>
      </c>
      <c r="B89" s="34" t="s">
        <v>27</v>
      </c>
      <c r="C89" s="34" t="s">
        <v>27</v>
      </c>
      <c r="D89" s="34"/>
      <c r="E89" s="35"/>
      <c r="F89" s="34" t="s">
        <v>462</v>
      </c>
      <c r="G89" s="34" t="str">
        <f t="shared" si="2"/>
        <v>6</v>
      </c>
      <c r="H89" s="34">
        <v>4.0</v>
      </c>
      <c r="I89" s="34">
        <v>1954.0</v>
      </c>
      <c r="J89" s="34" t="s">
        <v>463</v>
      </c>
      <c r="K89" s="34">
        <v>40.38205</v>
      </c>
      <c r="L89" s="34">
        <v>-75.419856</v>
      </c>
      <c r="M89" s="34" t="s">
        <v>249</v>
      </c>
      <c r="N89" s="34" t="s">
        <v>79</v>
      </c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</row>
    <row r="90">
      <c r="A90" s="34">
        <v>41622.0</v>
      </c>
      <c r="B90" s="34" t="s">
        <v>27</v>
      </c>
      <c r="C90" s="34" t="s">
        <v>27</v>
      </c>
      <c r="D90" s="34"/>
      <c r="E90" s="35"/>
      <c r="F90" s="34" t="s">
        <v>462</v>
      </c>
      <c r="G90" s="34" t="str">
        <f t="shared" si="2"/>
        <v>6</v>
      </c>
      <c r="H90" s="34">
        <v>4.0</v>
      </c>
      <c r="I90" s="34">
        <v>1954.0</v>
      </c>
      <c r="J90" s="34" t="s">
        <v>463</v>
      </c>
      <c r="K90" s="34">
        <v>40.38205</v>
      </c>
      <c r="L90" s="34">
        <v>-75.419856</v>
      </c>
      <c r="M90" s="34" t="s">
        <v>249</v>
      </c>
      <c r="N90" s="34" t="s">
        <v>79</v>
      </c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</row>
    <row r="91">
      <c r="A91" s="34">
        <v>42147.0</v>
      </c>
      <c r="B91" s="34" t="s">
        <v>27</v>
      </c>
      <c r="C91" s="34" t="s">
        <v>27</v>
      </c>
      <c r="D91" s="34"/>
      <c r="E91" s="35"/>
      <c r="F91" s="34" t="s">
        <v>462</v>
      </c>
      <c r="G91" s="34" t="str">
        <f t="shared" si="2"/>
        <v>6</v>
      </c>
      <c r="H91" s="34">
        <v>4.0</v>
      </c>
      <c r="I91" s="34">
        <v>1954.0</v>
      </c>
      <c r="J91" s="34" t="s">
        <v>463</v>
      </c>
      <c r="K91" s="34">
        <v>40.38205</v>
      </c>
      <c r="L91" s="34">
        <v>-75.419856</v>
      </c>
      <c r="M91" s="34" t="s">
        <v>249</v>
      </c>
      <c r="N91" s="34" t="s">
        <v>79</v>
      </c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</row>
    <row r="92">
      <c r="A92" s="34">
        <v>41962.0</v>
      </c>
      <c r="B92" s="34" t="s">
        <v>27</v>
      </c>
      <c r="C92" s="34" t="s">
        <v>27</v>
      </c>
      <c r="D92" s="34"/>
      <c r="E92" s="35"/>
      <c r="F92" s="34" t="s">
        <v>462</v>
      </c>
      <c r="G92" s="34" t="str">
        <f t="shared" si="2"/>
        <v>6</v>
      </c>
      <c r="H92" s="34">
        <v>4.0</v>
      </c>
      <c r="I92" s="34">
        <v>1954.0</v>
      </c>
      <c r="J92" s="34" t="s">
        <v>463</v>
      </c>
      <c r="K92" s="34">
        <v>40.38205</v>
      </c>
      <c r="L92" s="34">
        <v>-75.419856</v>
      </c>
      <c r="M92" s="34" t="s">
        <v>249</v>
      </c>
      <c r="N92" s="34" t="s">
        <v>79</v>
      </c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</row>
    <row r="93">
      <c r="A93" s="8">
        <v>58677.0</v>
      </c>
      <c r="C93" s="8" t="s">
        <v>27</v>
      </c>
      <c r="D93" s="8"/>
      <c r="E93" s="8">
        <v>470655.0</v>
      </c>
      <c r="G93" s="8"/>
    </row>
    <row r="94">
      <c r="A94" s="8">
        <v>84452.0</v>
      </c>
      <c r="C94" s="8" t="s">
        <v>27</v>
      </c>
      <c r="D94" s="8"/>
      <c r="E94" s="8">
        <v>470657.0</v>
      </c>
      <c r="G94" s="8"/>
    </row>
    <row r="95">
      <c r="A95" s="8">
        <v>59228.0</v>
      </c>
      <c r="C95" s="8" t="s">
        <v>27</v>
      </c>
      <c r="D95" s="8"/>
      <c r="E95" s="8">
        <v>470658.0</v>
      </c>
      <c r="G95" s="8"/>
    </row>
    <row r="96">
      <c r="A96" s="19">
        <v>92564.0</v>
      </c>
      <c r="B96" s="19" t="s">
        <v>27</v>
      </c>
      <c r="C96" s="19" t="s">
        <v>27</v>
      </c>
      <c r="D96" s="19"/>
      <c r="E96" s="19" t="s">
        <v>1460</v>
      </c>
      <c r="F96" s="19" t="s">
        <v>1461</v>
      </c>
      <c r="G96" s="19" t="str">
        <f t="shared" ref="G96:G97" si="3">IFERROR(__xludf.DUMMYFUNCTION("SPLIT(F96,""."",TRUE)"),"6")</f>
        <v>6</v>
      </c>
      <c r="H96" s="19">
        <v>24.0</v>
      </c>
      <c r="I96" s="19">
        <v>1963.0</v>
      </c>
      <c r="J96" s="19" t="s">
        <v>1462</v>
      </c>
      <c r="K96" s="19">
        <v>40.83337</v>
      </c>
      <c r="L96" s="19">
        <v>-77.415168</v>
      </c>
      <c r="M96" s="20"/>
      <c r="N96" s="19" t="s">
        <v>79</v>
      </c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</row>
    <row r="97">
      <c r="A97" s="19">
        <v>59566.0</v>
      </c>
      <c r="B97" s="19" t="s">
        <v>27</v>
      </c>
      <c r="C97" s="19" t="s">
        <v>27</v>
      </c>
      <c r="D97" s="19"/>
      <c r="E97" s="19" t="s">
        <v>1460</v>
      </c>
      <c r="F97" s="19" t="s">
        <v>1461</v>
      </c>
      <c r="G97" s="19" t="str">
        <f t="shared" si="3"/>
        <v>6</v>
      </c>
      <c r="H97" s="19">
        <v>24.0</v>
      </c>
      <c r="I97" s="19">
        <v>1963.0</v>
      </c>
      <c r="J97" s="19" t="s">
        <v>1462</v>
      </c>
      <c r="K97" s="19">
        <v>40.83337</v>
      </c>
      <c r="L97" s="19">
        <v>-77.415168</v>
      </c>
      <c r="M97" s="20"/>
      <c r="N97" s="19" t="s">
        <v>79</v>
      </c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</row>
    <row r="98">
      <c r="A98" s="8"/>
      <c r="B98" s="8"/>
      <c r="C98" s="8"/>
      <c r="D98" s="8"/>
      <c r="F98" s="8"/>
      <c r="G98" s="8"/>
      <c r="H98" s="8"/>
      <c r="I98" s="8"/>
      <c r="J98" s="8"/>
      <c r="K98" s="8"/>
      <c r="L98" s="8"/>
    </row>
    <row r="99">
      <c r="B99" s="8"/>
      <c r="C99" s="8"/>
      <c r="D99" s="8"/>
      <c r="F99" s="8"/>
      <c r="G99" s="8"/>
      <c r="H99" s="8"/>
      <c r="I99" s="8"/>
      <c r="J99" s="8"/>
      <c r="K99" s="8"/>
      <c r="L99" s="8"/>
    </row>
    <row r="100">
      <c r="B100" s="8"/>
      <c r="C100" s="8"/>
      <c r="D100" s="8"/>
      <c r="F100" s="8"/>
      <c r="G100" s="8"/>
      <c r="H100" s="8"/>
      <c r="I100" s="8"/>
      <c r="J100" s="8"/>
      <c r="K100" s="8"/>
      <c r="L100" s="8"/>
    </row>
    <row r="101">
      <c r="B101" s="8"/>
      <c r="C101" s="8"/>
      <c r="D101" s="8"/>
      <c r="F101" s="8"/>
      <c r="G101" s="8"/>
      <c r="H101" s="8"/>
      <c r="I101" s="8"/>
      <c r="J101" s="8"/>
      <c r="K101" s="8"/>
      <c r="L101" s="8"/>
    </row>
    <row r="102">
      <c r="B102" s="8"/>
      <c r="C102" s="8"/>
      <c r="D102" s="8"/>
      <c r="F102" s="8"/>
      <c r="G102" s="8"/>
      <c r="H102" s="8"/>
      <c r="I102" s="8"/>
      <c r="J102" s="8"/>
      <c r="K102" s="8"/>
      <c r="L102" s="8"/>
    </row>
    <row r="103">
      <c r="B103" s="8"/>
      <c r="C103" s="8"/>
      <c r="D103" s="8"/>
      <c r="F103" s="8"/>
      <c r="G103" s="8"/>
      <c r="H103" s="8"/>
      <c r="I103" s="8"/>
      <c r="J103" s="8"/>
      <c r="K103" s="8"/>
      <c r="L103" s="8"/>
    </row>
    <row r="104">
      <c r="B104" s="8"/>
      <c r="C104" s="8"/>
      <c r="D104" s="8"/>
      <c r="F104" s="8"/>
      <c r="G104" s="8"/>
      <c r="H104" s="8"/>
      <c r="I104" s="8"/>
      <c r="J104" s="92"/>
      <c r="K104" s="8"/>
      <c r="L104" s="8"/>
    </row>
    <row r="105">
      <c r="B105" s="8"/>
      <c r="C105" s="8"/>
      <c r="D105" s="8"/>
      <c r="F105" s="8"/>
      <c r="G105" s="8"/>
      <c r="H105" s="8"/>
      <c r="I105" s="8"/>
      <c r="J105" s="93"/>
      <c r="K105" s="8"/>
      <c r="L105" s="8"/>
    </row>
    <row r="106">
      <c r="B106" s="8"/>
      <c r="C106" s="8"/>
      <c r="D106" s="8"/>
      <c r="F106" s="8"/>
      <c r="G106" s="8"/>
      <c r="H106" s="8"/>
      <c r="I106" s="8"/>
      <c r="J106" s="92"/>
      <c r="K106" s="8"/>
      <c r="L106" s="8"/>
    </row>
    <row r="107">
      <c r="B107" s="8"/>
      <c r="C107" s="8"/>
      <c r="D107" s="8"/>
      <c r="F107" s="8"/>
      <c r="G107" s="8"/>
      <c r="H107" s="8"/>
      <c r="I107" s="8"/>
      <c r="J107" s="92"/>
      <c r="K107" s="8"/>
      <c r="L107" s="8"/>
    </row>
    <row r="108">
      <c r="B108" s="8"/>
      <c r="C108" s="8"/>
      <c r="D108" s="8"/>
      <c r="F108" s="8"/>
      <c r="G108" s="8"/>
      <c r="H108" s="8"/>
      <c r="I108" s="8"/>
      <c r="J108" s="8"/>
      <c r="K108" s="8"/>
      <c r="L108" s="8"/>
    </row>
    <row r="109">
      <c r="B109" s="8"/>
      <c r="C109" s="8"/>
      <c r="D109" s="8"/>
      <c r="F109" s="8"/>
      <c r="G109" s="8"/>
      <c r="H109" s="8"/>
      <c r="I109" s="8"/>
      <c r="J109" s="8"/>
      <c r="K109" s="8"/>
      <c r="L109" s="8"/>
    </row>
    <row r="110">
      <c r="B110" s="8"/>
      <c r="C110" s="8"/>
      <c r="D110" s="8"/>
      <c r="F110" s="8"/>
      <c r="G110" s="8"/>
      <c r="H110" s="8"/>
      <c r="I110" s="8"/>
      <c r="J110" s="8"/>
      <c r="K110" s="8"/>
      <c r="L110" s="8"/>
    </row>
    <row r="111">
      <c r="B111" s="8"/>
      <c r="C111" s="8"/>
      <c r="D111" s="8"/>
      <c r="F111" s="8"/>
      <c r="G111" s="8"/>
      <c r="H111" s="8"/>
      <c r="I111" s="8"/>
      <c r="J111" s="8"/>
      <c r="K111" s="8"/>
      <c r="L111" s="8"/>
    </row>
    <row r="112">
      <c r="B112" s="8"/>
      <c r="C112" s="8"/>
      <c r="D112" s="8"/>
      <c r="F112" s="8"/>
      <c r="G112" s="8"/>
      <c r="H112" s="8"/>
      <c r="I112" s="8"/>
      <c r="J112" s="8"/>
      <c r="K112" s="8"/>
      <c r="L112" s="8"/>
    </row>
    <row r="113">
      <c r="B113" s="8"/>
      <c r="C113" s="8"/>
      <c r="D113" s="8"/>
      <c r="F113" s="8"/>
      <c r="G113" s="8"/>
      <c r="H113" s="8"/>
      <c r="I113" s="8"/>
      <c r="J113" s="8"/>
      <c r="K113" s="8"/>
      <c r="L113" s="8"/>
    </row>
    <row r="114">
      <c r="B114" s="8"/>
      <c r="C114" s="8"/>
      <c r="D114" s="8"/>
      <c r="F114" s="8"/>
      <c r="G114" s="8"/>
      <c r="H114" s="8"/>
      <c r="I114" s="8"/>
      <c r="J114" s="8"/>
      <c r="K114" s="8"/>
      <c r="L114" s="8"/>
    </row>
    <row r="115">
      <c r="B115" s="8"/>
      <c r="C115" s="8"/>
      <c r="D115" s="8"/>
      <c r="F115" s="8"/>
      <c r="G115" s="8"/>
      <c r="H115" s="8"/>
      <c r="I115" s="8"/>
      <c r="J115" s="8"/>
      <c r="K115" s="8"/>
      <c r="L115" s="8"/>
    </row>
    <row r="116">
      <c r="B116" s="8"/>
      <c r="C116" s="8"/>
      <c r="D116" s="8"/>
      <c r="F116" s="8"/>
      <c r="G116" s="8"/>
      <c r="H116" s="8"/>
      <c r="I116" s="8"/>
      <c r="J116" s="8"/>
      <c r="K116" s="8"/>
      <c r="L116" s="8"/>
    </row>
    <row r="117">
      <c r="B117" s="8"/>
      <c r="C117" s="8"/>
      <c r="D117" s="8"/>
      <c r="F117" s="8"/>
      <c r="G117" s="8"/>
      <c r="H117" s="8"/>
      <c r="I117" s="8"/>
      <c r="J117" s="8"/>
      <c r="K117" s="8"/>
      <c r="L117" s="8"/>
    </row>
    <row r="118">
      <c r="B118" s="8"/>
      <c r="C118" s="8"/>
      <c r="D118" s="8"/>
      <c r="F118" s="8"/>
      <c r="G118" s="8"/>
      <c r="H118" s="8"/>
      <c r="I118" s="8"/>
      <c r="J118" s="8"/>
      <c r="K118" s="8"/>
      <c r="L118" s="8"/>
    </row>
    <row r="119">
      <c r="B119" s="8"/>
      <c r="C119" s="8"/>
      <c r="D119" s="8"/>
      <c r="F119" s="8"/>
      <c r="G119" s="8"/>
      <c r="H119" s="8"/>
      <c r="I119" s="8"/>
      <c r="J119" s="8"/>
      <c r="K119" s="8"/>
      <c r="L119" s="8"/>
    </row>
    <row r="120">
      <c r="B120" s="8"/>
      <c r="C120" s="8"/>
      <c r="D120" s="8"/>
      <c r="F120" s="8"/>
      <c r="G120" s="8"/>
      <c r="H120" s="8"/>
      <c r="I120" s="8"/>
      <c r="J120" s="8"/>
      <c r="K120" s="8"/>
      <c r="L120" s="8"/>
    </row>
    <row r="121">
      <c r="B121" s="8"/>
      <c r="C121" s="8"/>
      <c r="D121" s="8"/>
      <c r="F121" s="8"/>
      <c r="G121" s="8"/>
      <c r="H121" s="8"/>
      <c r="I121" s="8"/>
      <c r="J121" s="8"/>
      <c r="K121" s="8"/>
      <c r="L121" s="8"/>
    </row>
    <row r="122">
      <c r="B122" s="8"/>
      <c r="C122" s="8"/>
      <c r="D122" s="8"/>
      <c r="F122" s="8"/>
      <c r="G122" s="8"/>
      <c r="H122" s="8"/>
      <c r="I122" s="8"/>
      <c r="J122" s="8"/>
      <c r="K122" s="8"/>
      <c r="L122" s="8"/>
    </row>
    <row r="123">
      <c r="B123" s="8"/>
      <c r="C123" s="8"/>
      <c r="D123" s="8"/>
      <c r="F123" s="8"/>
      <c r="G123" s="8"/>
      <c r="H123" s="8"/>
      <c r="I123" s="8"/>
      <c r="J123" s="8"/>
      <c r="K123" s="8"/>
      <c r="L123" s="8"/>
    </row>
    <row r="124">
      <c r="B124" s="8"/>
      <c r="C124" s="8"/>
      <c r="D124" s="8"/>
      <c r="F124" s="8"/>
      <c r="G124" s="8"/>
      <c r="H124" s="8"/>
      <c r="I124" s="8"/>
      <c r="J124" s="8"/>
      <c r="K124" s="8"/>
      <c r="L124" s="8"/>
    </row>
    <row r="125">
      <c r="B125" s="8"/>
      <c r="C125" s="8"/>
      <c r="D125" s="8"/>
      <c r="F125" s="8"/>
      <c r="G125" s="8"/>
      <c r="H125" s="8"/>
      <c r="I125" s="8"/>
      <c r="J125" s="8"/>
      <c r="K125" s="8"/>
      <c r="L125" s="8"/>
    </row>
    <row r="126">
      <c r="B126" s="8"/>
      <c r="C126" s="8"/>
      <c r="D126" s="8"/>
      <c r="F126" s="8"/>
      <c r="G126" s="8"/>
      <c r="H126" s="8"/>
      <c r="I126" s="8"/>
      <c r="J126" s="8"/>
      <c r="K126" s="8"/>
      <c r="L126" s="8"/>
    </row>
    <row r="127">
      <c r="B127" s="8"/>
      <c r="C127" s="8"/>
      <c r="D127" s="8"/>
      <c r="F127" s="8"/>
      <c r="G127" s="8"/>
      <c r="H127" s="8"/>
      <c r="I127" s="8"/>
      <c r="J127" s="8"/>
      <c r="K127" s="8"/>
      <c r="L127" s="8"/>
    </row>
    <row r="128">
      <c r="B128" s="8"/>
      <c r="C128" s="8"/>
      <c r="D128" s="8"/>
      <c r="F128" s="8"/>
      <c r="G128" s="8"/>
      <c r="H128" s="8"/>
      <c r="I128" s="8"/>
      <c r="J128" s="8"/>
      <c r="K128" s="8"/>
      <c r="L128" s="8"/>
    </row>
    <row r="129">
      <c r="B129" s="8"/>
      <c r="C129" s="8"/>
      <c r="D129" s="8"/>
      <c r="F129" s="8"/>
      <c r="G129" s="8"/>
      <c r="H129" s="8"/>
      <c r="I129" s="8"/>
      <c r="J129" s="8"/>
      <c r="K129" s="8"/>
      <c r="L129" s="8"/>
    </row>
    <row r="130">
      <c r="B130" s="8"/>
      <c r="C130" s="8"/>
      <c r="D130" s="8"/>
      <c r="F130" s="8"/>
      <c r="G130" s="8"/>
      <c r="H130" s="8"/>
      <c r="I130" s="8"/>
      <c r="J130" s="8"/>
      <c r="K130" s="8"/>
      <c r="L130" s="8"/>
    </row>
    <row r="131">
      <c r="B131" s="8"/>
      <c r="C131" s="8"/>
      <c r="D131" s="8"/>
      <c r="F131" s="8"/>
      <c r="G131" s="8"/>
      <c r="H131" s="8"/>
      <c r="I131" s="8"/>
      <c r="J131" s="8"/>
      <c r="K131" s="8"/>
      <c r="L131" s="8"/>
    </row>
    <row r="132">
      <c r="B132" s="8"/>
      <c r="C132" s="8"/>
      <c r="D132" s="8"/>
      <c r="F132" s="8"/>
      <c r="G132" s="8"/>
      <c r="H132" s="8"/>
      <c r="I132" s="8"/>
      <c r="J132" s="8"/>
      <c r="K132" s="8"/>
      <c r="L132" s="8"/>
    </row>
    <row r="133">
      <c r="B133" s="8"/>
      <c r="C133" s="8"/>
      <c r="D133" s="8"/>
      <c r="F133" s="8"/>
      <c r="G133" s="8"/>
      <c r="H133" s="8"/>
      <c r="I133" s="8"/>
      <c r="J133" s="8"/>
      <c r="K133" s="8"/>
      <c r="L133" s="8"/>
    </row>
    <row r="134">
      <c r="B134" s="8"/>
      <c r="C134" s="8"/>
      <c r="D134" s="8"/>
      <c r="F134" s="8"/>
      <c r="G134" s="8"/>
      <c r="H134" s="8"/>
      <c r="I134" s="8"/>
      <c r="J134" s="8"/>
      <c r="K134" s="8"/>
      <c r="L134" s="8"/>
    </row>
    <row r="135">
      <c r="B135" s="8"/>
      <c r="C135" s="8"/>
      <c r="D135" s="8"/>
      <c r="F135" s="8"/>
      <c r="G135" s="8"/>
      <c r="H135" s="8"/>
      <c r="I135" s="8"/>
      <c r="J135" s="8"/>
      <c r="K135" s="8"/>
      <c r="L135" s="8"/>
    </row>
    <row r="136">
      <c r="B136" s="8"/>
      <c r="C136" s="8"/>
      <c r="D136" s="8"/>
      <c r="F136" s="8"/>
      <c r="G136" s="8"/>
      <c r="H136" s="8"/>
      <c r="I136" s="8"/>
      <c r="J136" s="8"/>
      <c r="K136" s="8"/>
      <c r="L136" s="8"/>
    </row>
    <row r="137">
      <c r="B137" s="8"/>
      <c r="C137" s="8"/>
      <c r="D137" s="8"/>
      <c r="F137" s="8"/>
      <c r="G137" s="8"/>
      <c r="H137" s="8"/>
      <c r="I137" s="8"/>
      <c r="J137" s="8"/>
      <c r="K137" s="8"/>
      <c r="L137" s="8"/>
    </row>
    <row r="138">
      <c r="B138" s="8"/>
      <c r="C138" s="8"/>
      <c r="D138" s="8"/>
      <c r="F138" s="8"/>
      <c r="G138" s="8"/>
      <c r="H138" s="8"/>
      <c r="I138" s="8"/>
      <c r="J138" s="8"/>
      <c r="K138" s="8"/>
      <c r="L138" s="8"/>
    </row>
    <row r="139">
      <c r="B139" s="8"/>
      <c r="C139" s="8"/>
      <c r="D139" s="8"/>
      <c r="F139" s="8"/>
      <c r="G139" s="8"/>
      <c r="H139" s="8"/>
      <c r="I139" s="8"/>
      <c r="J139" s="8"/>
      <c r="K139" s="8"/>
      <c r="L139" s="8"/>
    </row>
    <row r="140">
      <c r="B140" s="8"/>
      <c r="C140" s="8"/>
      <c r="D140" s="8"/>
      <c r="F140" s="8"/>
      <c r="G140" s="8"/>
      <c r="H140" s="8"/>
      <c r="I140" s="8"/>
      <c r="J140" s="8"/>
      <c r="K140" s="8"/>
      <c r="L140" s="8"/>
    </row>
    <row r="141">
      <c r="B141" s="8"/>
      <c r="C141" s="8"/>
      <c r="D141" s="8"/>
      <c r="F141" s="8"/>
      <c r="G141" s="8"/>
      <c r="H141" s="8"/>
      <c r="I141" s="8"/>
      <c r="J141" s="8"/>
      <c r="K141" s="8"/>
      <c r="L141" s="8"/>
    </row>
    <row r="142">
      <c r="B142" s="8"/>
      <c r="C142" s="8"/>
      <c r="D142" s="8"/>
      <c r="F142" s="8"/>
      <c r="G142" s="8"/>
      <c r="H142" s="8"/>
      <c r="I142" s="8"/>
      <c r="J142" s="8"/>
      <c r="K142" s="8"/>
      <c r="L142" s="8"/>
    </row>
    <row r="143">
      <c r="B143" s="8"/>
      <c r="C143" s="8"/>
      <c r="D143" s="8"/>
      <c r="F143" s="8"/>
      <c r="G143" s="8"/>
      <c r="H143" s="8"/>
      <c r="I143" s="8"/>
      <c r="J143" s="8"/>
      <c r="K143" s="8"/>
      <c r="L143" s="8"/>
    </row>
    <row r="144">
      <c r="B144" s="8"/>
      <c r="C144" s="8"/>
      <c r="D144" s="8"/>
      <c r="F144" s="8"/>
      <c r="G144" s="8"/>
      <c r="H144" s="8"/>
      <c r="I144" s="8"/>
      <c r="J144" s="8"/>
      <c r="K144" s="8"/>
      <c r="L144" s="8"/>
    </row>
    <row r="145">
      <c r="B145" s="8"/>
      <c r="C145" s="8"/>
      <c r="D145" s="8"/>
      <c r="F145" s="8"/>
      <c r="G145" s="8"/>
      <c r="H145" s="8"/>
      <c r="I145" s="8"/>
      <c r="J145" s="8"/>
      <c r="K145" s="8"/>
      <c r="L145" s="8"/>
    </row>
    <row r="146">
      <c r="B146" s="8"/>
      <c r="C146" s="8"/>
      <c r="D146" s="8"/>
      <c r="F146" s="8"/>
      <c r="G146" s="8"/>
      <c r="H146" s="8"/>
      <c r="I146" s="8"/>
      <c r="J146" s="8"/>
      <c r="K146" s="8"/>
      <c r="L146" s="8"/>
    </row>
    <row r="147">
      <c r="B147" s="8"/>
      <c r="C147" s="8"/>
      <c r="D147" s="8"/>
      <c r="F147" s="8"/>
      <c r="G147" s="8"/>
      <c r="H147" s="8"/>
      <c r="I147" s="8"/>
      <c r="J147" s="8"/>
      <c r="K147" s="8"/>
      <c r="L147" s="8"/>
    </row>
    <row r="148">
      <c r="B148" s="8"/>
      <c r="C148" s="8"/>
      <c r="D148" s="8"/>
      <c r="F148" s="8"/>
      <c r="G148" s="8"/>
      <c r="H148" s="8"/>
      <c r="I148" s="8"/>
      <c r="J148" s="8"/>
      <c r="K148" s="8"/>
      <c r="L148" s="8"/>
    </row>
    <row r="149">
      <c r="B149" s="8"/>
      <c r="C149" s="8"/>
      <c r="D149" s="8"/>
      <c r="F149" s="8"/>
      <c r="G149" s="8"/>
      <c r="H149" s="8"/>
      <c r="I149" s="8"/>
      <c r="J149" s="8"/>
      <c r="K149" s="8"/>
      <c r="L149" s="8"/>
    </row>
    <row r="150">
      <c r="B150" s="8"/>
      <c r="C150" s="8"/>
      <c r="D150" s="8"/>
      <c r="F150" s="8"/>
      <c r="G150" s="8"/>
      <c r="H150" s="8"/>
      <c r="I150" s="8"/>
      <c r="J150" s="8"/>
      <c r="K150" s="8"/>
      <c r="L150" s="8"/>
    </row>
    <row r="151">
      <c r="B151" s="8"/>
      <c r="C151" s="8"/>
      <c r="D151" s="8"/>
      <c r="F151" s="8"/>
      <c r="G151" s="8"/>
      <c r="H151" s="8"/>
      <c r="I151" s="8"/>
      <c r="J151" s="8"/>
      <c r="K151" s="8"/>
      <c r="L151" s="8"/>
    </row>
    <row r="152">
      <c r="B152" s="8"/>
      <c r="C152" s="8"/>
      <c r="D152" s="8"/>
      <c r="F152" s="8"/>
      <c r="G152" s="8"/>
      <c r="H152" s="8"/>
      <c r="I152" s="8"/>
      <c r="J152" s="8"/>
      <c r="K152" s="8"/>
      <c r="L152" s="8"/>
    </row>
    <row r="153">
      <c r="B153" s="8"/>
      <c r="C153" s="8"/>
      <c r="D153" s="8"/>
      <c r="F153" s="8"/>
      <c r="G153" s="8"/>
      <c r="H153" s="8"/>
      <c r="I153" s="8"/>
      <c r="J153" s="8"/>
      <c r="K153" s="8"/>
      <c r="L153" s="8"/>
    </row>
    <row r="154">
      <c r="B154" s="8"/>
      <c r="C154" s="8"/>
      <c r="D154" s="8"/>
      <c r="F154" s="8"/>
      <c r="G154" s="8"/>
      <c r="H154" s="8"/>
      <c r="I154" s="8"/>
      <c r="J154" s="8"/>
      <c r="K154" s="8"/>
      <c r="L154" s="8"/>
    </row>
    <row r="155">
      <c r="B155" s="8"/>
      <c r="C155" s="8"/>
      <c r="D155" s="8"/>
      <c r="F155" s="8"/>
      <c r="G155" s="8"/>
      <c r="H155" s="8"/>
      <c r="I155" s="8"/>
      <c r="J155" s="8"/>
      <c r="K155" s="8"/>
      <c r="L155" s="8"/>
    </row>
    <row r="156">
      <c r="B156" s="8"/>
      <c r="C156" s="8"/>
      <c r="D156" s="8"/>
      <c r="F156" s="8"/>
      <c r="G156" s="8"/>
      <c r="H156" s="8"/>
      <c r="I156" s="8"/>
      <c r="J156" s="8"/>
      <c r="K156" s="8"/>
      <c r="L156" s="8"/>
    </row>
    <row r="157">
      <c r="B157" s="8"/>
      <c r="C157" s="8"/>
      <c r="D157" s="8"/>
      <c r="F157" s="8"/>
      <c r="G157" s="8"/>
      <c r="H157" s="8"/>
      <c r="I157" s="8"/>
      <c r="J157" s="8"/>
      <c r="K157" s="8"/>
      <c r="L157" s="8"/>
    </row>
    <row r="158">
      <c r="B158" s="8"/>
      <c r="C158" s="8"/>
      <c r="D158" s="8"/>
      <c r="F158" s="8"/>
      <c r="G158" s="8"/>
      <c r="H158" s="8"/>
      <c r="I158" s="8"/>
      <c r="J158" s="8"/>
      <c r="K158" s="8"/>
      <c r="L158" s="8"/>
    </row>
    <row r="159">
      <c r="B159" s="8"/>
      <c r="C159" s="8"/>
      <c r="D159" s="8"/>
      <c r="F159" s="8"/>
      <c r="G159" s="8"/>
      <c r="H159" s="8"/>
      <c r="I159" s="8"/>
      <c r="J159" s="8"/>
      <c r="K159" s="8"/>
      <c r="L159" s="8"/>
    </row>
    <row r="160">
      <c r="B160" s="8"/>
      <c r="C160" s="8"/>
      <c r="D160" s="8"/>
      <c r="F160" s="8"/>
      <c r="G160" s="8"/>
      <c r="H160" s="8"/>
      <c r="I160" s="8"/>
      <c r="J160" s="8"/>
      <c r="K160" s="8"/>
      <c r="L160" s="8"/>
    </row>
    <row r="161">
      <c r="B161" s="8"/>
      <c r="C161" s="8"/>
      <c r="D161" s="8"/>
      <c r="F161" s="8"/>
      <c r="G161" s="8"/>
      <c r="H161" s="8"/>
      <c r="I161" s="8"/>
      <c r="J161" s="8"/>
      <c r="K161" s="8"/>
      <c r="L161" s="8"/>
    </row>
    <row r="162">
      <c r="B162" s="8"/>
      <c r="C162" s="8"/>
      <c r="D162" s="8"/>
      <c r="F162" s="8"/>
      <c r="G162" s="8"/>
      <c r="H162" s="8"/>
      <c r="I162" s="8"/>
      <c r="J162" s="8"/>
      <c r="K162" s="8"/>
      <c r="L162" s="8"/>
    </row>
    <row r="163">
      <c r="B163" s="8"/>
      <c r="C163" s="8"/>
      <c r="D163" s="8"/>
      <c r="F163" s="8"/>
      <c r="G163" s="8"/>
      <c r="H163" s="8"/>
      <c r="I163" s="8"/>
      <c r="J163" s="8"/>
      <c r="K163" s="8"/>
      <c r="L163" s="8"/>
    </row>
    <row r="164">
      <c r="B164" s="8"/>
      <c r="C164" s="8"/>
      <c r="D164" s="8"/>
      <c r="F164" s="8"/>
      <c r="G164" s="8"/>
      <c r="H164" s="8"/>
      <c r="I164" s="8"/>
      <c r="J164" s="8"/>
      <c r="K164" s="8"/>
      <c r="L164" s="8"/>
    </row>
    <row r="165">
      <c r="B165" s="8"/>
      <c r="C165" s="8"/>
      <c r="D165" s="8"/>
      <c r="F165" s="8"/>
      <c r="G165" s="8"/>
      <c r="H165" s="8"/>
      <c r="I165" s="8"/>
      <c r="J165" s="8"/>
      <c r="K165" s="8"/>
      <c r="L165" s="8"/>
    </row>
    <row r="166">
      <c r="B166" s="8"/>
      <c r="C166" s="8"/>
      <c r="D166" s="8"/>
      <c r="F166" s="8"/>
      <c r="G166" s="8"/>
      <c r="H166" s="8"/>
      <c r="I166" s="8"/>
      <c r="J166" s="8"/>
      <c r="K166" s="8"/>
      <c r="L166" s="8"/>
    </row>
    <row r="167">
      <c r="B167" s="8"/>
      <c r="C167" s="8"/>
      <c r="D167" s="8"/>
      <c r="F167" s="8"/>
      <c r="G167" s="8"/>
      <c r="H167" s="8"/>
      <c r="I167" s="8"/>
      <c r="J167" s="8"/>
      <c r="K167" s="8"/>
      <c r="L167" s="8"/>
    </row>
    <row r="168">
      <c r="B168" s="8"/>
      <c r="C168" s="8"/>
      <c r="D168" s="8"/>
      <c r="F168" s="8"/>
      <c r="G168" s="8"/>
      <c r="H168" s="8"/>
      <c r="I168" s="8"/>
      <c r="J168" s="8"/>
      <c r="K168" s="8"/>
      <c r="L168" s="8"/>
    </row>
    <row r="169">
      <c r="B169" s="8"/>
      <c r="C169" s="8"/>
      <c r="D169" s="8"/>
      <c r="F169" s="8"/>
      <c r="G169" s="8"/>
      <c r="H169" s="8"/>
      <c r="I169" s="8"/>
      <c r="J169" s="8"/>
      <c r="K169" s="8"/>
      <c r="L169" s="8"/>
    </row>
    <row r="170">
      <c r="B170" s="8"/>
      <c r="C170" s="8"/>
      <c r="D170" s="8"/>
      <c r="F170" s="8"/>
      <c r="G170" s="8"/>
      <c r="H170" s="8"/>
      <c r="I170" s="8"/>
      <c r="J170" s="8"/>
      <c r="K170" s="8"/>
      <c r="L170" s="8"/>
    </row>
    <row r="171">
      <c r="B171" s="8"/>
      <c r="C171" s="8"/>
      <c r="D171" s="8"/>
      <c r="F171" s="8"/>
      <c r="G171" s="8"/>
      <c r="H171" s="8"/>
      <c r="I171" s="8"/>
      <c r="J171" s="8"/>
      <c r="K171" s="8"/>
      <c r="L171" s="8"/>
    </row>
    <row r="172">
      <c r="B172" s="8"/>
      <c r="C172" s="8"/>
      <c r="D172" s="8"/>
      <c r="F172" s="8"/>
      <c r="G172" s="8"/>
      <c r="H172" s="8"/>
      <c r="I172" s="8"/>
      <c r="J172" s="8"/>
      <c r="K172" s="8"/>
      <c r="L172" s="8"/>
    </row>
    <row r="173">
      <c r="B173" s="8"/>
      <c r="C173" s="8"/>
      <c r="D173" s="8"/>
      <c r="F173" s="8"/>
      <c r="G173" s="8"/>
      <c r="H173" s="8"/>
      <c r="I173" s="8"/>
      <c r="J173" s="8"/>
      <c r="K173" s="8"/>
      <c r="L173" s="8"/>
    </row>
    <row r="174">
      <c r="B174" s="8"/>
      <c r="C174" s="8"/>
      <c r="D174" s="8"/>
      <c r="F174" s="8"/>
      <c r="G174" s="8"/>
      <c r="H174" s="8"/>
      <c r="I174" s="8"/>
      <c r="J174" s="8"/>
      <c r="K174" s="8"/>
      <c r="L174" s="8"/>
    </row>
    <row r="175">
      <c r="B175" s="8"/>
      <c r="C175" s="8"/>
      <c r="D175" s="8"/>
      <c r="F175" s="8"/>
      <c r="G175" s="8"/>
      <c r="H175" s="8"/>
      <c r="I175" s="8"/>
      <c r="J175" s="8"/>
      <c r="K175" s="8"/>
      <c r="L175" s="8"/>
    </row>
    <row r="176">
      <c r="B176" s="8"/>
      <c r="C176" s="8"/>
      <c r="D176" s="8"/>
      <c r="F176" s="8"/>
      <c r="G176" s="8"/>
      <c r="H176" s="8"/>
      <c r="I176" s="8"/>
      <c r="J176" s="8"/>
      <c r="K176" s="8"/>
      <c r="L176" s="8"/>
    </row>
    <row r="177">
      <c r="B177" s="8"/>
      <c r="C177" s="8"/>
      <c r="D177" s="8"/>
      <c r="F177" s="8"/>
      <c r="G177" s="8"/>
      <c r="H177" s="8"/>
      <c r="I177" s="8"/>
      <c r="J177" s="8"/>
      <c r="K177" s="8"/>
      <c r="L177" s="8"/>
    </row>
    <row r="178">
      <c r="B178" s="8"/>
      <c r="C178" s="8"/>
      <c r="D178" s="8"/>
      <c r="F178" s="8"/>
      <c r="G178" s="8"/>
      <c r="H178" s="8"/>
      <c r="I178" s="8"/>
      <c r="J178" s="8"/>
      <c r="K178" s="8"/>
      <c r="L178" s="8"/>
    </row>
    <row r="179">
      <c r="B179" s="8"/>
      <c r="C179" s="8"/>
      <c r="D179" s="8"/>
      <c r="F179" s="8"/>
      <c r="G179" s="8"/>
      <c r="H179" s="8"/>
      <c r="I179" s="8"/>
      <c r="J179" s="8"/>
      <c r="K179" s="8"/>
      <c r="L179" s="8"/>
    </row>
    <row r="180">
      <c r="B180" s="8"/>
      <c r="C180" s="8"/>
      <c r="D180" s="8"/>
      <c r="F180" s="8"/>
      <c r="G180" s="8"/>
      <c r="H180" s="8"/>
      <c r="I180" s="8"/>
      <c r="J180" s="8"/>
      <c r="K180" s="8"/>
      <c r="L180" s="8"/>
    </row>
    <row r="181">
      <c r="B181" s="8"/>
      <c r="C181" s="8"/>
      <c r="D181" s="8"/>
      <c r="F181" s="8"/>
      <c r="G181" s="8"/>
      <c r="H181" s="8"/>
      <c r="I181" s="8"/>
      <c r="J181" s="8"/>
      <c r="K181" s="8"/>
      <c r="L181" s="8"/>
    </row>
    <row r="182">
      <c r="B182" s="8"/>
      <c r="C182" s="8"/>
      <c r="D182" s="8"/>
      <c r="F182" s="8"/>
      <c r="G182" s="8"/>
      <c r="H182" s="8"/>
      <c r="I182" s="8"/>
      <c r="J182" s="8"/>
      <c r="K182" s="8"/>
      <c r="L182" s="8"/>
    </row>
    <row r="183">
      <c r="B183" s="8"/>
      <c r="C183" s="8"/>
      <c r="D183" s="8"/>
      <c r="F183" s="8"/>
      <c r="G183" s="8"/>
      <c r="H183" s="8"/>
      <c r="I183" s="8"/>
      <c r="J183" s="8"/>
      <c r="K183" s="8"/>
      <c r="L183" s="8"/>
    </row>
    <row r="184">
      <c r="B184" s="8"/>
      <c r="C184" s="8"/>
      <c r="D184" s="8"/>
      <c r="F184" s="8"/>
      <c r="G184" s="8"/>
      <c r="H184" s="8"/>
      <c r="I184" s="8"/>
      <c r="J184" s="8"/>
      <c r="K184" s="8"/>
      <c r="L184" s="8"/>
    </row>
    <row r="185">
      <c r="B185" s="8"/>
      <c r="C185" s="8"/>
      <c r="D185" s="8"/>
      <c r="F185" s="8"/>
      <c r="G185" s="8"/>
      <c r="H185" s="8"/>
      <c r="I185" s="8"/>
      <c r="J185" s="8"/>
      <c r="K185" s="8"/>
      <c r="L185" s="8"/>
    </row>
    <row r="186">
      <c r="B186" s="8"/>
      <c r="C186" s="8"/>
      <c r="D186" s="8"/>
      <c r="F186" s="8"/>
      <c r="G186" s="8"/>
      <c r="H186" s="8"/>
      <c r="I186" s="8"/>
      <c r="J186" s="8"/>
      <c r="K186" s="8"/>
      <c r="L186" s="8"/>
    </row>
    <row r="187">
      <c r="B187" s="8"/>
      <c r="C187" s="8"/>
      <c r="D187" s="8"/>
      <c r="F187" s="8"/>
      <c r="G187" s="8"/>
      <c r="H187" s="8"/>
      <c r="I187" s="8"/>
      <c r="J187" s="8"/>
      <c r="K187" s="8"/>
      <c r="L187" s="8"/>
    </row>
    <row r="188">
      <c r="B188" s="8"/>
      <c r="C188" s="8"/>
      <c r="D188" s="8"/>
      <c r="F188" s="8"/>
      <c r="G188" s="8"/>
      <c r="H188" s="8"/>
      <c r="I188" s="8"/>
      <c r="J188" s="8"/>
      <c r="K188" s="8"/>
      <c r="L188" s="8"/>
    </row>
    <row r="189">
      <c r="B189" s="8"/>
      <c r="C189" s="8"/>
      <c r="D189" s="8"/>
      <c r="F189" s="8"/>
      <c r="G189" s="8"/>
      <c r="H189" s="8"/>
      <c r="I189" s="8"/>
      <c r="J189" s="8"/>
      <c r="K189" s="8"/>
      <c r="L189" s="8"/>
    </row>
    <row r="190">
      <c r="B190" s="8"/>
      <c r="C190" s="8"/>
      <c r="D190" s="8"/>
      <c r="F190" s="8"/>
      <c r="G190" s="8"/>
      <c r="H190" s="8"/>
      <c r="I190" s="8"/>
      <c r="J190" s="8"/>
      <c r="K190" s="8"/>
      <c r="L190" s="8"/>
    </row>
    <row r="191">
      <c r="B191" s="8"/>
      <c r="C191" s="8"/>
      <c r="D191" s="8"/>
      <c r="F191" s="8"/>
      <c r="G191" s="8"/>
      <c r="H191" s="8"/>
      <c r="I191" s="8"/>
      <c r="J191" s="8"/>
      <c r="K191" s="8"/>
      <c r="L191" s="8"/>
    </row>
    <row r="192">
      <c r="B192" s="8"/>
      <c r="C192" s="8"/>
      <c r="D192" s="8"/>
      <c r="F192" s="8"/>
      <c r="G192" s="8"/>
      <c r="H192" s="8"/>
      <c r="I192" s="8"/>
      <c r="J192" s="8"/>
      <c r="K192" s="8"/>
      <c r="L192" s="8"/>
    </row>
    <row r="193">
      <c r="B193" s="8"/>
      <c r="C193" s="8"/>
      <c r="D193" s="8"/>
      <c r="F193" s="8"/>
      <c r="G193" s="8"/>
      <c r="H193" s="8"/>
      <c r="I193" s="8"/>
      <c r="J193" s="8"/>
      <c r="K193" s="8"/>
      <c r="L193" s="8"/>
    </row>
    <row r="194">
      <c r="B194" s="8"/>
      <c r="C194" s="8"/>
      <c r="D194" s="8"/>
      <c r="F194" s="8"/>
      <c r="G194" s="8"/>
      <c r="H194" s="8"/>
      <c r="I194" s="8"/>
      <c r="J194" s="8"/>
      <c r="K194" s="8"/>
      <c r="L194" s="8"/>
    </row>
    <row r="195">
      <c r="B195" s="8"/>
      <c r="C195" s="8"/>
      <c r="D195" s="8"/>
      <c r="F195" s="8"/>
      <c r="G195" s="8"/>
      <c r="H195" s="8"/>
      <c r="I195" s="8"/>
      <c r="J195" s="8"/>
      <c r="K195" s="8"/>
      <c r="L195" s="8"/>
    </row>
    <row r="196">
      <c r="B196" s="8"/>
      <c r="C196" s="8"/>
      <c r="D196" s="8"/>
      <c r="F196" s="8"/>
      <c r="G196" s="8"/>
      <c r="H196" s="8"/>
      <c r="I196" s="8"/>
      <c r="J196" s="8"/>
      <c r="K196" s="8"/>
      <c r="L196" s="8"/>
    </row>
    <row r="197">
      <c r="B197" s="8"/>
      <c r="C197" s="8"/>
      <c r="D197" s="8"/>
      <c r="F197" s="8"/>
      <c r="G197" s="8"/>
      <c r="H197" s="8"/>
      <c r="I197" s="8"/>
      <c r="J197" s="8"/>
      <c r="K197" s="8"/>
      <c r="L197" s="8"/>
    </row>
    <row r="198">
      <c r="B198" s="8"/>
      <c r="C198" s="8"/>
      <c r="D198" s="8"/>
      <c r="F198" s="8"/>
      <c r="G198" s="8"/>
      <c r="H198" s="8"/>
      <c r="I198" s="8"/>
      <c r="J198" s="8"/>
      <c r="K198" s="8"/>
      <c r="L198" s="8"/>
    </row>
    <row r="199">
      <c r="B199" s="8"/>
      <c r="C199" s="8"/>
      <c r="D199" s="8"/>
      <c r="F199" s="8"/>
      <c r="G199" s="8"/>
      <c r="H199" s="8"/>
      <c r="I199" s="8"/>
      <c r="J199" s="8"/>
      <c r="K199" s="8"/>
      <c r="L199" s="8"/>
    </row>
    <row r="200">
      <c r="B200" s="8"/>
      <c r="C200" s="8"/>
      <c r="D200" s="8"/>
      <c r="F200" s="8"/>
      <c r="G200" s="8"/>
      <c r="H200" s="8"/>
      <c r="I200" s="8"/>
      <c r="J200" s="8"/>
      <c r="K200" s="8"/>
      <c r="L200" s="8"/>
    </row>
    <row r="201">
      <c r="B201" s="8"/>
      <c r="C201" s="8"/>
      <c r="D201" s="8"/>
      <c r="F201" s="8"/>
      <c r="G201" s="8"/>
      <c r="H201" s="8"/>
      <c r="I201" s="8"/>
      <c r="J201" s="8"/>
      <c r="K201" s="8"/>
      <c r="L201" s="8"/>
    </row>
    <row r="202">
      <c r="B202" s="8"/>
      <c r="C202" s="8"/>
      <c r="D202" s="8"/>
      <c r="F202" s="8"/>
      <c r="G202" s="8"/>
      <c r="H202" s="8"/>
      <c r="I202" s="8"/>
      <c r="J202" s="8"/>
      <c r="K202" s="8"/>
      <c r="L202" s="8"/>
    </row>
    <row r="203">
      <c r="B203" s="8"/>
      <c r="C203" s="8"/>
      <c r="D203" s="8"/>
      <c r="F203" s="8"/>
      <c r="G203" s="8"/>
      <c r="H203" s="8"/>
      <c r="I203" s="8"/>
      <c r="J203" s="8"/>
      <c r="K203" s="8"/>
      <c r="L203" s="8"/>
    </row>
    <row r="204">
      <c r="B204" s="8"/>
      <c r="C204" s="8"/>
      <c r="D204" s="8"/>
      <c r="F204" s="8"/>
      <c r="G204" s="8"/>
      <c r="H204" s="8"/>
      <c r="I204" s="8"/>
      <c r="J204" s="8"/>
      <c r="K204" s="8"/>
      <c r="L204" s="8"/>
    </row>
    <row r="205">
      <c r="B205" s="8"/>
      <c r="C205" s="8"/>
      <c r="D205" s="8"/>
      <c r="F205" s="8"/>
      <c r="G205" s="8"/>
      <c r="H205" s="8"/>
      <c r="I205" s="8"/>
      <c r="J205" s="8"/>
      <c r="K205" s="8"/>
      <c r="L205" s="8"/>
    </row>
    <row r="206">
      <c r="B206" s="8"/>
      <c r="C206" s="8"/>
      <c r="D206" s="8"/>
      <c r="F206" s="8"/>
      <c r="G206" s="8"/>
      <c r="H206" s="8"/>
      <c r="I206" s="8"/>
      <c r="J206" s="8"/>
      <c r="K206" s="8"/>
      <c r="L206" s="8"/>
    </row>
    <row r="207">
      <c r="B207" s="8"/>
      <c r="C207" s="8"/>
      <c r="D207" s="8"/>
      <c r="F207" s="8"/>
      <c r="G207" s="8"/>
      <c r="H207" s="8"/>
      <c r="I207" s="8"/>
      <c r="J207" s="8"/>
      <c r="K207" s="8"/>
      <c r="L207" s="8"/>
    </row>
    <row r="208">
      <c r="B208" s="8"/>
      <c r="C208" s="8"/>
      <c r="D208" s="8"/>
      <c r="F208" s="8"/>
      <c r="G208" s="8"/>
      <c r="H208" s="8"/>
      <c r="I208" s="8"/>
      <c r="J208" s="8"/>
      <c r="K208" s="8"/>
      <c r="L208" s="8"/>
    </row>
    <row r="209">
      <c r="B209" s="8"/>
      <c r="C209" s="8"/>
      <c r="D209" s="8"/>
      <c r="F209" s="8"/>
      <c r="G209" s="8"/>
      <c r="H209" s="8"/>
      <c r="I209" s="8"/>
      <c r="J209" s="8"/>
      <c r="K209" s="8"/>
      <c r="L209" s="8"/>
    </row>
    <row r="210">
      <c r="B210" s="8"/>
      <c r="C210" s="8"/>
      <c r="D210" s="8"/>
      <c r="F210" s="8"/>
      <c r="G210" s="8"/>
      <c r="H210" s="8"/>
      <c r="I210" s="8"/>
      <c r="J210" s="8"/>
      <c r="K210" s="8"/>
      <c r="L210" s="8"/>
    </row>
    <row r="211">
      <c r="B211" s="8"/>
      <c r="C211" s="8"/>
      <c r="D211" s="8"/>
      <c r="F211" s="8"/>
      <c r="G211" s="8"/>
      <c r="H211" s="8"/>
      <c r="I211" s="8"/>
      <c r="J211" s="8"/>
      <c r="K211" s="8"/>
      <c r="L211" s="8"/>
    </row>
    <row r="212">
      <c r="B212" s="8"/>
      <c r="C212" s="8"/>
      <c r="D212" s="8"/>
      <c r="F212" s="8"/>
      <c r="G212" s="8"/>
      <c r="H212" s="8"/>
      <c r="I212" s="8"/>
      <c r="J212" s="8"/>
      <c r="K212" s="8"/>
      <c r="L212" s="8"/>
    </row>
    <row r="213">
      <c r="B213" s="8"/>
      <c r="C213" s="8"/>
      <c r="D213" s="8"/>
      <c r="F213" s="8"/>
      <c r="G213" s="8"/>
      <c r="H213" s="8"/>
      <c r="I213" s="8"/>
      <c r="J213" s="8"/>
      <c r="K213" s="8"/>
      <c r="L213" s="8"/>
    </row>
    <row r="214">
      <c r="B214" s="8"/>
      <c r="C214" s="8"/>
      <c r="D214" s="8"/>
      <c r="F214" s="8"/>
      <c r="G214" s="8"/>
      <c r="H214" s="8"/>
      <c r="I214" s="8"/>
      <c r="J214" s="8"/>
      <c r="K214" s="8"/>
      <c r="L214" s="8"/>
    </row>
    <row r="215">
      <c r="B215" s="8"/>
      <c r="C215" s="8"/>
      <c r="D215" s="8"/>
      <c r="F215" s="8"/>
      <c r="G215" s="8"/>
      <c r="H215" s="8"/>
      <c r="I215" s="8"/>
      <c r="J215" s="8"/>
      <c r="K215" s="8"/>
      <c r="L215" s="8"/>
    </row>
    <row r="216">
      <c r="B216" s="8"/>
      <c r="C216" s="8"/>
      <c r="D216" s="8"/>
      <c r="F216" s="8"/>
      <c r="G216" s="8"/>
      <c r="H216" s="8"/>
      <c r="I216" s="8"/>
      <c r="J216" s="8"/>
      <c r="K216" s="8"/>
      <c r="L216" s="8"/>
    </row>
    <row r="217">
      <c r="B217" s="8"/>
      <c r="C217" s="8"/>
      <c r="D217" s="8"/>
      <c r="F217" s="8"/>
      <c r="G217" s="8"/>
      <c r="H217" s="8"/>
      <c r="I217" s="8"/>
      <c r="J217" s="8"/>
      <c r="K217" s="8"/>
      <c r="L217" s="8"/>
    </row>
    <row r="218">
      <c r="B218" s="8"/>
      <c r="C218" s="8"/>
      <c r="D218" s="8"/>
      <c r="F218" s="8"/>
      <c r="G218" s="8"/>
      <c r="H218" s="8"/>
      <c r="I218" s="8"/>
      <c r="J218" s="8"/>
      <c r="K218" s="8"/>
      <c r="L218" s="8"/>
    </row>
    <row r="219">
      <c r="B219" s="8"/>
      <c r="C219" s="8"/>
      <c r="D219" s="8"/>
      <c r="F219" s="8"/>
      <c r="G219" s="8"/>
      <c r="H219" s="8"/>
      <c r="I219" s="8"/>
      <c r="J219" s="8"/>
      <c r="K219" s="8"/>
      <c r="L219" s="8"/>
    </row>
    <row r="220">
      <c r="B220" s="8"/>
      <c r="C220" s="8"/>
      <c r="D220" s="8"/>
      <c r="F220" s="8"/>
      <c r="G220" s="8"/>
      <c r="H220" s="8"/>
      <c r="I220" s="8"/>
      <c r="J220" s="8"/>
      <c r="K220" s="8"/>
      <c r="L220" s="8"/>
    </row>
    <row r="221">
      <c r="B221" s="8"/>
      <c r="C221" s="8"/>
      <c r="D221" s="8"/>
      <c r="F221" s="8"/>
      <c r="G221" s="8"/>
      <c r="H221" s="8"/>
      <c r="I221" s="8"/>
      <c r="J221" s="8"/>
      <c r="K221" s="8"/>
      <c r="L221" s="8"/>
    </row>
    <row r="222">
      <c r="B222" s="8"/>
      <c r="C222" s="8"/>
      <c r="D222" s="8"/>
      <c r="F222" s="8"/>
      <c r="G222" s="8"/>
      <c r="H222" s="8"/>
      <c r="I222" s="8"/>
      <c r="J222" s="8"/>
      <c r="K222" s="8"/>
      <c r="L222" s="8"/>
    </row>
    <row r="223">
      <c r="B223" s="8"/>
      <c r="C223" s="8"/>
      <c r="D223" s="8"/>
      <c r="F223" s="8"/>
      <c r="G223" s="8"/>
      <c r="H223" s="8"/>
      <c r="I223" s="8"/>
      <c r="J223" s="8"/>
      <c r="K223" s="8"/>
      <c r="L223" s="8"/>
    </row>
    <row r="224">
      <c r="B224" s="8"/>
      <c r="C224" s="8"/>
      <c r="D224" s="8"/>
      <c r="F224" s="8"/>
      <c r="G224" s="8"/>
      <c r="H224" s="8"/>
      <c r="I224" s="8"/>
      <c r="J224" s="8"/>
      <c r="K224" s="8"/>
      <c r="L224" s="8"/>
    </row>
    <row r="225">
      <c r="B225" s="8"/>
      <c r="C225" s="8"/>
      <c r="D225" s="8"/>
      <c r="F225" s="8"/>
      <c r="G225" s="8"/>
      <c r="H225" s="8"/>
      <c r="I225" s="8"/>
      <c r="J225" s="8"/>
      <c r="K225" s="8"/>
      <c r="L225" s="8"/>
    </row>
    <row r="226">
      <c r="B226" s="8"/>
      <c r="C226" s="8"/>
      <c r="D226" s="8"/>
      <c r="F226" s="8"/>
      <c r="G226" s="8"/>
      <c r="H226" s="8"/>
      <c r="I226" s="8"/>
      <c r="J226" s="8"/>
      <c r="K226" s="8"/>
      <c r="L226" s="8"/>
    </row>
    <row r="227">
      <c r="B227" s="8"/>
      <c r="C227" s="8"/>
      <c r="D227" s="8"/>
      <c r="F227" s="8"/>
      <c r="G227" s="8"/>
      <c r="H227" s="8"/>
      <c r="I227" s="8"/>
      <c r="J227" s="8"/>
      <c r="K227" s="8"/>
      <c r="L227" s="8"/>
    </row>
    <row r="228">
      <c r="B228" s="8"/>
      <c r="C228" s="8"/>
      <c r="D228" s="8"/>
      <c r="F228" s="8"/>
      <c r="G228" s="8"/>
      <c r="H228" s="8"/>
      <c r="I228" s="8"/>
      <c r="J228" s="8"/>
      <c r="K228" s="8"/>
      <c r="L228" s="8"/>
    </row>
    <row r="229">
      <c r="B229" s="8"/>
      <c r="C229" s="8"/>
      <c r="D229" s="8"/>
      <c r="F229" s="8"/>
      <c r="G229" s="8"/>
      <c r="H229" s="8"/>
      <c r="I229" s="8"/>
      <c r="J229" s="8"/>
      <c r="K229" s="8"/>
      <c r="L229" s="8"/>
    </row>
    <row r="230">
      <c r="B230" s="8"/>
      <c r="C230" s="8"/>
      <c r="D230" s="8"/>
      <c r="F230" s="8"/>
      <c r="G230" s="8"/>
      <c r="H230" s="8"/>
      <c r="I230" s="8"/>
      <c r="J230" s="8"/>
      <c r="K230" s="8"/>
      <c r="L230" s="8"/>
    </row>
    <row r="231">
      <c r="B231" s="8"/>
      <c r="C231" s="8"/>
      <c r="D231" s="8"/>
      <c r="F231" s="8"/>
      <c r="G231" s="8"/>
      <c r="H231" s="8"/>
      <c r="I231" s="8"/>
      <c r="J231" s="8"/>
      <c r="K231" s="8"/>
      <c r="L231" s="8"/>
    </row>
    <row r="232">
      <c r="B232" s="8"/>
      <c r="C232" s="8"/>
      <c r="D232" s="8"/>
      <c r="F232" s="8"/>
      <c r="G232" s="8"/>
      <c r="H232" s="8"/>
      <c r="I232" s="8"/>
      <c r="J232" s="8"/>
      <c r="K232" s="8"/>
      <c r="L232" s="8"/>
    </row>
    <row r="233">
      <c r="B233" s="8"/>
      <c r="C233" s="8"/>
      <c r="D233" s="8"/>
      <c r="F233" s="8"/>
      <c r="G233" s="8"/>
      <c r="H233" s="8"/>
      <c r="I233" s="8"/>
      <c r="J233" s="8"/>
      <c r="K233" s="8"/>
      <c r="L233" s="8"/>
    </row>
    <row r="234">
      <c r="B234" s="8"/>
      <c r="C234" s="8"/>
      <c r="D234" s="8"/>
      <c r="F234" s="8"/>
      <c r="G234" s="8"/>
      <c r="H234" s="8"/>
      <c r="I234" s="8"/>
      <c r="J234" s="8"/>
      <c r="K234" s="8"/>
      <c r="L234" s="8"/>
    </row>
    <row r="235">
      <c r="B235" s="8"/>
      <c r="C235" s="8"/>
      <c r="D235" s="8"/>
      <c r="F235" s="8"/>
      <c r="G235" s="8"/>
      <c r="H235" s="8"/>
      <c r="I235" s="8"/>
      <c r="J235" s="8"/>
      <c r="K235" s="8"/>
      <c r="L235" s="8"/>
    </row>
    <row r="236">
      <c r="B236" s="8"/>
      <c r="C236" s="8"/>
      <c r="D236" s="8"/>
      <c r="F236" s="8"/>
      <c r="G236" s="8"/>
      <c r="H236" s="8"/>
      <c r="I236" s="8"/>
      <c r="J236" s="8"/>
      <c r="K236" s="8"/>
      <c r="L236" s="8"/>
    </row>
    <row r="237">
      <c r="B237" s="8"/>
      <c r="C237" s="8"/>
      <c r="D237" s="8"/>
      <c r="F237" s="8"/>
      <c r="G237" s="8"/>
      <c r="H237" s="8"/>
      <c r="I237" s="8"/>
      <c r="J237" s="8"/>
      <c r="K237" s="8"/>
      <c r="L237" s="8"/>
    </row>
    <row r="238">
      <c r="B238" s="8"/>
      <c r="C238" s="8"/>
      <c r="D238" s="8"/>
      <c r="F238" s="8"/>
      <c r="G238" s="8"/>
      <c r="H238" s="8"/>
      <c r="I238" s="8"/>
      <c r="J238" s="8"/>
      <c r="K238" s="8"/>
      <c r="L238" s="8"/>
    </row>
    <row r="239">
      <c r="B239" s="8"/>
      <c r="C239" s="8"/>
      <c r="D239" s="8"/>
      <c r="F239" s="8"/>
      <c r="G239" s="8"/>
      <c r="H239" s="8"/>
      <c r="I239" s="8"/>
      <c r="J239" s="8"/>
      <c r="K239" s="8"/>
      <c r="L239" s="8"/>
    </row>
    <row r="240">
      <c r="B240" s="8"/>
      <c r="C240" s="8"/>
      <c r="D240" s="8"/>
      <c r="F240" s="8"/>
      <c r="G240" s="8"/>
      <c r="H240" s="8"/>
      <c r="I240" s="8"/>
      <c r="J240" s="8"/>
      <c r="K240" s="8"/>
      <c r="L240" s="8"/>
    </row>
    <row r="241">
      <c r="B241" s="8"/>
      <c r="C241" s="8"/>
      <c r="D241" s="8"/>
      <c r="F241" s="8"/>
      <c r="G241" s="8"/>
      <c r="H241" s="8"/>
      <c r="I241" s="8"/>
      <c r="J241" s="8"/>
      <c r="K241" s="8"/>
      <c r="L241" s="8"/>
    </row>
    <row r="242">
      <c r="B242" s="8"/>
      <c r="C242" s="8"/>
      <c r="D242" s="8"/>
      <c r="F242" s="8"/>
      <c r="G242" s="8"/>
      <c r="H242" s="8"/>
      <c r="I242" s="8"/>
      <c r="J242" s="8"/>
      <c r="K242" s="8"/>
      <c r="L242" s="8"/>
    </row>
    <row r="243">
      <c r="B243" s="8"/>
      <c r="C243" s="8"/>
      <c r="D243" s="8"/>
      <c r="F243" s="8"/>
      <c r="G243" s="8"/>
      <c r="H243" s="8"/>
      <c r="I243" s="8"/>
      <c r="J243" s="8"/>
      <c r="K243" s="8"/>
      <c r="L243" s="8"/>
    </row>
    <row r="244">
      <c r="B244" s="8"/>
      <c r="C244" s="8"/>
      <c r="D244" s="8"/>
      <c r="F244" s="8"/>
      <c r="G244" s="8"/>
      <c r="H244" s="8"/>
      <c r="I244" s="8"/>
      <c r="J244" s="8"/>
      <c r="K244" s="8"/>
      <c r="L244" s="8"/>
    </row>
    <row r="245">
      <c r="B245" s="8"/>
      <c r="C245" s="8"/>
      <c r="D245" s="8"/>
      <c r="F245" s="8"/>
      <c r="G245" s="8"/>
      <c r="H245" s="8"/>
      <c r="I245" s="8"/>
      <c r="J245" s="8"/>
      <c r="K245" s="8"/>
      <c r="L245" s="8"/>
    </row>
    <row r="246">
      <c r="B246" s="8"/>
      <c r="C246" s="8"/>
      <c r="D246" s="8"/>
      <c r="F246" s="8"/>
      <c r="G246" s="8"/>
      <c r="H246" s="8"/>
      <c r="I246" s="8"/>
      <c r="J246" s="8"/>
      <c r="K246" s="8"/>
      <c r="L246" s="8"/>
    </row>
    <row r="247">
      <c r="B247" s="8"/>
      <c r="C247" s="8"/>
      <c r="D247" s="8"/>
      <c r="F247" s="8"/>
      <c r="G247" s="8"/>
      <c r="H247" s="8"/>
      <c r="I247" s="8"/>
      <c r="J247" s="8"/>
      <c r="K247" s="8"/>
      <c r="L247" s="8"/>
    </row>
    <row r="248">
      <c r="B248" s="8"/>
      <c r="C248" s="8"/>
      <c r="D248" s="8"/>
      <c r="F248" s="8"/>
      <c r="G248" s="8"/>
      <c r="H248" s="8"/>
      <c r="I248" s="8"/>
      <c r="J248" s="8"/>
      <c r="K248" s="8"/>
      <c r="L248" s="8"/>
    </row>
    <row r="249">
      <c r="B249" s="8"/>
      <c r="C249" s="8"/>
      <c r="D249" s="8"/>
      <c r="F249" s="8"/>
      <c r="G249" s="8"/>
      <c r="H249" s="8"/>
      <c r="I249" s="8"/>
      <c r="J249" s="8"/>
      <c r="K249" s="8"/>
      <c r="L249" s="8"/>
    </row>
    <row r="250">
      <c r="B250" s="8"/>
      <c r="C250" s="8"/>
      <c r="D250" s="8"/>
      <c r="F250" s="8"/>
      <c r="G250" s="8"/>
      <c r="H250" s="8"/>
      <c r="I250" s="8"/>
      <c r="J250" s="8"/>
      <c r="K250" s="8"/>
      <c r="L250" s="8"/>
    </row>
    <row r="251">
      <c r="B251" s="8"/>
      <c r="C251" s="8"/>
      <c r="D251" s="8"/>
      <c r="F251" s="8"/>
      <c r="G251" s="8"/>
      <c r="H251" s="8"/>
      <c r="I251" s="8"/>
      <c r="J251" s="8"/>
      <c r="K251" s="8"/>
      <c r="L251" s="8"/>
    </row>
    <row r="252">
      <c r="B252" s="8"/>
      <c r="C252" s="8"/>
      <c r="D252" s="8"/>
      <c r="F252" s="8"/>
      <c r="G252" s="8"/>
      <c r="H252" s="8"/>
      <c r="I252" s="8"/>
      <c r="J252" s="8"/>
      <c r="K252" s="8"/>
      <c r="L252" s="8"/>
    </row>
    <row r="253">
      <c r="B253" s="8"/>
      <c r="C253" s="8"/>
      <c r="D253" s="8"/>
      <c r="F253" s="8"/>
      <c r="G253" s="8"/>
      <c r="H253" s="8"/>
      <c r="I253" s="8"/>
      <c r="J253" s="8"/>
      <c r="K253" s="8"/>
      <c r="L253" s="8"/>
    </row>
    <row r="254">
      <c r="B254" s="8"/>
      <c r="C254" s="8"/>
      <c r="D254" s="8"/>
      <c r="F254" s="8"/>
      <c r="G254" s="8"/>
      <c r="H254" s="8"/>
      <c r="I254" s="8"/>
      <c r="J254" s="8"/>
      <c r="K254" s="8"/>
      <c r="L254" s="8"/>
    </row>
    <row r="255">
      <c r="B255" s="8"/>
      <c r="C255" s="8"/>
      <c r="D255" s="8"/>
      <c r="F255" s="8"/>
      <c r="G255" s="8"/>
      <c r="H255" s="8"/>
      <c r="I255" s="8"/>
      <c r="J255" s="8"/>
      <c r="K255" s="8"/>
      <c r="L255" s="8"/>
    </row>
    <row r="256">
      <c r="B256" s="8"/>
      <c r="C256" s="8"/>
      <c r="D256" s="8"/>
      <c r="F256" s="8"/>
      <c r="G256" s="8"/>
      <c r="H256" s="8"/>
      <c r="I256" s="8"/>
      <c r="J256" s="8"/>
      <c r="K256" s="8"/>
      <c r="L256" s="8"/>
    </row>
    <row r="257">
      <c r="B257" s="8"/>
      <c r="C257" s="8"/>
      <c r="D257" s="8"/>
      <c r="F257" s="8"/>
      <c r="G257" s="8"/>
      <c r="H257" s="8"/>
      <c r="I257" s="8"/>
      <c r="J257" s="8"/>
      <c r="K257" s="8"/>
      <c r="L257" s="8"/>
    </row>
    <row r="258">
      <c r="B258" s="8"/>
      <c r="C258" s="8"/>
      <c r="D258" s="8"/>
      <c r="F258" s="8"/>
      <c r="G258" s="8"/>
      <c r="H258" s="8"/>
      <c r="I258" s="8"/>
      <c r="J258" s="8"/>
      <c r="K258" s="8"/>
      <c r="L258" s="8"/>
    </row>
    <row r="259">
      <c r="B259" s="8"/>
      <c r="C259" s="8"/>
      <c r="D259" s="8"/>
      <c r="F259" s="8"/>
      <c r="G259" s="8"/>
      <c r="H259" s="8"/>
      <c r="I259" s="8"/>
      <c r="J259" s="8"/>
      <c r="K259" s="8"/>
      <c r="L259" s="8"/>
    </row>
    <row r="260">
      <c r="B260" s="8"/>
      <c r="C260" s="8"/>
      <c r="D260" s="8"/>
      <c r="F260" s="8"/>
      <c r="G260" s="8"/>
      <c r="H260" s="8"/>
      <c r="I260" s="8"/>
      <c r="J260" s="8"/>
      <c r="K260" s="8"/>
      <c r="L260" s="8"/>
    </row>
    <row r="261">
      <c r="B261" s="8"/>
      <c r="C261" s="8"/>
      <c r="D261" s="8"/>
      <c r="F261" s="8"/>
      <c r="G261" s="8"/>
      <c r="H261" s="8"/>
      <c r="I261" s="8"/>
      <c r="J261" s="8"/>
      <c r="K261" s="8"/>
      <c r="L261" s="8"/>
    </row>
    <row r="262">
      <c r="B262" s="8"/>
      <c r="C262" s="8"/>
      <c r="D262" s="8"/>
      <c r="F262" s="8"/>
      <c r="G262" s="8"/>
      <c r="H262" s="8"/>
      <c r="I262" s="8"/>
      <c r="J262" s="8"/>
      <c r="K262" s="8"/>
      <c r="L262" s="8"/>
    </row>
    <row r="263">
      <c r="B263" s="8"/>
      <c r="C263" s="8"/>
      <c r="D263" s="8"/>
      <c r="F263" s="8"/>
      <c r="G263" s="8"/>
      <c r="H263" s="8"/>
      <c r="I263" s="8"/>
      <c r="J263" s="8"/>
      <c r="K263" s="8"/>
      <c r="L263" s="8"/>
    </row>
    <row r="264">
      <c r="B264" s="8"/>
      <c r="C264" s="8"/>
      <c r="D264" s="8"/>
      <c r="F264" s="8"/>
      <c r="G264" s="8"/>
      <c r="H264" s="8"/>
      <c r="I264" s="8"/>
      <c r="J264" s="8"/>
      <c r="K264" s="8"/>
      <c r="L264" s="8"/>
    </row>
    <row r="265">
      <c r="B265" s="8"/>
      <c r="C265" s="8"/>
      <c r="D265" s="8"/>
      <c r="F265" s="8"/>
      <c r="G265" s="8"/>
      <c r="H265" s="8"/>
      <c r="I265" s="8"/>
      <c r="J265" s="8"/>
      <c r="K265" s="8"/>
      <c r="L265" s="8"/>
    </row>
    <row r="266">
      <c r="B266" s="8"/>
      <c r="C266" s="8"/>
      <c r="D266" s="8"/>
      <c r="F266" s="8"/>
      <c r="G266" s="8"/>
      <c r="H266" s="8"/>
      <c r="I266" s="8"/>
      <c r="J266" s="8"/>
      <c r="K266" s="8"/>
      <c r="L266" s="8"/>
    </row>
    <row r="267">
      <c r="B267" s="8"/>
      <c r="C267" s="8"/>
      <c r="D267" s="8"/>
      <c r="F267" s="8"/>
      <c r="G267" s="8"/>
      <c r="H267" s="8"/>
      <c r="I267" s="8"/>
      <c r="J267" s="8"/>
      <c r="K267" s="8"/>
      <c r="L267" s="8"/>
    </row>
    <row r="268">
      <c r="B268" s="8"/>
      <c r="C268" s="8"/>
      <c r="D268" s="8"/>
      <c r="F268" s="8"/>
      <c r="G268" s="8"/>
      <c r="H268" s="8"/>
      <c r="I268" s="8"/>
      <c r="J268" s="8"/>
      <c r="K268" s="8"/>
      <c r="L268" s="8"/>
    </row>
    <row r="269">
      <c r="B269" s="8"/>
      <c r="C269" s="8"/>
      <c r="D269" s="8"/>
      <c r="F269" s="8"/>
      <c r="G269" s="8"/>
      <c r="H269" s="8"/>
      <c r="I269" s="8"/>
      <c r="J269" s="8"/>
      <c r="K269" s="8"/>
      <c r="L269" s="8"/>
    </row>
    <row r="270">
      <c r="B270" s="8"/>
      <c r="C270" s="8"/>
      <c r="D270" s="8"/>
      <c r="F270" s="8"/>
      <c r="G270" s="8"/>
      <c r="H270" s="8"/>
      <c r="I270" s="8"/>
      <c r="J270" s="8"/>
      <c r="K270" s="8"/>
      <c r="L270" s="8"/>
    </row>
    <row r="271">
      <c r="B271" s="8"/>
      <c r="C271" s="8"/>
      <c r="D271" s="8"/>
      <c r="F271" s="8"/>
      <c r="G271" s="8"/>
      <c r="H271" s="8"/>
      <c r="I271" s="8"/>
      <c r="J271" s="8"/>
      <c r="K271" s="8"/>
      <c r="L271" s="8"/>
    </row>
    <row r="272">
      <c r="B272" s="8"/>
      <c r="C272" s="8"/>
      <c r="D272" s="8"/>
      <c r="F272" s="8"/>
      <c r="G272" s="8"/>
      <c r="H272" s="8"/>
      <c r="I272" s="8"/>
      <c r="J272" s="8"/>
      <c r="K272" s="8"/>
      <c r="L272" s="8"/>
    </row>
    <row r="273">
      <c r="B273" s="8"/>
      <c r="C273" s="8"/>
      <c r="D273" s="8"/>
      <c r="F273" s="8"/>
      <c r="G273" s="8"/>
      <c r="H273" s="8"/>
      <c r="I273" s="8"/>
      <c r="J273" s="8"/>
      <c r="K273" s="8"/>
      <c r="L273" s="8"/>
    </row>
    <row r="274">
      <c r="B274" s="8"/>
      <c r="C274" s="8"/>
      <c r="D274" s="8"/>
      <c r="F274" s="8"/>
      <c r="G274" s="8"/>
      <c r="H274" s="8"/>
      <c r="I274" s="8"/>
      <c r="J274" s="8"/>
      <c r="K274" s="8"/>
      <c r="L274" s="8"/>
    </row>
    <row r="275">
      <c r="B275" s="8"/>
      <c r="C275" s="8"/>
      <c r="D275" s="8"/>
      <c r="F275" s="8"/>
      <c r="G275" s="8"/>
      <c r="H275" s="8"/>
      <c r="I275" s="8"/>
      <c r="J275" s="8"/>
      <c r="K275" s="8"/>
      <c r="L275" s="8"/>
    </row>
    <row r="276">
      <c r="B276" s="8"/>
      <c r="C276" s="8"/>
      <c r="D276" s="8"/>
      <c r="F276" s="8"/>
      <c r="G276" s="8"/>
      <c r="H276" s="8"/>
      <c r="I276" s="8"/>
      <c r="J276" s="8"/>
      <c r="K276" s="8"/>
      <c r="L276" s="8"/>
    </row>
    <row r="277">
      <c r="B277" s="8"/>
      <c r="C277" s="8"/>
      <c r="D277" s="8"/>
      <c r="F277" s="8"/>
      <c r="G277" s="8"/>
      <c r="H277" s="8"/>
      <c r="I277" s="8"/>
      <c r="J277" s="8"/>
      <c r="K277" s="8"/>
      <c r="L277" s="8"/>
    </row>
    <row r="278">
      <c r="B278" s="8"/>
      <c r="C278" s="8"/>
      <c r="D278" s="8"/>
      <c r="F278" s="8"/>
      <c r="G278" s="8"/>
      <c r="H278" s="8"/>
      <c r="I278" s="8"/>
      <c r="J278" s="8"/>
      <c r="K278" s="8"/>
      <c r="L278" s="8"/>
    </row>
    <row r="279">
      <c r="B279" s="8"/>
      <c r="C279" s="8"/>
      <c r="D279" s="8"/>
      <c r="F279" s="8"/>
      <c r="G279" s="8"/>
      <c r="H279" s="8"/>
      <c r="I279" s="8"/>
      <c r="J279" s="8"/>
      <c r="K279" s="8"/>
      <c r="L279" s="8"/>
    </row>
    <row r="280">
      <c r="B280" s="8"/>
      <c r="C280" s="8"/>
      <c r="D280" s="8"/>
      <c r="F280" s="8"/>
      <c r="G280" s="8"/>
      <c r="H280" s="8"/>
      <c r="I280" s="8"/>
      <c r="J280" s="8"/>
      <c r="K280" s="8"/>
      <c r="L280" s="8"/>
    </row>
    <row r="281">
      <c r="B281" s="8"/>
      <c r="C281" s="8"/>
      <c r="D281" s="8"/>
      <c r="F281" s="8"/>
      <c r="G281" s="8"/>
      <c r="H281" s="8"/>
      <c r="I281" s="8"/>
      <c r="J281" s="8"/>
      <c r="K281" s="8"/>
      <c r="L281" s="8"/>
    </row>
    <row r="282">
      <c r="B282" s="8"/>
      <c r="C282" s="8"/>
      <c r="D282" s="8"/>
      <c r="F282" s="8"/>
      <c r="G282" s="8"/>
      <c r="H282" s="8"/>
      <c r="I282" s="8"/>
      <c r="J282" s="8"/>
      <c r="K282" s="8"/>
      <c r="L282" s="8"/>
    </row>
    <row r="283">
      <c r="B283" s="8"/>
      <c r="C283" s="8"/>
      <c r="D283" s="8"/>
      <c r="F283" s="8"/>
      <c r="G283" s="8"/>
      <c r="H283" s="8"/>
      <c r="I283" s="8"/>
      <c r="J283" s="8"/>
      <c r="K283" s="8"/>
      <c r="L283" s="8"/>
    </row>
    <row r="284">
      <c r="B284" s="8"/>
      <c r="C284" s="8"/>
      <c r="D284" s="8"/>
      <c r="F284" s="8"/>
      <c r="G284" s="8"/>
      <c r="H284" s="8"/>
      <c r="I284" s="8"/>
      <c r="J284" s="8"/>
      <c r="K284" s="8"/>
      <c r="L284" s="8"/>
    </row>
    <row r="285">
      <c r="B285" s="8"/>
      <c r="C285" s="8"/>
      <c r="D285" s="8"/>
      <c r="F285" s="8"/>
      <c r="G285" s="8"/>
      <c r="H285" s="8"/>
      <c r="I285" s="8"/>
      <c r="J285" s="8"/>
      <c r="K285" s="8"/>
      <c r="L285" s="8"/>
    </row>
    <row r="286">
      <c r="B286" s="8"/>
      <c r="C286" s="8"/>
      <c r="D286" s="8"/>
      <c r="F286" s="8"/>
      <c r="G286" s="8"/>
      <c r="H286" s="8"/>
      <c r="I286" s="8"/>
      <c r="J286" s="8"/>
      <c r="K286" s="8"/>
      <c r="L286" s="8"/>
    </row>
    <row r="287">
      <c r="B287" s="8"/>
      <c r="C287" s="8"/>
      <c r="D287" s="8"/>
      <c r="F287" s="8"/>
      <c r="G287" s="8"/>
      <c r="H287" s="8"/>
      <c r="I287" s="8"/>
      <c r="J287" s="8"/>
      <c r="K287" s="8"/>
      <c r="L287" s="8"/>
    </row>
    <row r="288">
      <c r="B288" s="8"/>
      <c r="C288" s="8"/>
      <c r="D288" s="8"/>
      <c r="F288" s="8"/>
      <c r="G288" s="8"/>
      <c r="H288" s="8"/>
      <c r="I288" s="8"/>
      <c r="J288" s="8"/>
      <c r="K288" s="8"/>
      <c r="L288" s="8"/>
    </row>
    <row r="289">
      <c r="B289" s="8"/>
      <c r="C289" s="8"/>
      <c r="D289" s="8"/>
      <c r="F289" s="8"/>
      <c r="G289" s="8"/>
      <c r="H289" s="8"/>
      <c r="I289" s="8"/>
      <c r="J289" s="8"/>
      <c r="K289" s="8"/>
      <c r="L289" s="8"/>
    </row>
    <row r="290">
      <c r="B290" s="8"/>
      <c r="C290" s="8"/>
      <c r="D290" s="8"/>
      <c r="F290" s="8"/>
      <c r="G290" s="8"/>
      <c r="H290" s="8"/>
      <c r="I290" s="8"/>
      <c r="J290" s="8"/>
      <c r="K290" s="8"/>
      <c r="L290" s="8"/>
    </row>
    <row r="291">
      <c r="B291" s="8"/>
      <c r="C291" s="8"/>
      <c r="D291" s="8"/>
      <c r="F291" s="8"/>
      <c r="G291" s="8"/>
      <c r="H291" s="8"/>
      <c r="I291" s="8"/>
      <c r="J291" s="8"/>
      <c r="K291" s="8"/>
      <c r="L291" s="8"/>
    </row>
    <row r="292">
      <c r="B292" s="8"/>
      <c r="C292" s="8"/>
      <c r="D292" s="8"/>
      <c r="F292" s="8"/>
      <c r="G292" s="8"/>
      <c r="H292" s="8"/>
      <c r="I292" s="8"/>
      <c r="J292" s="8"/>
      <c r="K292" s="8"/>
      <c r="L292" s="8"/>
    </row>
    <row r="293">
      <c r="B293" s="8"/>
      <c r="C293" s="8"/>
      <c r="D293" s="8"/>
      <c r="F293" s="8"/>
      <c r="G293" s="8"/>
      <c r="H293" s="8"/>
      <c r="I293" s="8"/>
      <c r="J293" s="8"/>
      <c r="K293" s="8"/>
      <c r="L293" s="8"/>
    </row>
    <row r="294">
      <c r="B294" s="8"/>
      <c r="C294" s="8"/>
      <c r="D294" s="8"/>
      <c r="F294" s="8"/>
      <c r="G294" s="8"/>
      <c r="H294" s="8"/>
      <c r="I294" s="8"/>
      <c r="J294" s="8"/>
      <c r="K294" s="8"/>
      <c r="L294" s="8"/>
    </row>
    <row r="295">
      <c r="B295" s="8"/>
      <c r="C295" s="8"/>
      <c r="D295" s="8"/>
      <c r="F295" s="8"/>
      <c r="G295" s="8"/>
      <c r="H295" s="8"/>
      <c r="I295" s="8"/>
      <c r="J295" s="8"/>
      <c r="K295" s="8"/>
      <c r="L295" s="8"/>
    </row>
    <row r="296">
      <c r="B296" s="8"/>
      <c r="C296" s="8"/>
      <c r="D296" s="8"/>
      <c r="F296" s="8"/>
      <c r="G296" s="8"/>
      <c r="H296" s="8"/>
      <c r="I296" s="8"/>
      <c r="J296" s="8"/>
      <c r="K296" s="8"/>
      <c r="L296" s="8"/>
    </row>
    <row r="297">
      <c r="B297" s="8"/>
      <c r="C297" s="8"/>
      <c r="D297" s="8"/>
      <c r="F297" s="8"/>
      <c r="G297" s="8"/>
      <c r="H297" s="8"/>
      <c r="I297" s="8"/>
      <c r="J297" s="8"/>
      <c r="K297" s="8"/>
      <c r="L297" s="8"/>
    </row>
    <row r="298">
      <c r="B298" s="8"/>
      <c r="C298" s="8"/>
      <c r="D298" s="8"/>
      <c r="F298" s="8"/>
      <c r="G298" s="8"/>
      <c r="H298" s="8"/>
      <c r="I298" s="8"/>
      <c r="J298" s="8"/>
      <c r="K298" s="8"/>
      <c r="L298" s="8"/>
    </row>
    <row r="299">
      <c r="B299" s="8"/>
      <c r="C299" s="8"/>
      <c r="D299" s="8"/>
      <c r="F299" s="8"/>
      <c r="G299" s="8"/>
      <c r="H299" s="8"/>
      <c r="I299" s="8"/>
      <c r="J299" s="8"/>
      <c r="K299" s="8"/>
      <c r="L299" s="8"/>
    </row>
    <row r="300">
      <c r="B300" s="8"/>
      <c r="C300" s="8"/>
      <c r="D300" s="8"/>
      <c r="F300" s="8"/>
      <c r="G300" s="8"/>
      <c r="H300" s="8"/>
      <c r="I300" s="8"/>
      <c r="J300" s="8"/>
      <c r="K300" s="8"/>
      <c r="L300" s="8"/>
    </row>
    <row r="301">
      <c r="B301" s="8"/>
      <c r="C301" s="8"/>
      <c r="D301" s="8"/>
      <c r="F301" s="8"/>
      <c r="G301" s="8"/>
      <c r="H301" s="8"/>
      <c r="I301" s="8"/>
      <c r="J301" s="8"/>
      <c r="K301" s="8"/>
      <c r="L301" s="8"/>
    </row>
    <row r="302">
      <c r="B302" s="8"/>
      <c r="C302" s="8"/>
      <c r="D302" s="8"/>
      <c r="F302" s="8"/>
      <c r="G302" s="8"/>
      <c r="H302" s="8"/>
      <c r="I302" s="8"/>
      <c r="J302" s="8"/>
      <c r="K302" s="8"/>
      <c r="L302" s="8"/>
    </row>
    <row r="303">
      <c r="B303" s="8"/>
      <c r="C303" s="8"/>
      <c r="D303" s="8"/>
      <c r="F303" s="8"/>
      <c r="G303" s="8"/>
      <c r="H303" s="8"/>
      <c r="I303" s="8"/>
      <c r="J303" s="8"/>
      <c r="K303" s="8"/>
      <c r="L303" s="8"/>
    </row>
    <row r="304">
      <c r="B304" s="8"/>
      <c r="C304" s="8"/>
      <c r="D304" s="8"/>
      <c r="F304" s="8"/>
      <c r="G304" s="8"/>
      <c r="H304" s="8"/>
      <c r="I304" s="8"/>
      <c r="J304" s="8"/>
      <c r="K304" s="8"/>
      <c r="L304" s="8"/>
    </row>
    <row r="305">
      <c r="B305" s="8"/>
      <c r="C305" s="8"/>
      <c r="D305" s="8"/>
      <c r="F305" s="8"/>
      <c r="G305" s="8"/>
      <c r="H305" s="8"/>
      <c r="I305" s="8"/>
      <c r="J305" s="8"/>
      <c r="K305" s="8"/>
      <c r="L305" s="8"/>
    </row>
    <row r="306">
      <c r="B306" s="8"/>
      <c r="C306" s="8"/>
      <c r="D306" s="8"/>
      <c r="F306" s="8"/>
      <c r="G306" s="8"/>
      <c r="H306" s="8"/>
      <c r="I306" s="8"/>
      <c r="J306" s="8"/>
      <c r="K306" s="8"/>
      <c r="L306" s="8"/>
    </row>
    <row r="307">
      <c r="B307" s="8"/>
      <c r="C307" s="8"/>
      <c r="D307" s="8"/>
      <c r="F307" s="8"/>
      <c r="G307" s="8"/>
      <c r="H307" s="8"/>
      <c r="I307" s="8"/>
      <c r="J307" s="8"/>
      <c r="K307" s="8"/>
      <c r="L307" s="8"/>
    </row>
    <row r="308">
      <c r="B308" s="8"/>
      <c r="C308" s="8"/>
      <c r="D308" s="8"/>
      <c r="F308" s="8"/>
      <c r="G308" s="8"/>
      <c r="H308" s="8"/>
      <c r="I308" s="8"/>
      <c r="J308" s="8"/>
      <c r="K308" s="8"/>
      <c r="L308" s="8"/>
    </row>
    <row r="309">
      <c r="B309" s="8"/>
      <c r="C309" s="8"/>
      <c r="D309" s="8"/>
      <c r="F309" s="8"/>
      <c r="G309" s="8"/>
      <c r="H309" s="8"/>
      <c r="I309" s="8"/>
      <c r="J309" s="8"/>
      <c r="K309" s="8"/>
      <c r="L309" s="8"/>
    </row>
    <row r="310">
      <c r="B310" s="8"/>
      <c r="C310" s="8"/>
      <c r="D310" s="8"/>
      <c r="F310" s="8"/>
      <c r="G310" s="8"/>
      <c r="H310" s="8"/>
      <c r="I310" s="8"/>
      <c r="J310" s="8"/>
      <c r="K310" s="8"/>
      <c r="L310" s="8"/>
    </row>
    <row r="311">
      <c r="B311" s="8"/>
      <c r="C311" s="8"/>
      <c r="D311" s="8"/>
      <c r="F311" s="8"/>
      <c r="G311" s="8"/>
      <c r="H311" s="8"/>
      <c r="I311" s="8"/>
      <c r="J311" s="8"/>
      <c r="K311" s="8"/>
      <c r="L311" s="8"/>
    </row>
    <row r="312">
      <c r="B312" s="8"/>
      <c r="C312" s="8"/>
      <c r="D312" s="8"/>
      <c r="F312" s="8"/>
      <c r="G312" s="8"/>
      <c r="H312" s="8"/>
      <c r="I312" s="8"/>
      <c r="J312" s="8"/>
      <c r="K312" s="8"/>
      <c r="L312" s="8"/>
    </row>
    <row r="313">
      <c r="B313" s="8"/>
      <c r="C313" s="8"/>
      <c r="D313" s="8"/>
      <c r="F313" s="8"/>
      <c r="G313" s="8"/>
      <c r="H313" s="8"/>
      <c r="I313" s="8"/>
      <c r="J313" s="8"/>
      <c r="K313" s="8"/>
      <c r="L313" s="8"/>
    </row>
    <row r="314">
      <c r="B314" s="8"/>
      <c r="C314" s="8"/>
      <c r="D314" s="8"/>
      <c r="F314" s="8"/>
      <c r="G314" s="8"/>
      <c r="H314" s="8"/>
      <c r="I314" s="8"/>
      <c r="J314" s="8"/>
      <c r="K314" s="8"/>
      <c r="L314" s="8"/>
    </row>
    <row r="315">
      <c r="B315" s="8"/>
      <c r="C315" s="8"/>
      <c r="D315" s="8"/>
      <c r="F315" s="8"/>
      <c r="G315" s="8"/>
      <c r="H315" s="8"/>
      <c r="I315" s="8"/>
      <c r="J315" s="8"/>
      <c r="K315" s="8"/>
      <c r="L315" s="8"/>
    </row>
    <row r="316">
      <c r="B316" s="8"/>
      <c r="C316" s="8"/>
      <c r="D316" s="8"/>
      <c r="F316" s="8"/>
      <c r="G316" s="8"/>
      <c r="H316" s="8"/>
      <c r="I316" s="8"/>
      <c r="J316" s="8"/>
      <c r="K316" s="8"/>
      <c r="L316" s="8"/>
    </row>
    <row r="317">
      <c r="B317" s="8"/>
      <c r="C317" s="8"/>
      <c r="D317" s="8"/>
      <c r="F317" s="8"/>
      <c r="G317" s="8"/>
      <c r="H317" s="8"/>
      <c r="I317" s="8"/>
      <c r="J317" s="8"/>
      <c r="K317" s="8"/>
      <c r="L317" s="8"/>
    </row>
    <row r="318">
      <c r="B318" s="8"/>
      <c r="C318" s="8"/>
      <c r="D318" s="8"/>
      <c r="F318" s="8"/>
      <c r="G318" s="8"/>
      <c r="H318" s="8"/>
      <c r="I318" s="8"/>
      <c r="J318" s="8"/>
      <c r="K318" s="8"/>
      <c r="L318" s="8"/>
    </row>
    <row r="319">
      <c r="B319" s="8"/>
      <c r="C319" s="8"/>
      <c r="D319" s="8"/>
      <c r="F319" s="8"/>
      <c r="G319" s="8"/>
      <c r="H319" s="8"/>
      <c r="I319" s="8"/>
      <c r="J319" s="8"/>
      <c r="K319" s="8"/>
      <c r="L319" s="8"/>
    </row>
    <row r="320">
      <c r="B320" s="8"/>
      <c r="C320" s="8"/>
      <c r="D320" s="8"/>
      <c r="F320" s="8"/>
      <c r="G320" s="8"/>
      <c r="H320" s="8"/>
      <c r="I320" s="8"/>
      <c r="J320" s="8"/>
      <c r="K320" s="8"/>
      <c r="L320" s="8"/>
    </row>
    <row r="321">
      <c r="B321" s="8"/>
      <c r="C321" s="8"/>
      <c r="D321" s="8"/>
      <c r="F321" s="8"/>
      <c r="G321" s="8"/>
      <c r="H321" s="8"/>
      <c r="I321" s="8"/>
      <c r="J321" s="8"/>
      <c r="K321" s="8"/>
      <c r="L321" s="8"/>
    </row>
    <row r="322">
      <c r="B322" s="8"/>
      <c r="C322" s="8"/>
      <c r="D322" s="8"/>
      <c r="F322" s="8"/>
      <c r="G322" s="8"/>
      <c r="H322" s="8"/>
      <c r="I322" s="8"/>
      <c r="J322" s="8"/>
      <c r="K322" s="8"/>
      <c r="L322" s="8"/>
    </row>
    <row r="323">
      <c r="B323" s="8"/>
      <c r="C323" s="8"/>
      <c r="D323" s="8"/>
      <c r="F323" s="8"/>
      <c r="G323" s="8"/>
      <c r="H323" s="8"/>
      <c r="I323" s="8"/>
      <c r="J323" s="8"/>
      <c r="K323" s="8"/>
      <c r="L323" s="8"/>
    </row>
    <row r="324">
      <c r="B324" s="8"/>
      <c r="C324" s="8"/>
      <c r="D324" s="8"/>
      <c r="F324" s="8"/>
      <c r="G324" s="8"/>
      <c r="H324" s="8"/>
      <c r="I324" s="8"/>
      <c r="J324" s="8"/>
      <c r="K324" s="8"/>
      <c r="L324" s="8"/>
    </row>
    <row r="325">
      <c r="B325" s="8"/>
      <c r="C325" s="8"/>
      <c r="D325" s="8"/>
      <c r="F325" s="8"/>
      <c r="G325" s="8"/>
      <c r="H325" s="8"/>
      <c r="I325" s="8"/>
      <c r="J325" s="8"/>
      <c r="K325" s="8"/>
    </row>
    <row r="326">
      <c r="B326" s="8"/>
      <c r="C326" s="8"/>
      <c r="D326" s="8"/>
      <c r="F326" s="8"/>
      <c r="G326" s="8"/>
      <c r="H326" s="8"/>
      <c r="I326" s="8"/>
      <c r="J326" s="8"/>
      <c r="K326" s="8"/>
      <c r="L326" s="8"/>
    </row>
    <row r="327">
      <c r="B327" s="8"/>
      <c r="C327" s="8"/>
      <c r="D327" s="8"/>
      <c r="F327" s="8"/>
      <c r="G327" s="8"/>
      <c r="H327" s="8"/>
      <c r="I327" s="8"/>
      <c r="J327" s="8"/>
      <c r="K327" s="8"/>
      <c r="L327" s="8"/>
    </row>
    <row r="328">
      <c r="B328" s="8"/>
      <c r="C328" s="8"/>
      <c r="D328" s="8"/>
      <c r="F328" s="8"/>
      <c r="G328" s="8"/>
      <c r="H328" s="8"/>
      <c r="I328" s="8"/>
      <c r="J328" s="8"/>
      <c r="K328" s="8"/>
      <c r="L328" s="8"/>
    </row>
    <row r="329">
      <c r="B329" s="8"/>
      <c r="C329" s="8"/>
      <c r="D329" s="8"/>
      <c r="F329" s="8"/>
      <c r="G329" s="8"/>
      <c r="H329" s="8"/>
      <c r="I329" s="8"/>
      <c r="J329" s="8"/>
      <c r="K329" s="8"/>
      <c r="L329" s="8"/>
    </row>
    <row r="330">
      <c r="B330" s="8"/>
      <c r="C330" s="8"/>
      <c r="D330" s="8"/>
      <c r="F330" s="8"/>
      <c r="G330" s="8"/>
      <c r="H330" s="8"/>
      <c r="I330" s="8"/>
      <c r="J330" s="8"/>
      <c r="K330" s="8"/>
      <c r="L330" s="8"/>
    </row>
    <row r="331">
      <c r="B331" s="8"/>
      <c r="C331" s="8"/>
      <c r="D331" s="8"/>
      <c r="F331" s="8"/>
      <c r="G331" s="8"/>
      <c r="H331" s="8"/>
      <c r="I331" s="8"/>
      <c r="J331" s="8"/>
      <c r="K331" s="8"/>
      <c r="L331" s="8"/>
    </row>
    <row r="332">
      <c r="B332" s="8"/>
      <c r="C332" s="8"/>
      <c r="D332" s="8"/>
      <c r="F332" s="8"/>
      <c r="G332" s="8"/>
      <c r="H332" s="8"/>
      <c r="I332" s="8"/>
      <c r="J332" s="8"/>
      <c r="K332" s="8"/>
      <c r="L332" s="8"/>
    </row>
    <row r="333">
      <c r="B333" s="8"/>
      <c r="C333" s="8"/>
      <c r="D333" s="8"/>
      <c r="F333" s="8"/>
      <c r="G333" s="8"/>
      <c r="H333" s="8"/>
      <c r="I333" s="8"/>
      <c r="J333" s="8"/>
      <c r="K333" s="8"/>
      <c r="L333" s="8"/>
    </row>
    <row r="334">
      <c r="B334" s="8"/>
      <c r="C334" s="8"/>
      <c r="D334" s="8"/>
      <c r="F334" s="8"/>
      <c r="G334" s="8"/>
      <c r="H334" s="8"/>
      <c r="I334" s="8"/>
      <c r="J334" s="8"/>
      <c r="K334" s="8"/>
      <c r="L334" s="8"/>
    </row>
    <row r="335">
      <c r="B335" s="8"/>
      <c r="C335" s="8"/>
      <c r="D335" s="8"/>
      <c r="F335" s="8"/>
      <c r="G335" s="8"/>
      <c r="H335" s="8"/>
      <c r="I335" s="8"/>
      <c r="J335" s="8"/>
      <c r="K335" s="8"/>
      <c r="L335" s="8"/>
    </row>
    <row r="336">
      <c r="B336" s="8"/>
      <c r="C336" s="8"/>
      <c r="D336" s="8"/>
      <c r="F336" s="8"/>
      <c r="G336" s="8"/>
      <c r="H336" s="8"/>
      <c r="I336" s="8"/>
      <c r="J336" s="8"/>
      <c r="K336" s="8"/>
      <c r="L336" s="8"/>
    </row>
    <row r="337">
      <c r="B337" s="8"/>
      <c r="C337" s="8"/>
      <c r="D337" s="8"/>
      <c r="F337" s="8"/>
      <c r="G337" s="8"/>
      <c r="H337" s="8"/>
      <c r="I337" s="8"/>
      <c r="J337" s="8"/>
      <c r="K337" s="8"/>
      <c r="L337" s="8"/>
    </row>
    <row r="338">
      <c r="B338" s="8"/>
      <c r="C338" s="8"/>
      <c r="D338" s="8"/>
      <c r="F338" s="8"/>
      <c r="G338" s="8"/>
      <c r="H338" s="8"/>
      <c r="I338" s="8"/>
      <c r="J338" s="8"/>
      <c r="K338" s="8"/>
      <c r="L338" s="8"/>
    </row>
    <row r="339">
      <c r="B339" s="8"/>
      <c r="C339" s="8"/>
      <c r="D339" s="8"/>
      <c r="F339" s="8"/>
      <c r="G339" s="8"/>
      <c r="H339" s="8"/>
      <c r="I339" s="8"/>
      <c r="J339" s="8"/>
      <c r="K339" s="8"/>
      <c r="L339" s="8"/>
    </row>
    <row r="340">
      <c r="B340" s="8"/>
      <c r="C340" s="8"/>
      <c r="D340" s="8"/>
      <c r="F340" s="8"/>
      <c r="G340" s="8"/>
      <c r="H340" s="8"/>
      <c r="I340" s="8"/>
      <c r="J340" s="8"/>
      <c r="K340" s="8"/>
      <c r="L340" s="8"/>
    </row>
    <row r="341">
      <c r="B341" s="8"/>
      <c r="C341" s="8"/>
      <c r="D341" s="8"/>
      <c r="F341" s="8"/>
      <c r="G341" s="8"/>
      <c r="H341" s="8"/>
      <c r="I341" s="8"/>
      <c r="J341" s="8"/>
      <c r="K341" s="8"/>
      <c r="L341" s="8"/>
    </row>
    <row r="342">
      <c r="B342" s="8"/>
      <c r="C342" s="8"/>
      <c r="D342" s="8"/>
      <c r="F342" s="8"/>
      <c r="G342" s="8"/>
      <c r="H342" s="8"/>
      <c r="I342" s="8"/>
      <c r="J342" s="8"/>
      <c r="K342" s="8"/>
      <c r="L342" s="8"/>
    </row>
    <row r="343">
      <c r="B343" s="8"/>
      <c r="C343" s="8"/>
      <c r="D343" s="8"/>
      <c r="F343" s="8"/>
      <c r="G343" s="8"/>
      <c r="H343" s="8"/>
      <c r="I343" s="8"/>
      <c r="J343" s="8"/>
      <c r="K343" s="8"/>
      <c r="L343" s="8"/>
    </row>
    <row r="344">
      <c r="B344" s="8"/>
      <c r="C344" s="8"/>
      <c r="D344" s="8"/>
      <c r="F344" s="8"/>
      <c r="G344" s="8"/>
      <c r="H344" s="8"/>
      <c r="I344" s="8"/>
      <c r="J344" s="8"/>
      <c r="K344" s="8"/>
      <c r="L344" s="8"/>
    </row>
    <row r="345">
      <c r="B345" s="8"/>
      <c r="C345" s="8"/>
      <c r="D345" s="8"/>
      <c r="F345" s="8"/>
      <c r="G345" s="8"/>
      <c r="H345" s="8"/>
      <c r="I345" s="8"/>
      <c r="J345" s="8"/>
      <c r="K345" s="8"/>
      <c r="L345" s="8"/>
    </row>
    <row r="346">
      <c r="B346" s="8"/>
      <c r="C346" s="8"/>
      <c r="D346" s="8"/>
      <c r="F346" s="8"/>
      <c r="G346" s="8"/>
      <c r="H346" s="8"/>
      <c r="I346" s="8"/>
      <c r="J346" s="8"/>
      <c r="K346" s="8"/>
      <c r="L346" s="8"/>
    </row>
    <row r="347">
      <c r="B347" s="8"/>
      <c r="C347" s="8"/>
      <c r="D347" s="8"/>
      <c r="F347" s="8"/>
      <c r="G347" s="8"/>
      <c r="H347" s="8"/>
      <c r="I347" s="8"/>
      <c r="J347" s="8"/>
      <c r="K347" s="8"/>
      <c r="L347" s="8"/>
    </row>
    <row r="348">
      <c r="B348" s="8"/>
      <c r="C348" s="8"/>
      <c r="D348" s="8"/>
      <c r="F348" s="8"/>
      <c r="G348" s="8"/>
      <c r="H348" s="8"/>
      <c r="I348" s="8"/>
      <c r="J348" s="8"/>
      <c r="K348" s="8"/>
      <c r="L348" s="8"/>
    </row>
    <row r="349">
      <c r="B349" s="8"/>
      <c r="C349" s="8"/>
      <c r="D349" s="8"/>
      <c r="F349" s="8"/>
      <c r="G349" s="8"/>
      <c r="H349" s="8"/>
      <c r="I349" s="8"/>
      <c r="J349" s="8"/>
      <c r="K349" s="8"/>
      <c r="L349" s="8"/>
    </row>
    <row r="350">
      <c r="B350" s="8"/>
      <c r="C350" s="8"/>
      <c r="D350" s="8"/>
      <c r="F350" s="8"/>
      <c r="G350" s="8"/>
      <c r="H350" s="8"/>
      <c r="I350" s="8"/>
      <c r="J350" s="8"/>
      <c r="K350" s="8"/>
      <c r="L350" s="8"/>
    </row>
    <row r="351">
      <c r="B351" s="8"/>
      <c r="C351" s="8"/>
      <c r="D351" s="8"/>
      <c r="F351" s="8"/>
      <c r="G351" s="8"/>
      <c r="H351" s="8"/>
      <c r="I351" s="8"/>
      <c r="J351" s="8"/>
      <c r="K351" s="8"/>
      <c r="L351" s="8"/>
    </row>
    <row r="352">
      <c r="B352" s="8"/>
      <c r="C352" s="8"/>
      <c r="D352" s="8"/>
      <c r="F352" s="8"/>
      <c r="G352" s="8"/>
      <c r="H352" s="8"/>
      <c r="I352" s="8"/>
      <c r="J352" s="8"/>
      <c r="K352" s="8"/>
      <c r="L352" s="8"/>
    </row>
    <row r="353">
      <c r="B353" s="8"/>
      <c r="C353" s="8"/>
      <c r="D353" s="8"/>
      <c r="F353" s="8"/>
      <c r="G353" s="8"/>
      <c r="H353" s="8"/>
      <c r="I353" s="8"/>
      <c r="J353" s="8"/>
      <c r="K353" s="8"/>
      <c r="L353" s="8"/>
    </row>
    <row r="354">
      <c r="B354" s="8"/>
      <c r="C354" s="8"/>
      <c r="D354" s="8"/>
      <c r="F354" s="8"/>
      <c r="G354" s="8"/>
      <c r="H354" s="8"/>
      <c r="I354" s="8"/>
      <c r="J354" s="8"/>
      <c r="K354" s="8"/>
      <c r="L354" s="8"/>
    </row>
    <row r="355">
      <c r="B355" s="8"/>
      <c r="C355" s="8"/>
      <c r="D355" s="8"/>
      <c r="F355" s="8"/>
      <c r="G355" s="8"/>
      <c r="H355" s="8"/>
      <c r="I355" s="8"/>
      <c r="J355" s="8"/>
      <c r="K355" s="8"/>
      <c r="L355" s="8"/>
    </row>
    <row r="356">
      <c r="B356" s="8"/>
      <c r="C356" s="8"/>
      <c r="D356" s="8"/>
      <c r="F356" s="8"/>
      <c r="G356" s="8"/>
      <c r="H356" s="8"/>
      <c r="I356" s="8"/>
      <c r="J356" s="8"/>
      <c r="K356" s="8"/>
      <c r="L356" s="8"/>
    </row>
    <row r="357">
      <c r="B357" s="8"/>
      <c r="C357" s="8"/>
      <c r="D357" s="8"/>
      <c r="F357" s="8"/>
      <c r="G357" s="8"/>
      <c r="H357" s="8"/>
      <c r="I357" s="8"/>
      <c r="J357" s="8"/>
      <c r="K357" s="8"/>
      <c r="L357" s="8"/>
    </row>
    <row r="358">
      <c r="B358" s="8"/>
      <c r="C358" s="8"/>
      <c r="D358" s="8"/>
      <c r="F358" s="8"/>
      <c r="G358" s="8"/>
      <c r="H358" s="8"/>
      <c r="I358" s="8"/>
      <c r="J358" s="8"/>
      <c r="K358" s="8"/>
      <c r="L358" s="8"/>
    </row>
    <row r="359">
      <c r="B359" s="8"/>
      <c r="C359" s="8"/>
      <c r="D359" s="8"/>
      <c r="F359" s="8"/>
      <c r="G359" s="8"/>
      <c r="H359" s="8"/>
      <c r="I359" s="8"/>
      <c r="J359" s="8"/>
      <c r="K359" s="8"/>
      <c r="L359" s="8"/>
    </row>
    <row r="360">
      <c r="B360" s="8"/>
      <c r="C360" s="8"/>
      <c r="D360" s="8"/>
      <c r="F360" s="8"/>
      <c r="G360" s="8"/>
      <c r="H360" s="8"/>
      <c r="I360" s="8"/>
      <c r="J360" s="8"/>
      <c r="K360" s="8"/>
      <c r="L360" s="8"/>
    </row>
    <row r="361">
      <c r="B361" s="8"/>
      <c r="C361" s="8"/>
      <c r="D361" s="8"/>
      <c r="F361" s="8"/>
      <c r="G361" s="8"/>
      <c r="H361" s="8"/>
      <c r="I361" s="8"/>
      <c r="J361" s="8"/>
      <c r="K361" s="8"/>
      <c r="L361" s="8"/>
    </row>
    <row r="362">
      <c r="B362" s="8"/>
      <c r="C362" s="8"/>
      <c r="D362" s="8"/>
      <c r="F362" s="8"/>
      <c r="G362" s="8"/>
      <c r="H362" s="8"/>
      <c r="I362" s="8"/>
      <c r="J362" s="8"/>
      <c r="K362" s="8"/>
      <c r="L362" s="8"/>
    </row>
    <row r="363">
      <c r="B363" s="8"/>
      <c r="C363" s="8"/>
      <c r="D363" s="8"/>
      <c r="F363" s="8"/>
      <c r="G363" s="8"/>
      <c r="H363" s="8"/>
      <c r="I363" s="8"/>
      <c r="J363" s="8"/>
      <c r="K363" s="8"/>
      <c r="L363" s="8"/>
    </row>
    <row r="364">
      <c r="B364" s="8"/>
      <c r="C364" s="8"/>
      <c r="D364" s="8"/>
      <c r="F364" s="8"/>
      <c r="G364" s="8"/>
      <c r="H364" s="8"/>
      <c r="I364" s="8"/>
      <c r="J364" s="8"/>
      <c r="K364" s="8"/>
      <c r="L364" s="8"/>
    </row>
    <row r="365">
      <c r="B365" s="8"/>
      <c r="C365" s="8"/>
      <c r="D365" s="8"/>
      <c r="F365" s="8"/>
      <c r="G365" s="8"/>
      <c r="H365" s="8"/>
      <c r="I365" s="8"/>
      <c r="J365" s="8"/>
      <c r="K365" s="8"/>
      <c r="L365" s="8"/>
    </row>
    <row r="366">
      <c r="B366" s="8"/>
      <c r="C366" s="8"/>
      <c r="D366" s="8"/>
      <c r="F366" s="8"/>
      <c r="G366" s="8"/>
      <c r="H366" s="8"/>
      <c r="I366" s="8"/>
      <c r="J366" s="8"/>
      <c r="K366" s="8"/>
      <c r="L366" s="8"/>
    </row>
    <row r="367">
      <c r="B367" s="8"/>
      <c r="C367" s="8"/>
      <c r="D367" s="8"/>
      <c r="F367" s="8"/>
      <c r="G367" s="8"/>
      <c r="H367" s="8"/>
      <c r="I367" s="8"/>
      <c r="J367" s="8"/>
      <c r="K367" s="8"/>
      <c r="L367" s="8"/>
    </row>
    <row r="368">
      <c r="B368" s="8"/>
      <c r="C368" s="8"/>
      <c r="D368" s="8"/>
      <c r="F368" s="8"/>
      <c r="G368" s="8"/>
      <c r="H368" s="8"/>
      <c r="I368" s="8"/>
      <c r="J368" s="8"/>
      <c r="K368" s="8"/>
      <c r="L368" s="8"/>
    </row>
    <row r="369">
      <c r="B369" s="8"/>
      <c r="C369" s="8"/>
      <c r="D369" s="8"/>
      <c r="F369" s="8"/>
      <c r="G369" s="8"/>
      <c r="H369" s="8"/>
      <c r="I369" s="8"/>
      <c r="J369" s="8"/>
      <c r="K369" s="8"/>
      <c r="L369" s="8"/>
    </row>
    <row r="370">
      <c r="B370" s="8"/>
      <c r="C370" s="8"/>
      <c r="D370" s="8"/>
      <c r="F370" s="8"/>
      <c r="G370" s="8"/>
      <c r="H370" s="8"/>
      <c r="I370" s="8"/>
      <c r="J370" s="8"/>
      <c r="K370" s="8"/>
      <c r="L370" s="8"/>
    </row>
    <row r="371">
      <c r="B371" s="8"/>
      <c r="C371" s="8"/>
      <c r="D371" s="8"/>
      <c r="F371" s="8"/>
      <c r="G371" s="8"/>
      <c r="H371" s="8"/>
      <c r="I371" s="8"/>
      <c r="J371" s="8"/>
      <c r="K371" s="8"/>
      <c r="L371" s="8"/>
    </row>
    <row r="372">
      <c r="B372" s="8"/>
      <c r="C372" s="8"/>
      <c r="D372" s="8"/>
      <c r="F372" s="8"/>
      <c r="G372" s="8"/>
      <c r="H372" s="8"/>
      <c r="I372" s="8"/>
      <c r="J372" s="8"/>
      <c r="K372" s="8"/>
      <c r="L372" s="8"/>
    </row>
    <row r="373">
      <c r="B373" s="8"/>
      <c r="C373" s="8"/>
      <c r="D373" s="8"/>
      <c r="F373" s="8"/>
      <c r="G373" s="8"/>
      <c r="H373" s="8"/>
      <c r="I373" s="8"/>
      <c r="J373" s="8"/>
      <c r="K373" s="8"/>
      <c r="L373" s="8"/>
    </row>
    <row r="374">
      <c r="B374" s="8"/>
      <c r="C374" s="8"/>
      <c r="D374" s="8"/>
      <c r="F374" s="8"/>
      <c r="G374" s="8"/>
      <c r="H374" s="8"/>
      <c r="I374" s="8"/>
      <c r="J374" s="8"/>
      <c r="K374" s="8"/>
      <c r="L374" s="8"/>
    </row>
    <row r="375">
      <c r="B375" s="8"/>
      <c r="C375" s="8"/>
      <c r="D375" s="8"/>
      <c r="F375" s="8"/>
      <c r="G375" s="8"/>
      <c r="H375" s="8"/>
      <c r="I375" s="8"/>
      <c r="J375" s="8"/>
      <c r="K375" s="8"/>
      <c r="L375" s="8"/>
    </row>
    <row r="376">
      <c r="B376" s="8"/>
      <c r="C376" s="8"/>
      <c r="D376" s="8"/>
      <c r="F376" s="8"/>
      <c r="G376" s="8"/>
      <c r="H376" s="8"/>
      <c r="I376" s="8"/>
      <c r="J376" s="8"/>
      <c r="K376" s="8"/>
      <c r="L376" s="8"/>
    </row>
    <row r="377">
      <c r="B377" s="8"/>
      <c r="C377" s="8"/>
      <c r="D377" s="8"/>
      <c r="F377" s="8"/>
      <c r="G377" s="8"/>
      <c r="H377" s="8"/>
      <c r="I377" s="8"/>
      <c r="J377" s="8"/>
      <c r="K377" s="8"/>
      <c r="L377" s="8"/>
    </row>
    <row r="378">
      <c r="B378" s="8"/>
      <c r="C378" s="8"/>
      <c r="D378" s="8"/>
      <c r="F378" s="8"/>
      <c r="G378" s="8"/>
      <c r="H378" s="8"/>
      <c r="I378" s="8"/>
      <c r="J378" s="8"/>
      <c r="K378" s="8"/>
      <c r="L378" s="8"/>
    </row>
    <row r="379">
      <c r="B379" s="8"/>
      <c r="C379" s="8"/>
      <c r="D379" s="8"/>
      <c r="F379" s="8"/>
      <c r="G379" s="8"/>
      <c r="H379" s="8"/>
      <c r="I379" s="8"/>
      <c r="J379" s="8"/>
      <c r="K379" s="8"/>
      <c r="L379" s="8"/>
    </row>
    <row r="380">
      <c r="B380" s="8"/>
      <c r="C380" s="8"/>
      <c r="D380" s="8"/>
      <c r="F380" s="8"/>
      <c r="G380" s="8"/>
      <c r="H380" s="8"/>
      <c r="I380" s="8"/>
      <c r="J380" s="8"/>
      <c r="K380" s="8"/>
      <c r="L380" s="8"/>
    </row>
    <row r="381">
      <c r="B381" s="8"/>
      <c r="C381" s="8"/>
      <c r="D381" s="8"/>
      <c r="F381" s="8"/>
      <c r="G381" s="8"/>
      <c r="H381" s="8"/>
      <c r="I381" s="8"/>
      <c r="J381" s="8"/>
      <c r="K381" s="8"/>
      <c r="L381" s="8"/>
    </row>
    <row r="382">
      <c r="B382" s="8"/>
      <c r="C382" s="8"/>
      <c r="D382" s="8"/>
      <c r="F382" s="8"/>
      <c r="G382" s="8"/>
      <c r="H382" s="8"/>
      <c r="I382" s="8"/>
      <c r="J382" s="8"/>
      <c r="K382" s="8"/>
      <c r="L382" s="8"/>
    </row>
    <row r="383">
      <c r="B383" s="8"/>
      <c r="C383" s="8"/>
      <c r="D383" s="8"/>
      <c r="F383" s="8"/>
      <c r="G383" s="8"/>
      <c r="H383" s="8"/>
      <c r="I383" s="8"/>
      <c r="J383" s="8"/>
      <c r="K383" s="8"/>
      <c r="L383" s="8"/>
    </row>
    <row r="384">
      <c r="B384" s="8"/>
      <c r="C384" s="8"/>
      <c r="D384" s="8"/>
      <c r="F384" s="8"/>
      <c r="G384" s="8"/>
      <c r="H384" s="8"/>
      <c r="I384" s="8"/>
      <c r="J384" s="8"/>
      <c r="K384" s="8"/>
      <c r="L384" s="8"/>
    </row>
    <row r="385">
      <c r="B385" s="8"/>
      <c r="C385" s="8"/>
      <c r="D385" s="8"/>
      <c r="F385" s="8"/>
      <c r="G385" s="8"/>
      <c r="H385" s="8"/>
      <c r="I385" s="8"/>
      <c r="J385" s="8"/>
      <c r="K385" s="8"/>
      <c r="L385" s="8"/>
    </row>
    <row r="386">
      <c r="B386" s="8"/>
      <c r="C386" s="8"/>
      <c r="D386" s="8"/>
      <c r="F386" s="8"/>
      <c r="G386" s="8"/>
      <c r="H386" s="8"/>
      <c r="I386" s="8"/>
      <c r="J386" s="8"/>
      <c r="K386" s="8"/>
      <c r="L386" s="8"/>
    </row>
    <row r="387">
      <c r="B387" s="8"/>
      <c r="C387" s="8"/>
      <c r="D387" s="8"/>
      <c r="F387" s="8"/>
      <c r="G387" s="8"/>
      <c r="H387" s="8"/>
      <c r="I387" s="8"/>
      <c r="J387" s="8"/>
      <c r="K387" s="8"/>
      <c r="L387" s="8"/>
    </row>
    <row r="388">
      <c r="B388" s="8"/>
      <c r="C388" s="8"/>
      <c r="D388" s="8"/>
      <c r="F388" s="8"/>
      <c r="G388" s="8"/>
      <c r="H388" s="8"/>
      <c r="I388" s="8"/>
      <c r="J388" s="8"/>
      <c r="K388" s="8"/>
      <c r="L388" s="8"/>
    </row>
    <row r="389">
      <c r="B389" s="8"/>
      <c r="C389" s="8"/>
      <c r="D389" s="8"/>
      <c r="F389" s="8"/>
      <c r="G389" s="8"/>
      <c r="H389" s="8"/>
      <c r="I389" s="8"/>
      <c r="J389" s="8"/>
      <c r="K389" s="8"/>
      <c r="L389" s="8"/>
    </row>
    <row r="390">
      <c r="B390" s="8"/>
      <c r="C390" s="8"/>
      <c r="D390" s="8"/>
      <c r="F390" s="8"/>
      <c r="G390" s="8"/>
      <c r="H390" s="8"/>
      <c r="I390" s="8"/>
      <c r="J390" s="8"/>
      <c r="K390" s="8"/>
      <c r="L390" s="8"/>
    </row>
    <row r="391">
      <c r="B391" s="8"/>
      <c r="C391" s="8"/>
      <c r="D391" s="8"/>
      <c r="F391" s="8"/>
      <c r="G391" s="8"/>
      <c r="H391" s="8"/>
      <c r="I391" s="8"/>
      <c r="J391" s="8"/>
      <c r="K391" s="8"/>
      <c r="L391" s="8"/>
    </row>
    <row r="392">
      <c r="B392" s="8"/>
      <c r="C392" s="8"/>
      <c r="D392" s="8"/>
      <c r="F392" s="8"/>
      <c r="G392" s="8"/>
      <c r="H392" s="8"/>
      <c r="I392" s="8"/>
      <c r="J392" s="8"/>
      <c r="K392" s="8"/>
      <c r="L392" s="8"/>
    </row>
    <row r="393">
      <c r="B393" s="8"/>
      <c r="C393" s="8"/>
      <c r="D393" s="8"/>
      <c r="F393" s="8"/>
      <c r="G393" s="8"/>
      <c r="H393" s="8"/>
      <c r="I393" s="8"/>
      <c r="J393" s="8"/>
      <c r="K393" s="8"/>
      <c r="L393" s="8"/>
    </row>
    <row r="394">
      <c r="B394" s="8"/>
      <c r="C394" s="8"/>
      <c r="D394" s="8"/>
      <c r="F394" s="8"/>
      <c r="G394" s="8"/>
      <c r="H394" s="8"/>
      <c r="I394" s="8"/>
      <c r="J394" s="8"/>
      <c r="K394" s="8"/>
      <c r="L394" s="8"/>
    </row>
    <row r="395">
      <c r="B395" s="8"/>
      <c r="C395" s="8"/>
      <c r="D395" s="8"/>
      <c r="F395" s="8"/>
      <c r="G395" s="8"/>
      <c r="H395" s="8"/>
      <c r="I395" s="8"/>
      <c r="J395" s="8"/>
      <c r="K395" s="8"/>
      <c r="L395" s="8"/>
    </row>
    <row r="396">
      <c r="B396" s="8"/>
      <c r="C396" s="8"/>
      <c r="D396" s="8"/>
      <c r="F396" s="8"/>
      <c r="G396" s="8"/>
      <c r="H396" s="8"/>
      <c r="I396" s="8"/>
      <c r="J396" s="8"/>
      <c r="K396" s="8"/>
      <c r="L396" s="8"/>
    </row>
    <row r="397">
      <c r="B397" s="8"/>
      <c r="C397" s="8"/>
      <c r="D397" s="8"/>
      <c r="F397" s="8"/>
      <c r="G397" s="8"/>
      <c r="H397" s="8"/>
      <c r="I397" s="8"/>
      <c r="J397" s="8"/>
      <c r="K397" s="8"/>
      <c r="L397" s="8"/>
    </row>
    <row r="398">
      <c r="B398" s="8"/>
      <c r="C398" s="8"/>
      <c r="D398" s="8"/>
      <c r="F398" s="8"/>
      <c r="G398" s="8"/>
      <c r="H398" s="8"/>
      <c r="I398" s="8"/>
      <c r="J398" s="8"/>
      <c r="K398" s="8"/>
      <c r="L398" s="8"/>
    </row>
    <row r="399">
      <c r="B399" s="8"/>
      <c r="C399" s="8"/>
      <c r="D399" s="8"/>
      <c r="F399" s="8"/>
      <c r="G399" s="8"/>
      <c r="H399" s="8"/>
      <c r="I399" s="8"/>
      <c r="J399" s="8"/>
      <c r="K399" s="8"/>
      <c r="L399" s="8"/>
    </row>
    <row r="400">
      <c r="B400" s="8"/>
      <c r="C400" s="8"/>
      <c r="D400" s="8"/>
      <c r="F400" s="8"/>
      <c r="G400" s="8"/>
      <c r="H400" s="8"/>
      <c r="I400" s="8"/>
      <c r="J400" s="8"/>
      <c r="K400" s="8"/>
      <c r="L400" s="8"/>
    </row>
    <row r="401">
      <c r="B401" s="8"/>
      <c r="C401" s="8"/>
      <c r="D401" s="8"/>
      <c r="F401" s="8"/>
      <c r="G401" s="8"/>
      <c r="H401" s="8"/>
      <c r="I401" s="8"/>
      <c r="J401" s="8"/>
      <c r="K401" s="8"/>
      <c r="L401" s="8"/>
    </row>
    <row r="402">
      <c r="B402" s="8"/>
      <c r="C402" s="8"/>
      <c r="D402" s="8"/>
      <c r="F402" s="8"/>
      <c r="G402" s="8"/>
      <c r="H402" s="8"/>
      <c r="I402" s="8"/>
      <c r="J402" s="8"/>
      <c r="K402" s="8"/>
      <c r="L402" s="8"/>
    </row>
    <row r="403">
      <c r="B403" s="8"/>
      <c r="C403" s="8"/>
      <c r="D403" s="8"/>
      <c r="F403" s="8"/>
      <c r="G403" s="8"/>
      <c r="H403" s="8"/>
      <c r="I403" s="8"/>
      <c r="J403" s="8"/>
      <c r="K403" s="8"/>
      <c r="L403" s="8"/>
    </row>
    <row r="404">
      <c r="B404" s="8"/>
      <c r="C404" s="8"/>
      <c r="D404" s="8"/>
      <c r="F404" s="8"/>
      <c r="G404" s="8"/>
      <c r="H404" s="8"/>
      <c r="I404" s="8"/>
      <c r="J404" s="8"/>
      <c r="K404" s="8"/>
      <c r="L404" s="8"/>
    </row>
    <row r="405">
      <c r="B405" s="8"/>
      <c r="C405" s="8"/>
      <c r="D405" s="8"/>
      <c r="F405" s="8"/>
      <c r="G405" s="8"/>
      <c r="H405" s="8"/>
      <c r="I405" s="8"/>
      <c r="J405" s="8"/>
      <c r="K405" s="8"/>
      <c r="L405" s="8"/>
    </row>
    <row r="406">
      <c r="B406" s="8"/>
      <c r="C406" s="8"/>
      <c r="D406" s="8"/>
      <c r="F406" s="8"/>
      <c r="G406" s="8"/>
      <c r="H406" s="8"/>
      <c r="I406" s="8"/>
      <c r="J406" s="8"/>
      <c r="K406" s="8"/>
      <c r="L406" s="8"/>
    </row>
    <row r="407">
      <c r="B407" s="8"/>
      <c r="C407" s="8"/>
      <c r="D407" s="8"/>
      <c r="F407" s="8"/>
      <c r="G407" s="8"/>
      <c r="H407" s="8"/>
      <c r="I407" s="8"/>
      <c r="J407" s="8"/>
      <c r="K407" s="8"/>
      <c r="L407" s="8"/>
    </row>
    <row r="408">
      <c r="B408" s="8"/>
      <c r="C408" s="8"/>
      <c r="D408" s="8"/>
      <c r="F408" s="8"/>
      <c r="G408" s="8"/>
      <c r="H408" s="8"/>
      <c r="I408" s="8"/>
      <c r="J408" s="8"/>
      <c r="K408" s="8"/>
      <c r="L408" s="8"/>
    </row>
    <row r="409">
      <c r="B409" s="8"/>
      <c r="C409" s="8"/>
      <c r="D409" s="8"/>
      <c r="F409" s="8"/>
      <c r="G409" s="8"/>
      <c r="H409" s="8"/>
      <c r="I409" s="8"/>
      <c r="J409" s="8"/>
      <c r="K409" s="8"/>
      <c r="L409" s="8"/>
    </row>
    <row r="410">
      <c r="B410" s="8"/>
      <c r="C410" s="8"/>
      <c r="D410" s="8"/>
      <c r="F410" s="8"/>
      <c r="G410" s="8"/>
      <c r="H410" s="8"/>
      <c r="I410" s="8"/>
      <c r="J410" s="8"/>
      <c r="K410" s="8"/>
      <c r="L410" s="8"/>
    </row>
    <row r="411">
      <c r="B411" s="8"/>
      <c r="C411" s="8"/>
      <c r="D411" s="8"/>
      <c r="F411" s="8"/>
      <c r="G411" s="8"/>
      <c r="H411" s="8"/>
      <c r="I411" s="8"/>
      <c r="J411" s="8"/>
      <c r="K411" s="8"/>
      <c r="L411" s="8"/>
    </row>
    <row r="412">
      <c r="B412" s="8"/>
      <c r="C412" s="8"/>
      <c r="D412" s="8"/>
      <c r="F412" s="8"/>
      <c r="G412" s="8"/>
      <c r="H412" s="8"/>
      <c r="I412" s="8"/>
      <c r="J412" s="8"/>
      <c r="K412" s="8"/>
      <c r="L412" s="8"/>
    </row>
    <row r="413">
      <c r="B413" s="8"/>
      <c r="C413" s="8"/>
      <c r="D413" s="8"/>
      <c r="F413" s="8"/>
      <c r="G413" s="8"/>
      <c r="H413" s="8"/>
      <c r="I413" s="8"/>
      <c r="J413" s="8"/>
      <c r="K413" s="8"/>
      <c r="L413" s="8"/>
    </row>
    <row r="414">
      <c r="B414" s="8"/>
      <c r="C414" s="8"/>
      <c r="D414" s="8"/>
      <c r="F414" s="8"/>
      <c r="G414" s="8"/>
      <c r="H414" s="8"/>
      <c r="I414" s="8"/>
      <c r="J414" s="8"/>
      <c r="K414" s="8"/>
      <c r="L414" s="8"/>
    </row>
    <row r="415">
      <c r="B415" s="8"/>
      <c r="C415" s="8"/>
      <c r="D415" s="8"/>
      <c r="F415" s="8"/>
      <c r="G415" s="8"/>
      <c r="H415" s="8"/>
      <c r="I415" s="8"/>
      <c r="J415" s="8"/>
      <c r="K415" s="8"/>
      <c r="L415" s="8"/>
    </row>
    <row r="416">
      <c r="B416" s="8"/>
      <c r="C416" s="8"/>
      <c r="D416" s="8"/>
      <c r="F416" s="8"/>
      <c r="G416" s="8"/>
      <c r="H416" s="8"/>
      <c r="I416" s="8"/>
      <c r="J416" s="8"/>
      <c r="K416" s="8"/>
      <c r="L416" s="8"/>
    </row>
    <row r="417">
      <c r="B417" s="8"/>
      <c r="C417" s="8"/>
      <c r="D417" s="8"/>
      <c r="F417" s="8"/>
      <c r="G417" s="8"/>
      <c r="H417" s="8"/>
      <c r="I417" s="8"/>
      <c r="J417" s="8"/>
      <c r="K417" s="8"/>
      <c r="L417" s="8"/>
    </row>
    <row r="418">
      <c r="B418" s="8"/>
      <c r="C418" s="8"/>
      <c r="D418" s="8"/>
      <c r="F418" s="8"/>
      <c r="G418" s="8"/>
      <c r="H418" s="8"/>
      <c r="I418" s="8"/>
      <c r="J418" s="8"/>
      <c r="K418" s="8"/>
      <c r="L418" s="8"/>
    </row>
    <row r="419">
      <c r="B419" s="8"/>
      <c r="C419" s="8"/>
      <c r="D419" s="8"/>
      <c r="F419" s="8"/>
      <c r="G419" s="8"/>
      <c r="H419" s="8"/>
      <c r="I419" s="8"/>
      <c r="J419" s="8"/>
      <c r="K419" s="8"/>
      <c r="L419" s="8"/>
    </row>
    <row r="420">
      <c r="B420" s="8"/>
      <c r="C420" s="8"/>
      <c r="D420" s="8"/>
      <c r="F420" s="8"/>
      <c r="G420" s="8"/>
      <c r="H420" s="8"/>
      <c r="I420" s="8"/>
      <c r="J420" s="8"/>
      <c r="K420" s="8"/>
      <c r="L420" s="8"/>
    </row>
    <row r="421">
      <c r="B421" s="8"/>
      <c r="C421" s="8"/>
      <c r="D421" s="8"/>
      <c r="F421" s="8"/>
      <c r="G421" s="8"/>
      <c r="H421" s="8"/>
      <c r="I421" s="8"/>
      <c r="J421" s="8"/>
      <c r="K421" s="8"/>
      <c r="L421" s="8"/>
    </row>
    <row r="422">
      <c r="B422" s="8"/>
      <c r="C422" s="8"/>
      <c r="D422" s="8"/>
      <c r="F422" s="8"/>
      <c r="G422" s="8"/>
      <c r="H422" s="8"/>
      <c r="I422" s="8"/>
      <c r="J422" s="8"/>
      <c r="K422" s="8"/>
      <c r="L422" s="8"/>
    </row>
    <row r="423">
      <c r="B423" s="8"/>
      <c r="C423" s="8"/>
      <c r="D423" s="8"/>
      <c r="F423" s="8"/>
      <c r="G423" s="8"/>
      <c r="H423" s="8"/>
      <c r="I423" s="8"/>
      <c r="J423" s="8"/>
      <c r="K423" s="8"/>
      <c r="L423" s="8"/>
    </row>
    <row r="424">
      <c r="B424" s="8"/>
      <c r="C424" s="8"/>
      <c r="D424" s="8"/>
      <c r="F424" s="8"/>
      <c r="G424" s="8"/>
      <c r="H424" s="8"/>
      <c r="I424" s="8"/>
      <c r="J424" s="8"/>
      <c r="K424" s="8"/>
      <c r="L424" s="8"/>
    </row>
    <row r="425">
      <c r="B425" s="8"/>
      <c r="C425" s="8"/>
      <c r="D425" s="8"/>
      <c r="F425" s="8"/>
      <c r="G425" s="8"/>
      <c r="H425" s="8"/>
      <c r="I425" s="8"/>
      <c r="J425" s="8"/>
      <c r="K425" s="8"/>
      <c r="L425" s="8"/>
    </row>
    <row r="426">
      <c r="B426" s="8"/>
      <c r="C426" s="8"/>
      <c r="D426" s="8"/>
      <c r="F426" s="8"/>
      <c r="G426" s="8"/>
      <c r="H426" s="8"/>
      <c r="I426" s="8"/>
      <c r="J426" s="8"/>
      <c r="K426" s="8"/>
      <c r="L426" s="8"/>
    </row>
    <row r="427">
      <c r="B427" s="8"/>
      <c r="C427" s="8"/>
      <c r="D427" s="8"/>
      <c r="F427" s="8"/>
      <c r="G427" s="8"/>
      <c r="H427" s="8"/>
      <c r="I427" s="8"/>
      <c r="J427" s="8"/>
      <c r="K427" s="8"/>
      <c r="L427" s="8"/>
    </row>
    <row r="428">
      <c r="B428" s="8"/>
      <c r="C428" s="8"/>
      <c r="D428" s="8"/>
      <c r="F428" s="8"/>
      <c r="G428" s="8"/>
      <c r="H428" s="8"/>
      <c r="I428" s="8"/>
      <c r="J428" s="8"/>
      <c r="K428" s="8"/>
      <c r="L428" s="8"/>
    </row>
    <row r="429">
      <c r="B429" s="8"/>
      <c r="C429" s="8"/>
      <c r="D429" s="8"/>
      <c r="F429" s="8"/>
      <c r="G429" s="8"/>
      <c r="H429" s="8"/>
      <c r="I429" s="8"/>
      <c r="J429" s="8"/>
      <c r="K429" s="8"/>
      <c r="L429" s="8"/>
    </row>
    <row r="430">
      <c r="B430" s="8"/>
      <c r="C430" s="8"/>
      <c r="D430" s="8"/>
      <c r="F430" s="8"/>
      <c r="G430" s="8"/>
      <c r="H430" s="8"/>
      <c r="I430" s="8"/>
      <c r="J430" s="8"/>
      <c r="K430" s="8"/>
      <c r="L430" s="8"/>
    </row>
    <row r="431">
      <c r="B431" s="8"/>
      <c r="C431" s="8"/>
      <c r="D431" s="8"/>
      <c r="F431" s="8"/>
      <c r="G431" s="8"/>
      <c r="H431" s="8"/>
      <c r="I431" s="8"/>
      <c r="J431" s="8"/>
      <c r="K431" s="8"/>
      <c r="L431" s="8"/>
    </row>
    <row r="432">
      <c r="B432" s="8"/>
      <c r="C432" s="8"/>
      <c r="D432" s="8"/>
      <c r="F432" s="8"/>
      <c r="G432" s="8"/>
      <c r="H432" s="8"/>
      <c r="I432" s="8"/>
      <c r="J432" s="8"/>
      <c r="K432" s="8"/>
      <c r="L432" s="8"/>
    </row>
    <row r="433">
      <c r="B433" s="8"/>
      <c r="C433" s="8"/>
      <c r="D433" s="8"/>
      <c r="F433" s="8"/>
      <c r="G433" s="8"/>
      <c r="H433" s="8"/>
      <c r="I433" s="8"/>
      <c r="J433" s="8"/>
      <c r="K433" s="8"/>
      <c r="L433" s="8"/>
    </row>
    <row r="434">
      <c r="B434" s="8"/>
      <c r="C434" s="8"/>
      <c r="D434" s="8"/>
      <c r="F434" s="8"/>
      <c r="G434" s="8"/>
      <c r="H434" s="8"/>
      <c r="I434" s="8"/>
      <c r="J434" s="8"/>
      <c r="K434" s="8"/>
      <c r="L434" s="8"/>
    </row>
    <row r="435">
      <c r="B435" s="8"/>
      <c r="C435" s="8"/>
      <c r="D435" s="8"/>
      <c r="F435" s="8"/>
      <c r="G435" s="8"/>
      <c r="H435" s="8"/>
      <c r="I435" s="8"/>
      <c r="J435" s="8"/>
      <c r="K435" s="8"/>
      <c r="L435" s="8"/>
    </row>
    <row r="436">
      <c r="B436" s="8"/>
      <c r="C436" s="8"/>
      <c r="D436" s="8"/>
      <c r="F436" s="8"/>
      <c r="G436" s="8"/>
      <c r="H436" s="8"/>
      <c r="I436" s="8"/>
      <c r="J436" s="8"/>
      <c r="K436" s="8"/>
      <c r="L436" s="8"/>
    </row>
    <row r="437">
      <c r="B437" s="8"/>
      <c r="C437" s="8"/>
      <c r="D437" s="8"/>
      <c r="F437" s="8"/>
      <c r="G437" s="8"/>
      <c r="H437" s="8"/>
      <c r="I437" s="8"/>
      <c r="J437" s="8"/>
      <c r="K437" s="8"/>
      <c r="L437" s="8"/>
    </row>
    <row r="438">
      <c r="B438" s="8"/>
      <c r="C438" s="8"/>
      <c r="D438" s="8"/>
      <c r="F438" s="8"/>
      <c r="G438" s="8"/>
      <c r="H438" s="8"/>
      <c r="I438" s="8"/>
      <c r="J438" s="8"/>
      <c r="K438" s="8"/>
      <c r="L438" s="8"/>
    </row>
    <row r="439">
      <c r="B439" s="8"/>
      <c r="C439" s="8"/>
      <c r="D439" s="8"/>
      <c r="F439" s="8"/>
      <c r="G439" s="8"/>
      <c r="H439" s="8"/>
      <c r="I439" s="8"/>
      <c r="J439" s="8"/>
      <c r="K439" s="8"/>
      <c r="L439" s="8"/>
    </row>
    <row r="440">
      <c r="B440" s="8"/>
      <c r="C440" s="8"/>
      <c r="D440" s="8"/>
      <c r="F440" s="8"/>
      <c r="G440" s="8"/>
      <c r="H440" s="8"/>
      <c r="I440" s="8"/>
      <c r="J440" s="8"/>
      <c r="K440" s="8"/>
      <c r="L440" s="8"/>
    </row>
    <row r="441">
      <c r="B441" s="8"/>
      <c r="C441" s="8"/>
      <c r="D441" s="8"/>
      <c r="F441" s="8"/>
      <c r="G441" s="8"/>
      <c r="H441" s="8"/>
      <c r="I441" s="8"/>
      <c r="J441" s="8"/>
      <c r="K441" s="8"/>
      <c r="L441" s="8"/>
    </row>
    <row r="442">
      <c r="B442" s="8"/>
      <c r="C442" s="8"/>
      <c r="D442" s="8"/>
      <c r="F442" s="8"/>
      <c r="G442" s="8"/>
      <c r="H442" s="8"/>
      <c r="I442" s="8"/>
      <c r="J442" s="8"/>
      <c r="K442" s="8"/>
      <c r="L442" s="8"/>
    </row>
    <row r="443">
      <c r="B443" s="8"/>
      <c r="C443" s="8"/>
      <c r="D443" s="8"/>
      <c r="F443" s="8"/>
      <c r="G443" s="8"/>
      <c r="H443" s="8"/>
      <c r="I443" s="8"/>
      <c r="J443" s="8"/>
      <c r="K443" s="8"/>
      <c r="L443" s="8"/>
    </row>
    <row r="444">
      <c r="B444" s="8"/>
      <c r="C444" s="8"/>
      <c r="D444" s="8"/>
      <c r="F444" s="8"/>
      <c r="G444" s="8"/>
      <c r="H444" s="8"/>
      <c r="I444" s="8"/>
      <c r="J444" s="8"/>
      <c r="K444" s="8"/>
      <c r="L444" s="8"/>
    </row>
    <row r="445">
      <c r="B445" s="8"/>
      <c r="C445" s="8"/>
      <c r="D445" s="8"/>
      <c r="F445" s="8"/>
      <c r="G445" s="8"/>
      <c r="H445" s="8"/>
      <c r="I445" s="8"/>
      <c r="J445" s="8"/>
      <c r="K445" s="8"/>
      <c r="L445" s="8"/>
    </row>
    <row r="446">
      <c r="B446" s="8"/>
      <c r="C446" s="8"/>
      <c r="D446" s="8"/>
      <c r="F446" s="8"/>
      <c r="G446" s="8"/>
      <c r="H446" s="8"/>
      <c r="I446" s="8"/>
      <c r="J446" s="8"/>
      <c r="K446" s="8"/>
      <c r="L446" s="8"/>
    </row>
    <row r="447">
      <c r="B447" s="8"/>
      <c r="C447" s="8"/>
      <c r="D447" s="8"/>
      <c r="F447" s="8"/>
      <c r="G447" s="8"/>
      <c r="H447" s="8"/>
      <c r="I447" s="8"/>
      <c r="J447" s="8"/>
      <c r="K447" s="8"/>
      <c r="L447" s="8"/>
    </row>
    <row r="448">
      <c r="B448" s="8"/>
      <c r="C448" s="8"/>
      <c r="D448" s="8"/>
      <c r="F448" s="8"/>
      <c r="G448" s="8"/>
      <c r="H448" s="8"/>
      <c r="I448" s="8"/>
      <c r="J448" s="8"/>
      <c r="K448" s="8"/>
      <c r="L448" s="8"/>
    </row>
    <row r="449">
      <c r="B449" s="8"/>
      <c r="C449" s="8"/>
      <c r="D449" s="8"/>
      <c r="F449" s="8"/>
      <c r="G449" s="8"/>
      <c r="H449" s="8"/>
      <c r="I449" s="8"/>
      <c r="J449" s="8"/>
      <c r="K449" s="8"/>
      <c r="L449" s="8"/>
    </row>
    <row r="450">
      <c r="B450" s="8"/>
      <c r="C450" s="8"/>
      <c r="D450" s="8"/>
      <c r="F450" s="8"/>
      <c r="G450" s="8"/>
      <c r="H450" s="8"/>
      <c r="I450" s="8"/>
      <c r="J450" s="8"/>
      <c r="K450" s="8"/>
      <c r="L450" s="8"/>
    </row>
    <row r="451">
      <c r="B451" s="8"/>
      <c r="C451" s="8"/>
      <c r="D451" s="8"/>
      <c r="F451" s="8"/>
      <c r="G451" s="8"/>
      <c r="H451" s="8"/>
      <c r="I451" s="8"/>
      <c r="J451" s="8"/>
      <c r="K451" s="8"/>
      <c r="L451" s="8"/>
    </row>
    <row r="452">
      <c r="B452" s="8"/>
      <c r="C452" s="8"/>
      <c r="D452" s="8"/>
      <c r="F452" s="8"/>
      <c r="G452" s="8"/>
      <c r="H452" s="8"/>
      <c r="I452" s="8"/>
      <c r="J452" s="8"/>
      <c r="K452" s="8"/>
      <c r="L452" s="8"/>
    </row>
    <row r="453">
      <c r="B453" s="8"/>
      <c r="C453" s="8"/>
      <c r="D453" s="8"/>
      <c r="F453" s="8"/>
      <c r="G453" s="8"/>
      <c r="H453" s="8"/>
      <c r="I453" s="8"/>
      <c r="J453" s="8"/>
      <c r="K453" s="8"/>
      <c r="L453" s="8"/>
    </row>
    <row r="454">
      <c r="B454" s="8"/>
      <c r="C454" s="8"/>
      <c r="D454" s="8"/>
      <c r="F454" s="8"/>
      <c r="G454" s="8"/>
      <c r="H454" s="8"/>
      <c r="I454" s="8"/>
      <c r="J454" s="8"/>
      <c r="K454" s="8"/>
      <c r="L454" s="8"/>
    </row>
    <row r="455">
      <c r="B455" s="8"/>
      <c r="C455" s="8"/>
      <c r="D455" s="8"/>
      <c r="F455" s="8"/>
      <c r="G455" s="8"/>
      <c r="H455" s="8"/>
      <c r="I455" s="8"/>
      <c r="J455" s="8"/>
      <c r="K455" s="8"/>
      <c r="L455" s="8"/>
    </row>
    <row r="456">
      <c r="B456" s="8"/>
      <c r="C456" s="8"/>
      <c r="D456" s="8"/>
      <c r="F456" s="8"/>
      <c r="G456" s="8"/>
      <c r="H456" s="8"/>
      <c r="I456" s="8"/>
      <c r="J456" s="8"/>
      <c r="K456" s="8"/>
      <c r="L456" s="8"/>
    </row>
    <row r="457">
      <c r="B457" s="8"/>
      <c r="C457" s="8"/>
      <c r="D457" s="8"/>
      <c r="F457" s="8"/>
      <c r="G457" s="8"/>
      <c r="H457" s="8"/>
      <c r="I457" s="8"/>
      <c r="J457" s="8"/>
      <c r="K457" s="8"/>
      <c r="L457" s="8"/>
    </row>
    <row r="458">
      <c r="B458" s="8"/>
      <c r="C458" s="8"/>
      <c r="D458" s="8"/>
      <c r="F458" s="8"/>
      <c r="G458" s="8"/>
      <c r="H458" s="8"/>
      <c r="I458" s="8"/>
      <c r="J458" s="8"/>
      <c r="K458" s="8"/>
      <c r="L458" s="8"/>
    </row>
    <row r="459">
      <c r="B459" s="8"/>
      <c r="C459" s="8"/>
      <c r="D459" s="8"/>
      <c r="F459" s="8"/>
      <c r="G459" s="8"/>
      <c r="H459" s="8"/>
      <c r="I459" s="8"/>
      <c r="J459" s="8"/>
      <c r="K459" s="8"/>
      <c r="L459" s="8"/>
    </row>
    <row r="460">
      <c r="B460" s="8"/>
      <c r="C460" s="8"/>
      <c r="D460" s="8"/>
      <c r="F460" s="8"/>
      <c r="G460" s="8"/>
      <c r="H460" s="8"/>
      <c r="I460" s="8"/>
      <c r="J460" s="8"/>
      <c r="K460" s="8"/>
      <c r="L460" s="8"/>
    </row>
    <row r="461">
      <c r="B461" s="8"/>
      <c r="C461" s="8"/>
      <c r="D461" s="8"/>
      <c r="F461" s="8"/>
      <c r="G461" s="8"/>
      <c r="H461" s="8"/>
      <c r="I461" s="8"/>
      <c r="J461" s="8"/>
      <c r="K461" s="8"/>
      <c r="L461" s="8"/>
    </row>
    <row r="462">
      <c r="B462" s="8"/>
      <c r="C462" s="8"/>
      <c r="D462" s="8"/>
      <c r="F462" s="8"/>
      <c r="G462" s="8"/>
      <c r="H462" s="8"/>
      <c r="I462" s="8"/>
      <c r="J462" s="8"/>
      <c r="K462" s="8"/>
      <c r="L462" s="8"/>
    </row>
    <row r="463">
      <c r="B463" s="8"/>
      <c r="C463" s="8"/>
      <c r="D463" s="8"/>
      <c r="F463" s="8"/>
      <c r="G463" s="8"/>
      <c r="H463" s="8"/>
      <c r="I463" s="8"/>
      <c r="J463" s="8"/>
      <c r="K463" s="8"/>
      <c r="L463" s="8"/>
    </row>
    <row r="464">
      <c r="B464" s="8"/>
      <c r="C464" s="8"/>
      <c r="D464" s="8"/>
      <c r="F464" s="8"/>
      <c r="G464" s="8"/>
      <c r="H464" s="8"/>
      <c r="I464" s="8"/>
      <c r="J464" s="8"/>
      <c r="K464" s="8"/>
      <c r="L464" s="8"/>
    </row>
    <row r="465">
      <c r="B465" s="8"/>
      <c r="C465" s="8"/>
      <c r="D465" s="8"/>
      <c r="F465" s="8"/>
      <c r="G465" s="8"/>
      <c r="H465" s="8"/>
      <c r="I465" s="8"/>
      <c r="J465" s="8"/>
      <c r="K465" s="8"/>
      <c r="L465" s="8"/>
    </row>
    <row r="466">
      <c r="B466" s="8"/>
      <c r="C466" s="8"/>
      <c r="D466" s="8"/>
      <c r="F466" s="8"/>
      <c r="G466" s="8"/>
      <c r="H466" s="8"/>
      <c r="I466" s="8"/>
      <c r="J466" s="8"/>
      <c r="K466" s="8"/>
      <c r="L466" s="8"/>
    </row>
    <row r="467">
      <c r="B467" s="8"/>
      <c r="C467" s="8"/>
      <c r="D467" s="8"/>
      <c r="F467" s="8"/>
      <c r="G467" s="8"/>
      <c r="H467" s="8"/>
      <c r="I467" s="8"/>
      <c r="J467" s="8"/>
      <c r="K467" s="8"/>
      <c r="L467" s="8"/>
    </row>
    <row r="468">
      <c r="B468" s="8"/>
      <c r="C468" s="8"/>
      <c r="D468" s="8"/>
      <c r="F468" s="8"/>
      <c r="G468" s="8"/>
      <c r="H468" s="8"/>
      <c r="I468" s="8"/>
      <c r="J468" s="8"/>
      <c r="K468" s="8"/>
      <c r="L468" s="8"/>
    </row>
    <row r="469">
      <c r="B469" s="8"/>
      <c r="C469" s="8"/>
      <c r="D469" s="8"/>
      <c r="F469" s="8"/>
      <c r="G469" s="8"/>
      <c r="H469" s="8"/>
      <c r="I469" s="8"/>
      <c r="J469" s="8"/>
      <c r="K469" s="8"/>
      <c r="L469" s="8"/>
    </row>
    <row r="470">
      <c r="B470" s="8"/>
      <c r="C470" s="8"/>
      <c r="D470" s="8"/>
      <c r="F470" s="8"/>
      <c r="G470" s="8"/>
      <c r="H470" s="8"/>
      <c r="I470" s="8"/>
      <c r="J470" s="8"/>
      <c r="K470" s="8"/>
      <c r="L470" s="8"/>
    </row>
    <row r="471">
      <c r="B471" s="8"/>
      <c r="C471" s="8"/>
      <c r="D471" s="8"/>
      <c r="F471" s="8"/>
      <c r="G471" s="8"/>
      <c r="H471" s="8"/>
      <c r="I471" s="8"/>
      <c r="J471" s="8"/>
      <c r="K471" s="8"/>
      <c r="L471" s="8"/>
    </row>
    <row r="472">
      <c r="B472" s="8"/>
      <c r="C472" s="8"/>
      <c r="D472" s="8"/>
      <c r="F472" s="8"/>
      <c r="G472" s="8"/>
      <c r="H472" s="8"/>
      <c r="I472" s="8"/>
      <c r="J472" s="8"/>
      <c r="K472" s="8"/>
      <c r="L472" s="8"/>
    </row>
    <row r="473">
      <c r="B473" s="8"/>
      <c r="C473" s="8"/>
      <c r="D473" s="8"/>
      <c r="F473" s="8"/>
      <c r="G473" s="8"/>
      <c r="H473" s="8"/>
      <c r="I473" s="8"/>
      <c r="J473" s="8"/>
      <c r="K473" s="8"/>
      <c r="L473" s="8"/>
    </row>
    <row r="474">
      <c r="B474" s="8"/>
      <c r="C474" s="8"/>
      <c r="D474" s="8"/>
      <c r="F474" s="8"/>
      <c r="G474" s="8"/>
      <c r="H474" s="8"/>
      <c r="I474" s="8"/>
      <c r="J474" s="8"/>
      <c r="K474" s="8"/>
      <c r="L474" s="8"/>
    </row>
    <row r="475">
      <c r="B475" s="8"/>
      <c r="C475" s="8"/>
      <c r="D475" s="8"/>
      <c r="F475" s="8"/>
      <c r="G475" s="8"/>
      <c r="H475" s="8"/>
      <c r="I475" s="8"/>
      <c r="J475" s="8"/>
      <c r="K475" s="8"/>
      <c r="L475" s="8"/>
    </row>
    <row r="476">
      <c r="B476" s="8"/>
      <c r="C476" s="8"/>
      <c r="D476" s="8"/>
      <c r="F476" s="8"/>
      <c r="G476" s="8"/>
      <c r="H476" s="8"/>
      <c r="I476" s="8"/>
      <c r="J476" s="8"/>
      <c r="K476" s="8"/>
      <c r="L476" s="8"/>
    </row>
    <row r="477">
      <c r="B477" s="8"/>
      <c r="C477" s="8"/>
      <c r="D477" s="8"/>
      <c r="F477" s="8"/>
      <c r="G477" s="8"/>
      <c r="H477" s="8"/>
      <c r="I477" s="8"/>
      <c r="J477" s="8"/>
      <c r="K477" s="8"/>
      <c r="L477" s="8"/>
    </row>
    <row r="478">
      <c r="B478" s="8"/>
      <c r="C478" s="8"/>
      <c r="D478" s="8"/>
      <c r="F478" s="8"/>
      <c r="G478" s="8"/>
      <c r="H478" s="8"/>
      <c r="I478" s="8"/>
      <c r="J478" s="8"/>
      <c r="K478" s="8"/>
      <c r="L478" s="8"/>
    </row>
    <row r="479">
      <c r="B479" s="8"/>
      <c r="C479" s="8"/>
      <c r="D479" s="8"/>
      <c r="F479" s="8"/>
      <c r="G479" s="8"/>
      <c r="H479" s="8"/>
      <c r="I479" s="8"/>
      <c r="J479" s="8"/>
      <c r="K479" s="8"/>
      <c r="L479" s="8"/>
    </row>
    <row r="480">
      <c r="B480" s="8"/>
      <c r="C480" s="8"/>
      <c r="D480" s="8"/>
      <c r="F480" s="8"/>
      <c r="G480" s="8"/>
      <c r="H480" s="8"/>
      <c r="I480" s="8"/>
      <c r="J480" s="8"/>
      <c r="K480" s="8"/>
      <c r="L480" s="8"/>
    </row>
    <row r="481">
      <c r="B481" s="8"/>
      <c r="C481" s="8"/>
      <c r="D481" s="8"/>
      <c r="F481" s="8"/>
      <c r="G481" s="8"/>
      <c r="H481" s="8"/>
      <c r="I481" s="8"/>
      <c r="J481" s="8"/>
      <c r="K481" s="8"/>
      <c r="L481" s="8"/>
    </row>
    <row r="482">
      <c r="B482" s="8"/>
      <c r="C482" s="8"/>
      <c r="D482" s="8"/>
      <c r="F482" s="8"/>
      <c r="G482" s="8"/>
      <c r="H482" s="8"/>
      <c r="I482" s="8"/>
      <c r="J482" s="8"/>
      <c r="K482" s="8"/>
      <c r="L482" s="8"/>
    </row>
    <row r="483">
      <c r="B483" s="8"/>
      <c r="C483" s="8"/>
      <c r="D483" s="8"/>
      <c r="F483" s="8"/>
      <c r="G483" s="8"/>
      <c r="H483" s="8"/>
      <c r="I483" s="8"/>
      <c r="J483" s="8"/>
      <c r="K483" s="8"/>
      <c r="L483" s="8"/>
    </row>
    <row r="484">
      <c r="B484" s="8"/>
      <c r="C484" s="8"/>
      <c r="D484" s="8"/>
      <c r="F484" s="8"/>
      <c r="G484" s="8"/>
      <c r="H484" s="8"/>
      <c r="I484" s="8"/>
      <c r="J484" s="8"/>
      <c r="K484" s="8"/>
      <c r="L484" s="8"/>
    </row>
    <row r="485">
      <c r="B485" s="8"/>
      <c r="C485" s="8"/>
      <c r="D485" s="8"/>
      <c r="F485" s="8"/>
      <c r="G485" s="8"/>
      <c r="H485" s="8"/>
      <c r="I485" s="8"/>
      <c r="J485" s="8"/>
      <c r="K485" s="8"/>
      <c r="L485" s="8"/>
    </row>
    <row r="486">
      <c r="B486" s="8"/>
      <c r="C486" s="8"/>
      <c r="D486" s="8"/>
      <c r="F486" s="8"/>
      <c r="G486" s="8"/>
      <c r="H486" s="8"/>
      <c r="I486" s="8"/>
      <c r="J486" s="8"/>
      <c r="K486" s="8"/>
      <c r="L486" s="8"/>
    </row>
    <row r="487">
      <c r="B487" s="8"/>
      <c r="C487" s="8"/>
      <c r="D487" s="8"/>
      <c r="F487" s="8"/>
      <c r="G487" s="8"/>
      <c r="H487" s="8"/>
      <c r="I487" s="8"/>
      <c r="J487" s="8"/>
      <c r="K487" s="8"/>
      <c r="L487" s="8"/>
    </row>
    <row r="488">
      <c r="B488" s="8"/>
      <c r="C488" s="8"/>
      <c r="D488" s="8"/>
      <c r="F488" s="8"/>
      <c r="G488" s="8"/>
      <c r="H488" s="8"/>
      <c r="I488" s="8"/>
      <c r="J488" s="8"/>
      <c r="K488" s="8"/>
      <c r="L488" s="8"/>
    </row>
    <row r="489">
      <c r="B489" s="8"/>
      <c r="C489" s="8"/>
      <c r="D489" s="8"/>
      <c r="F489" s="8"/>
      <c r="G489" s="8"/>
      <c r="H489" s="8"/>
      <c r="I489" s="8"/>
      <c r="J489" s="8"/>
      <c r="K489" s="8"/>
      <c r="L489" s="8"/>
    </row>
    <row r="490">
      <c r="B490" s="8"/>
      <c r="C490" s="8"/>
      <c r="D490" s="8"/>
      <c r="F490" s="8"/>
      <c r="G490" s="8"/>
      <c r="H490" s="8"/>
      <c r="I490" s="8"/>
      <c r="J490" s="8"/>
      <c r="K490" s="8"/>
      <c r="L490" s="8"/>
    </row>
    <row r="491">
      <c r="B491" s="8"/>
      <c r="C491" s="8"/>
      <c r="D491" s="8"/>
      <c r="F491" s="8"/>
      <c r="G491" s="8"/>
      <c r="H491" s="8"/>
      <c r="I491" s="8"/>
      <c r="J491" s="8"/>
      <c r="K491" s="8"/>
      <c r="L491" s="8"/>
    </row>
    <row r="492">
      <c r="B492" s="8"/>
      <c r="C492" s="8"/>
      <c r="D492" s="8"/>
      <c r="F492" s="8"/>
      <c r="G492" s="8"/>
      <c r="H492" s="8"/>
      <c r="I492" s="8"/>
      <c r="J492" s="8"/>
      <c r="K492" s="8"/>
      <c r="L492" s="8"/>
    </row>
    <row r="493">
      <c r="B493" s="8"/>
      <c r="C493" s="8"/>
      <c r="D493" s="8"/>
      <c r="F493" s="8"/>
      <c r="G493" s="8"/>
      <c r="H493" s="8"/>
      <c r="I493" s="8"/>
      <c r="J493" s="8"/>
      <c r="K493" s="8"/>
      <c r="L493" s="8"/>
    </row>
    <row r="494">
      <c r="B494" s="8"/>
      <c r="C494" s="8"/>
      <c r="D494" s="8"/>
      <c r="F494" s="8"/>
      <c r="G494" s="8"/>
      <c r="H494" s="8"/>
      <c r="I494" s="8"/>
      <c r="J494" s="8"/>
      <c r="K494" s="8"/>
      <c r="L494" s="8"/>
    </row>
    <row r="495">
      <c r="B495" s="8"/>
      <c r="C495" s="8"/>
      <c r="D495" s="8"/>
      <c r="F495" s="8"/>
      <c r="G495" s="8"/>
      <c r="H495" s="8"/>
      <c r="I495" s="8"/>
      <c r="J495" s="8"/>
      <c r="K495" s="8"/>
      <c r="L495" s="8"/>
    </row>
    <row r="496">
      <c r="B496" s="8"/>
      <c r="C496" s="8"/>
      <c r="D496" s="8"/>
      <c r="F496" s="8"/>
      <c r="G496" s="8"/>
      <c r="H496" s="8"/>
      <c r="I496" s="8"/>
      <c r="J496" s="8"/>
      <c r="K496" s="8"/>
      <c r="L496" s="8"/>
    </row>
    <row r="497">
      <c r="B497" s="8"/>
      <c r="C497" s="8"/>
      <c r="D497" s="8"/>
      <c r="F497" s="8"/>
      <c r="G497" s="8"/>
      <c r="H497" s="8"/>
      <c r="I497" s="8"/>
      <c r="J497" s="8"/>
      <c r="K497" s="8"/>
      <c r="L497" s="8"/>
    </row>
    <row r="498">
      <c r="B498" s="8"/>
      <c r="C498" s="8"/>
      <c r="D498" s="8"/>
      <c r="F498" s="8"/>
      <c r="G498" s="8"/>
      <c r="H498" s="8"/>
      <c r="I498" s="8"/>
      <c r="J498" s="8"/>
      <c r="K498" s="8"/>
      <c r="L498" s="8"/>
    </row>
    <row r="499">
      <c r="B499" s="8"/>
      <c r="C499" s="8"/>
      <c r="D499" s="8"/>
      <c r="F499" s="8"/>
      <c r="G499" s="8"/>
      <c r="H499" s="8"/>
      <c r="I499" s="8"/>
      <c r="J499" s="8"/>
      <c r="K499" s="8"/>
      <c r="L499" s="8"/>
    </row>
    <row r="500">
      <c r="B500" s="8"/>
      <c r="C500" s="8"/>
      <c r="D500" s="8"/>
      <c r="F500" s="8"/>
      <c r="G500" s="8"/>
      <c r="H500" s="8"/>
      <c r="I500" s="8"/>
      <c r="J500" s="8"/>
      <c r="K500" s="8"/>
      <c r="L500" s="8"/>
    </row>
    <row r="501">
      <c r="B501" s="8"/>
      <c r="C501" s="8"/>
      <c r="D501" s="8"/>
      <c r="F501" s="8"/>
      <c r="G501" s="8"/>
      <c r="H501" s="8"/>
      <c r="I501" s="8"/>
      <c r="J501" s="8"/>
      <c r="K501" s="8"/>
      <c r="L501" s="8"/>
    </row>
    <row r="502">
      <c r="B502" s="8"/>
      <c r="C502" s="8"/>
      <c r="D502" s="8"/>
      <c r="F502" s="8"/>
      <c r="G502" s="8"/>
      <c r="H502" s="8"/>
      <c r="I502" s="8"/>
      <c r="J502" s="8"/>
      <c r="K502" s="8"/>
      <c r="L502" s="8"/>
    </row>
    <row r="503">
      <c r="B503" s="8"/>
      <c r="C503" s="8"/>
      <c r="D503" s="8"/>
      <c r="F503" s="8"/>
      <c r="G503" s="8"/>
      <c r="H503" s="8"/>
      <c r="I503" s="8"/>
      <c r="J503" s="8"/>
      <c r="K503" s="8"/>
      <c r="L503" s="8"/>
    </row>
    <row r="504">
      <c r="B504" s="8"/>
      <c r="C504" s="8"/>
      <c r="D504" s="8"/>
      <c r="F504" s="8"/>
      <c r="G504" s="8"/>
      <c r="H504" s="8"/>
      <c r="I504" s="8"/>
      <c r="J504" s="8"/>
      <c r="K504" s="8"/>
      <c r="L504" s="8"/>
    </row>
    <row r="505">
      <c r="B505" s="8"/>
      <c r="C505" s="8"/>
      <c r="D505" s="8"/>
      <c r="F505" s="8"/>
      <c r="G505" s="8"/>
      <c r="H505" s="8"/>
      <c r="I505" s="8"/>
      <c r="J505" s="8"/>
      <c r="K505" s="8"/>
      <c r="L505" s="8"/>
    </row>
    <row r="506">
      <c r="B506" s="8"/>
      <c r="C506" s="8"/>
      <c r="D506" s="8"/>
      <c r="F506" s="8"/>
      <c r="G506" s="8"/>
      <c r="H506" s="8"/>
      <c r="I506" s="8"/>
      <c r="J506" s="8"/>
      <c r="K506" s="8"/>
      <c r="L506" s="8"/>
    </row>
    <row r="507">
      <c r="B507" s="8"/>
      <c r="C507" s="8"/>
      <c r="D507" s="8"/>
      <c r="F507" s="8"/>
      <c r="G507" s="8"/>
      <c r="H507" s="8"/>
      <c r="I507" s="8"/>
      <c r="J507" s="8"/>
      <c r="K507" s="8"/>
      <c r="L507" s="8"/>
    </row>
    <row r="508">
      <c r="B508" s="8"/>
      <c r="C508" s="8"/>
      <c r="D508" s="8"/>
      <c r="F508" s="8"/>
      <c r="G508" s="8"/>
      <c r="H508" s="8"/>
      <c r="I508" s="8"/>
      <c r="J508" s="8"/>
      <c r="K508" s="8"/>
      <c r="L508" s="8"/>
    </row>
    <row r="509">
      <c r="B509" s="8"/>
      <c r="C509" s="8"/>
      <c r="D509" s="8"/>
      <c r="F509" s="8"/>
      <c r="G509" s="8"/>
      <c r="H509" s="8"/>
      <c r="I509" s="8"/>
      <c r="J509" s="8"/>
      <c r="K509" s="8"/>
      <c r="L509" s="8"/>
    </row>
    <row r="510">
      <c r="B510" s="8"/>
      <c r="C510" s="8"/>
      <c r="D510" s="8"/>
      <c r="F510" s="8"/>
      <c r="G510" s="8"/>
      <c r="H510" s="8"/>
      <c r="I510" s="8"/>
      <c r="J510" s="8"/>
      <c r="K510" s="8"/>
      <c r="L510" s="8"/>
    </row>
    <row r="511">
      <c r="B511" s="8"/>
      <c r="C511" s="8"/>
      <c r="D511" s="8"/>
      <c r="F511" s="8"/>
      <c r="G511" s="8"/>
      <c r="H511" s="8"/>
      <c r="I511" s="8"/>
      <c r="J511" s="8"/>
      <c r="K511" s="8"/>
      <c r="L511" s="8"/>
    </row>
    <row r="512">
      <c r="B512" s="8"/>
      <c r="C512" s="8"/>
      <c r="D512" s="8"/>
      <c r="F512" s="8"/>
      <c r="G512" s="8"/>
      <c r="H512" s="8"/>
      <c r="I512" s="8"/>
      <c r="J512" s="8"/>
      <c r="K512" s="8"/>
      <c r="L512" s="8"/>
    </row>
    <row r="513">
      <c r="B513" s="8"/>
      <c r="C513" s="8"/>
      <c r="D513" s="8"/>
      <c r="F513" s="8"/>
      <c r="G513" s="8"/>
      <c r="H513" s="8"/>
      <c r="I513" s="8"/>
      <c r="J513" s="8"/>
      <c r="K513" s="8"/>
      <c r="L513" s="8"/>
    </row>
    <row r="514">
      <c r="B514" s="8"/>
      <c r="C514" s="8"/>
      <c r="D514" s="8"/>
      <c r="F514" s="8"/>
      <c r="G514" s="8"/>
      <c r="H514" s="8"/>
      <c r="I514" s="8"/>
      <c r="J514" s="8"/>
      <c r="K514" s="8"/>
      <c r="L514" s="8"/>
    </row>
    <row r="515">
      <c r="B515" s="8"/>
      <c r="C515" s="8"/>
      <c r="D515" s="8"/>
      <c r="F515" s="8"/>
      <c r="G515" s="8"/>
      <c r="H515" s="8"/>
      <c r="I515" s="8"/>
      <c r="J515" s="8"/>
      <c r="K515" s="8"/>
      <c r="L515" s="8"/>
    </row>
    <row r="516">
      <c r="B516" s="8"/>
      <c r="C516" s="8"/>
      <c r="D516" s="8"/>
      <c r="F516" s="8"/>
      <c r="G516" s="8"/>
      <c r="H516" s="8"/>
      <c r="I516" s="8"/>
      <c r="J516" s="8"/>
      <c r="K516" s="8"/>
      <c r="L516" s="8"/>
    </row>
    <row r="517">
      <c r="B517" s="8"/>
      <c r="C517" s="8"/>
      <c r="D517" s="8"/>
      <c r="F517" s="8"/>
      <c r="G517" s="8"/>
      <c r="H517" s="8"/>
      <c r="I517" s="8"/>
      <c r="J517" s="8"/>
      <c r="K517" s="8"/>
      <c r="L517" s="8"/>
    </row>
    <row r="518">
      <c r="B518" s="8"/>
      <c r="C518" s="8"/>
      <c r="D518" s="8"/>
      <c r="F518" s="8"/>
      <c r="G518" s="8"/>
      <c r="H518" s="8"/>
      <c r="I518" s="8"/>
      <c r="J518" s="8"/>
      <c r="K518" s="8"/>
      <c r="L518" s="8"/>
    </row>
    <row r="519">
      <c r="B519" s="8"/>
      <c r="C519" s="8"/>
      <c r="D519" s="8"/>
      <c r="F519" s="8"/>
      <c r="G519" s="8"/>
      <c r="H519" s="8"/>
      <c r="I519" s="8"/>
      <c r="J519" s="8"/>
      <c r="K519" s="8"/>
      <c r="L519" s="8"/>
    </row>
    <row r="520">
      <c r="B520" s="8"/>
      <c r="C520" s="8"/>
      <c r="D520" s="8"/>
      <c r="F520" s="8"/>
      <c r="G520" s="8"/>
      <c r="H520" s="8"/>
      <c r="I520" s="8"/>
      <c r="J520" s="8"/>
      <c r="K520" s="8"/>
      <c r="L520" s="8"/>
    </row>
    <row r="521">
      <c r="B521" s="8"/>
      <c r="C521" s="8"/>
      <c r="D521" s="8"/>
      <c r="F521" s="8"/>
      <c r="G521" s="8"/>
      <c r="H521" s="8"/>
      <c r="I521" s="8"/>
      <c r="J521" s="8"/>
      <c r="K521" s="8"/>
      <c r="L521" s="8"/>
    </row>
    <row r="522">
      <c r="B522" s="8"/>
      <c r="C522" s="8"/>
      <c r="D522" s="8"/>
      <c r="F522" s="8"/>
      <c r="G522" s="8"/>
      <c r="H522" s="8"/>
      <c r="I522" s="8"/>
      <c r="J522" s="8"/>
      <c r="K522" s="8"/>
      <c r="L522" s="8"/>
    </row>
    <row r="523">
      <c r="B523" s="8"/>
      <c r="C523" s="8"/>
      <c r="D523" s="8"/>
      <c r="F523" s="8"/>
      <c r="G523" s="8"/>
      <c r="H523" s="8"/>
      <c r="I523" s="8"/>
      <c r="J523" s="8"/>
      <c r="K523" s="8"/>
      <c r="L523" s="8"/>
    </row>
    <row r="524">
      <c r="B524" s="8"/>
      <c r="C524" s="8"/>
      <c r="D524" s="8"/>
      <c r="F524" s="8"/>
      <c r="G524" s="8"/>
      <c r="H524" s="8"/>
      <c r="I524" s="8"/>
      <c r="J524" s="8"/>
      <c r="K524" s="8"/>
      <c r="L524" s="8"/>
    </row>
    <row r="525">
      <c r="B525" s="8"/>
      <c r="C525" s="8"/>
      <c r="D525" s="8"/>
      <c r="F525" s="8"/>
      <c r="G525" s="8"/>
      <c r="H525" s="8"/>
      <c r="I525" s="8"/>
      <c r="J525" s="8"/>
      <c r="K525" s="8"/>
      <c r="L525" s="8"/>
    </row>
    <row r="526">
      <c r="B526" s="8"/>
      <c r="C526" s="8"/>
      <c r="D526" s="8"/>
      <c r="F526" s="8"/>
      <c r="G526" s="8"/>
      <c r="H526" s="8"/>
      <c r="I526" s="8"/>
      <c r="J526" s="8"/>
      <c r="K526" s="8"/>
      <c r="L526" s="8"/>
    </row>
    <row r="527">
      <c r="B527" s="8"/>
      <c r="C527" s="8"/>
      <c r="D527" s="8"/>
      <c r="F527" s="8"/>
      <c r="G527" s="8"/>
      <c r="H527" s="8"/>
      <c r="I527" s="8"/>
      <c r="J527" s="8"/>
      <c r="K527" s="8"/>
      <c r="L527" s="8"/>
    </row>
    <row r="528">
      <c r="B528" s="8"/>
      <c r="C528" s="8"/>
      <c r="D528" s="8"/>
      <c r="F528" s="8"/>
      <c r="G528" s="8"/>
      <c r="H528" s="8"/>
      <c r="I528" s="8"/>
      <c r="J528" s="8"/>
      <c r="K528" s="8"/>
      <c r="L528" s="8"/>
    </row>
    <row r="529">
      <c r="B529" s="8"/>
      <c r="C529" s="8"/>
      <c r="D529" s="8"/>
      <c r="F529" s="8"/>
      <c r="G529" s="8"/>
      <c r="H529" s="8"/>
      <c r="I529" s="8"/>
      <c r="J529" s="8"/>
      <c r="K529" s="8"/>
      <c r="L529" s="8"/>
    </row>
    <row r="530">
      <c r="B530" s="8"/>
      <c r="C530" s="8"/>
      <c r="D530" s="8"/>
      <c r="F530" s="8"/>
      <c r="G530" s="8"/>
      <c r="H530" s="8"/>
      <c r="I530" s="8"/>
      <c r="J530" s="8"/>
      <c r="K530" s="8"/>
      <c r="L530" s="8"/>
    </row>
    <row r="531">
      <c r="B531" s="8"/>
      <c r="C531" s="8"/>
      <c r="D531" s="8"/>
      <c r="F531" s="8"/>
      <c r="G531" s="8"/>
      <c r="H531" s="8"/>
      <c r="I531" s="8"/>
      <c r="J531" s="8"/>
      <c r="K531" s="8"/>
      <c r="L531" s="8"/>
    </row>
    <row r="532">
      <c r="B532" s="8"/>
      <c r="C532" s="8"/>
      <c r="D532" s="8"/>
      <c r="F532" s="8"/>
      <c r="G532" s="8"/>
      <c r="H532" s="8"/>
      <c r="I532" s="8"/>
      <c r="J532" s="8"/>
      <c r="K532" s="8"/>
      <c r="L532" s="8"/>
    </row>
    <row r="533">
      <c r="B533" s="8"/>
      <c r="C533" s="8"/>
      <c r="D533" s="8"/>
      <c r="F533" s="8"/>
      <c r="G533" s="8"/>
      <c r="H533" s="8"/>
      <c r="I533" s="8"/>
      <c r="J533" s="8"/>
      <c r="K533" s="8"/>
      <c r="L533" s="8"/>
    </row>
    <row r="534">
      <c r="B534" s="8"/>
      <c r="C534" s="8"/>
      <c r="D534" s="8"/>
      <c r="F534" s="8"/>
      <c r="G534" s="8"/>
      <c r="H534" s="8"/>
      <c r="I534" s="8"/>
      <c r="J534" s="8"/>
      <c r="K534" s="8"/>
      <c r="L534" s="8"/>
    </row>
    <row r="535">
      <c r="B535" s="8"/>
      <c r="C535" s="8"/>
      <c r="D535" s="8"/>
      <c r="F535" s="8"/>
      <c r="G535" s="8"/>
      <c r="H535" s="8"/>
      <c r="I535" s="8"/>
      <c r="J535" s="8"/>
      <c r="K535" s="8"/>
      <c r="L535" s="8"/>
    </row>
    <row r="536">
      <c r="B536" s="8"/>
      <c r="C536" s="8"/>
      <c r="D536" s="8"/>
      <c r="F536" s="8"/>
      <c r="G536" s="8"/>
      <c r="H536" s="8"/>
      <c r="I536" s="8"/>
      <c r="J536" s="8"/>
      <c r="K536" s="8"/>
      <c r="L536" s="8"/>
    </row>
    <row r="537">
      <c r="B537" s="8"/>
      <c r="C537" s="8"/>
      <c r="D537" s="8"/>
      <c r="F537" s="8"/>
      <c r="G537" s="8"/>
      <c r="H537" s="8"/>
      <c r="I537" s="8"/>
      <c r="J537" s="8"/>
      <c r="K537" s="8"/>
      <c r="L537" s="8"/>
    </row>
    <row r="538">
      <c r="B538" s="8"/>
      <c r="C538" s="8"/>
      <c r="D538" s="8"/>
      <c r="F538" s="8"/>
      <c r="G538" s="8"/>
      <c r="H538" s="8"/>
      <c r="I538" s="8"/>
      <c r="J538" s="8"/>
      <c r="K538" s="8"/>
      <c r="L538" s="8"/>
    </row>
    <row r="539">
      <c r="B539" s="8"/>
      <c r="C539" s="8"/>
      <c r="D539" s="8"/>
      <c r="F539" s="8"/>
      <c r="G539" s="8"/>
      <c r="H539" s="8"/>
      <c r="I539" s="8"/>
      <c r="J539" s="8"/>
      <c r="K539" s="8"/>
      <c r="L539" s="8"/>
    </row>
    <row r="540">
      <c r="B540" s="8"/>
      <c r="C540" s="8"/>
      <c r="D540" s="8"/>
      <c r="F540" s="8"/>
      <c r="G540" s="8"/>
      <c r="H540" s="8"/>
      <c r="I540" s="8"/>
      <c r="J540" s="8"/>
      <c r="K540" s="8"/>
      <c r="L540" s="8"/>
    </row>
    <row r="541">
      <c r="B541" s="8"/>
      <c r="C541" s="8"/>
      <c r="D541" s="8"/>
      <c r="F541" s="8"/>
      <c r="G541" s="8"/>
      <c r="H541" s="8"/>
      <c r="I541" s="8"/>
      <c r="J541" s="8"/>
      <c r="K541" s="8"/>
      <c r="L541" s="8"/>
    </row>
    <row r="542">
      <c r="B542" s="8"/>
      <c r="C542" s="8"/>
      <c r="D542" s="8"/>
      <c r="F542" s="8"/>
      <c r="G542" s="8"/>
      <c r="H542" s="8"/>
      <c r="I542" s="8"/>
      <c r="J542" s="8"/>
      <c r="K542" s="8"/>
      <c r="L542" s="8"/>
    </row>
    <row r="543">
      <c r="B543" s="8"/>
      <c r="C543" s="8"/>
      <c r="D543" s="8"/>
      <c r="F543" s="8"/>
      <c r="G543" s="8"/>
      <c r="H543" s="8"/>
      <c r="I543" s="8"/>
      <c r="J543" s="8"/>
      <c r="K543" s="8"/>
      <c r="L543" s="8"/>
    </row>
    <row r="544">
      <c r="B544" s="8"/>
      <c r="C544" s="8"/>
      <c r="D544" s="8"/>
      <c r="F544" s="8"/>
      <c r="G544" s="8"/>
      <c r="H544" s="8"/>
      <c r="I544" s="8"/>
      <c r="J544" s="8"/>
      <c r="K544" s="8"/>
      <c r="L544" s="8"/>
    </row>
    <row r="545">
      <c r="B545" s="8"/>
      <c r="C545" s="8"/>
      <c r="D545" s="8"/>
      <c r="F545" s="8"/>
      <c r="G545" s="8"/>
      <c r="H545" s="8"/>
      <c r="I545" s="8"/>
      <c r="J545" s="8"/>
      <c r="K545" s="8"/>
      <c r="L545" s="8"/>
    </row>
    <row r="546">
      <c r="B546" s="8"/>
      <c r="C546" s="8"/>
      <c r="D546" s="8"/>
      <c r="F546" s="8"/>
      <c r="G546" s="8"/>
      <c r="H546" s="8"/>
      <c r="I546" s="8"/>
      <c r="J546" s="8"/>
      <c r="K546" s="8"/>
      <c r="L546" s="8"/>
    </row>
    <row r="547">
      <c r="B547" s="8"/>
      <c r="C547" s="8"/>
      <c r="D547" s="8"/>
      <c r="F547" s="8"/>
      <c r="G547" s="8"/>
      <c r="H547" s="8"/>
      <c r="I547" s="8"/>
      <c r="J547" s="8"/>
      <c r="K547" s="8"/>
      <c r="L547" s="8"/>
    </row>
    <row r="548">
      <c r="B548" s="8"/>
      <c r="C548" s="8"/>
      <c r="D548" s="8"/>
      <c r="F548" s="8"/>
      <c r="G548" s="8"/>
      <c r="H548" s="8"/>
      <c r="I548" s="8"/>
      <c r="J548" s="8"/>
      <c r="K548" s="8"/>
      <c r="L548" s="8"/>
    </row>
    <row r="549">
      <c r="B549" s="8"/>
      <c r="C549" s="8"/>
      <c r="D549" s="8"/>
      <c r="F549" s="8"/>
      <c r="G549" s="8"/>
      <c r="H549" s="8"/>
      <c r="I549" s="8"/>
      <c r="J549" s="8"/>
      <c r="K549" s="8"/>
      <c r="L549" s="8"/>
    </row>
    <row r="550">
      <c r="B550" s="8"/>
      <c r="C550" s="8"/>
      <c r="D550" s="8"/>
      <c r="F550" s="8"/>
      <c r="G550" s="8"/>
      <c r="H550" s="8"/>
      <c r="I550" s="8"/>
      <c r="J550" s="8"/>
      <c r="K550" s="8"/>
      <c r="L550" s="8"/>
    </row>
    <row r="551">
      <c r="B551" s="8"/>
      <c r="C551" s="8"/>
      <c r="D551" s="8"/>
      <c r="F551" s="8"/>
      <c r="G551" s="8"/>
      <c r="H551" s="8"/>
      <c r="I551" s="8"/>
      <c r="J551" s="8"/>
      <c r="K551" s="8"/>
      <c r="L551" s="8"/>
    </row>
    <row r="552">
      <c r="B552" s="8"/>
      <c r="C552" s="8"/>
      <c r="D552" s="8"/>
      <c r="F552" s="8"/>
      <c r="G552" s="8"/>
      <c r="H552" s="8"/>
      <c r="I552" s="8"/>
      <c r="J552" s="8"/>
      <c r="K552" s="8"/>
      <c r="L552" s="8"/>
    </row>
    <row r="553">
      <c r="B553" s="8"/>
      <c r="C553" s="8"/>
      <c r="D553" s="8"/>
      <c r="F553" s="8"/>
      <c r="G553" s="8"/>
      <c r="H553" s="8"/>
      <c r="I553" s="8"/>
      <c r="J553" s="8"/>
      <c r="K553" s="8"/>
      <c r="L553" s="8"/>
    </row>
    <row r="554">
      <c r="B554" s="8"/>
      <c r="C554" s="8"/>
      <c r="D554" s="8"/>
      <c r="F554" s="8"/>
      <c r="G554" s="8"/>
      <c r="H554" s="8"/>
      <c r="I554" s="8"/>
      <c r="J554" s="8"/>
      <c r="K554" s="8"/>
      <c r="L554" s="8"/>
    </row>
    <row r="555">
      <c r="B555" s="8"/>
      <c r="C555" s="8"/>
      <c r="D555" s="8"/>
      <c r="F555" s="8"/>
      <c r="G555" s="8"/>
      <c r="H555" s="8"/>
      <c r="I555" s="8"/>
      <c r="J555" s="8"/>
      <c r="K555" s="8"/>
      <c r="L555" s="8"/>
    </row>
    <row r="556">
      <c r="B556" s="8"/>
      <c r="C556" s="8"/>
      <c r="D556" s="8"/>
      <c r="F556" s="8"/>
      <c r="G556" s="8"/>
      <c r="H556" s="8"/>
      <c r="I556" s="8"/>
      <c r="J556" s="8"/>
      <c r="K556" s="8"/>
      <c r="L556" s="8"/>
    </row>
    <row r="557">
      <c r="B557" s="8"/>
      <c r="C557" s="8"/>
      <c r="D557" s="8"/>
      <c r="F557" s="8"/>
      <c r="G557" s="8"/>
      <c r="H557" s="8"/>
      <c r="I557" s="8"/>
      <c r="J557" s="8"/>
      <c r="K557" s="8"/>
      <c r="L557" s="8"/>
    </row>
    <row r="558">
      <c r="B558" s="8"/>
      <c r="C558" s="8"/>
      <c r="D558" s="8"/>
      <c r="F558" s="8"/>
      <c r="G558" s="8"/>
      <c r="H558" s="8"/>
      <c r="I558" s="8"/>
      <c r="J558" s="8"/>
      <c r="K558" s="8"/>
      <c r="L558" s="8"/>
    </row>
    <row r="559">
      <c r="B559" s="8"/>
      <c r="C559" s="8"/>
      <c r="D559" s="8"/>
      <c r="F559" s="8"/>
      <c r="G559" s="8"/>
      <c r="H559" s="8"/>
      <c r="I559" s="8"/>
      <c r="J559" s="8"/>
      <c r="K559" s="8"/>
      <c r="L559" s="8"/>
    </row>
    <row r="560">
      <c r="B560" s="8"/>
      <c r="C560" s="8"/>
      <c r="D560" s="8"/>
      <c r="F560" s="8"/>
      <c r="G560" s="8"/>
      <c r="H560" s="8"/>
      <c r="I560" s="8"/>
      <c r="J560" s="8"/>
      <c r="K560" s="8"/>
      <c r="L560" s="8"/>
    </row>
    <row r="561">
      <c r="B561" s="8"/>
      <c r="C561" s="8"/>
      <c r="D561" s="8"/>
      <c r="F561" s="8"/>
      <c r="G561" s="8"/>
      <c r="H561" s="8"/>
      <c r="I561" s="8"/>
      <c r="J561" s="8"/>
      <c r="K561" s="8"/>
      <c r="L561" s="8"/>
    </row>
    <row r="562">
      <c r="B562" s="8"/>
      <c r="C562" s="8"/>
      <c r="D562" s="8"/>
      <c r="F562" s="8"/>
      <c r="G562" s="8"/>
      <c r="H562" s="8"/>
      <c r="I562" s="8"/>
      <c r="J562" s="8"/>
      <c r="K562" s="8"/>
      <c r="L562" s="8"/>
    </row>
    <row r="563">
      <c r="B563" s="8"/>
      <c r="C563" s="8"/>
      <c r="D563" s="8"/>
      <c r="F563" s="8"/>
      <c r="G563" s="8"/>
      <c r="H563" s="8"/>
      <c r="I563" s="8"/>
      <c r="J563" s="8"/>
      <c r="K563" s="8"/>
      <c r="L563" s="8"/>
    </row>
    <row r="564">
      <c r="B564" s="8"/>
      <c r="C564" s="8"/>
      <c r="D564" s="8"/>
      <c r="F564" s="8"/>
      <c r="G564" s="8"/>
      <c r="H564" s="8"/>
      <c r="I564" s="8"/>
      <c r="J564" s="8"/>
      <c r="K564" s="8"/>
      <c r="L564" s="8"/>
    </row>
    <row r="565">
      <c r="B565" s="8"/>
      <c r="C565" s="8"/>
      <c r="D565" s="8"/>
      <c r="F565" s="8"/>
      <c r="G565" s="8"/>
      <c r="H565" s="8"/>
      <c r="I565" s="8"/>
      <c r="J565" s="8"/>
      <c r="K565" s="8"/>
      <c r="L565" s="8"/>
    </row>
    <row r="566">
      <c r="B566" s="8"/>
      <c r="C566" s="8"/>
      <c r="D566" s="8"/>
      <c r="F566" s="8"/>
      <c r="G566" s="8"/>
      <c r="H566" s="8"/>
      <c r="I566" s="8"/>
      <c r="J566" s="8"/>
      <c r="K566" s="8"/>
      <c r="L566" s="8"/>
    </row>
    <row r="567">
      <c r="B567" s="8"/>
      <c r="C567" s="8"/>
      <c r="D567" s="8"/>
      <c r="F567" s="8"/>
      <c r="G567" s="8"/>
      <c r="H567" s="8"/>
      <c r="I567" s="8"/>
      <c r="J567" s="8"/>
      <c r="K567" s="8"/>
      <c r="L567" s="8"/>
    </row>
    <row r="568">
      <c r="B568" s="8"/>
      <c r="C568" s="8"/>
      <c r="D568" s="8"/>
      <c r="F568" s="8"/>
      <c r="G568" s="8"/>
      <c r="H568" s="8"/>
      <c r="I568" s="8"/>
      <c r="J568" s="8"/>
      <c r="K568" s="8"/>
      <c r="L568" s="8"/>
    </row>
    <row r="569">
      <c r="B569" s="8"/>
      <c r="C569" s="8"/>
      <c r="D569" s="8"/>
      <c r="F569" s="8"/>
      <c r="G569" s="8"/>
      <c r="H569" s="8"/>
      <c r="I569" s="8"/>
      <c r="J569" s="8"/>
      <c r="K569" s="8"/>
      <c r="L569" s="8"/>
    </row>
    <row r="570">
      <c r="B570" s="8"/>
      <c r="C570" s="8"/>
      <c r="D570" s="8"/>
      <c r="F570" s="8"/>
      <c r="G570" s="8"/>
      <c r="H570" s="8"/>
      <c r="I570" s="8"/>
      <c r="J570" s="8"/>
      <c r="K570" s="8"/>
      <c r="L570" s="8"/>
    </row>
    <row r="571">
      <c r="B571" s="8"/>
      <c r="C571" s="8"/>
      <c r="D571" s="8"/>
      <c r="F571" s="8"/>
      <c r="G571" s="8"/>
      <c r="H571" s="8"/>
      <c r="I571" s="8"/>
      <c r="J571" s="8"/>
      <c r="K571" s="8"/>
      <c r="L571" s="8"/>
    </row>
    <row r="572">
      <c r="B572" s="8"/>
      <c r="C572" s="8"/>
      <c r="D572" s="8"/>
      <c r="F572" s="8"/>
      <c r="G572" s="8"/>
      <c r="H572" s="8"/>
      <c r="I572" s="8"/>
      <c r="J572" s="8"/>
      <c r="K572" s="8"/>
      <c r="L572" s="8"/>
    </row>
    <row r="573">
      <c r="B573" s="8"/>
      <c r="C573" s="8"/>
      <c r="D573" s="8"/>
      <c r="F573" s="8"/>
      <c r="G573" s="8"/>
      <c r="H573" s="8"/>
      <c r="I573" s="8"/>
      <c r="J573" s="8"/>
      <c r="K573" s="8"/>
      <c r="L573" s="8"/>
    </row>
    <row r="574">
      <c r="B574" s="8"/>
      <c r="C574" s="8"/>
      <c r="D574" s="8"/>
      <c r="F574" s="8"/>
      <c r="G574" s="8"/>
      <c r="H574" s="8"/>
      <c r="I574" s="8"/>
      <c r="J574" s="8"/>
      <c r="K574" s="8"/>
      <c r="L574" s="8"/>
    </row>
    <row r="575">
      <c r="B575" s="8"/>
      <c r="C575" s="8"/>
      <c r="D575" s="8"/>
      <c r="F575" s="8"/>
      <c r="G575" s="8"/>
      <c r="H575" s="8"/>
      <c r="I575" s="8"/>
      <c r="J575" s="8"/>
      <c r="K575" s="8"/>
      <c r="L575" s="8"/>
    </row>
    <row r="576">
      <c r="B576" s="8"/>
      <c r="C576" s="8"/>
      <c r="D576" s="8"/>
      <c r="F576" s="8"/>
      <c r="G576" s="8"/>
      <c r="H576" s="8"/>
      <c r="I576" s="8"/>
      <c r="J576" s="8"/>
      <c r="K576" s="8"/>
      <c r="L576" s="8"/>
    </row>
    <row r="577">
      <c r="B577" s="8"/>
      <c r="C577" s="8"/>
      <c r="D577" s="8"/>
      <c r="F577" s="8"/>
      <c r="G577" s="8"/>
      <c r="H577" s="8"/>
      <c r="I577" s="8"/>
      <c r="J577" s="8"/>
      <c r="K577" s="8"/>
      <c r="L577" s="8"/>
    </row>
    <row r="578">
      <c r="B578" s="8"/>
      <c r="C578" s="8"/>
      <c r="D578" s="8"/>
      <c r="F578" s="8"/>
      <c r="G578" s="8"/>
      <c r="H578" s="8"/>
      <c r="I578" s="8"/>
      <c r="J578" s="8"/>
      <c r="K578" s="8"/>
      <c r="L578" s="8"/>
    </row>
    <row r="579">
      <c r="B579" s="8"/>
      <c r="C579" s="8"/>
      <c r="D579" s="8"/>
      <c r="F579" s="8"/>
      <c r="G579" s="8"/>
      <c r="H579" s="8"/>
      <c r="I579" s="8"/>
      <c r="J579" s="8"/>
      <c r="K579" s="8"/>
      <c r="L579" s="8"/>
    </row>
    <row r="580">
      <c r="B580" s="8"/>
      <c r="C580" s="8"/>
      <c r="D580" s="8"/>
      <c r="F580" s="8"/>
      <c r="G580" s="8"/>
      <c r="H580" s="8"/>
      <c r="I580" s="8"/>
      <c r="J580" s="8"/>
      <c r="K580" s="8"/>
      <c r="L580" s="8"/>
    </row>
    <row r="581">
      <c r="B581" s="8"/>
      <c r="C581" s="8"/>
      <c r="D581" s="8"/>
      <c r="F581" s="8"/>
      <c r="G581" s="8"/>
      <c r="H581" s="8"/>
      <c r="I581" s="8"/>
      <c r="J581" s="8"/>
      <c r="K581" s="8"/>
      <c r="L581" s="8"/>
    </row>
    <row r="582">
      <c r="B582" s="8"/>
      <c r="C582" s="8"/>
      <c r="D582" s="8"/>
      <c r="F582" s="8"/>
      <c r="G582" s="8"/>
      <c r="H582" s="8"/>
      <c r="I582" s="8"/>
      <c r="J582" s="8"/>
      <c r="K582" s="8"/>
      <c r="L582" s="8"/>
    </row>
    <row r="583">
      <c r="B583" s="8"/>
      <c r="C583" s="8"/>
      <c r="D583" s="8"/>
      <c r="F583" s="8"/>
      <c r="G583" s="8"/>
      <c r="H583" s="8"/>
      <c r="I583" s="8"/>
      <c r="J583" s="8"/>
      <c r="K583" s="8"/>
      <c r="L583" s="8"/>
    </row>
    <row r="584">
      <c r="B584" s="8"/>
      <c r="C584" s="8"/>
      <c r="D584" s="8"/>
      <c r="F584" s="8"/>
      <c r="G584" s="8"/>
      <c r="H584" s="8"/>
      <c r="I584" s="8"/>
      <c r="J584" s="8"/>
      <c r="K584" s="8"/>
      <c r="L584" s="8"/>
    </row>
    <row r="585">
      <c r="B585" s="8"/>
      <c r="C585" s="8"/>
      <c r="D585" s="8"/>
      <c r="F585" s="8"/>
      <c r="G585" s="8"/>
      <c r="H585" s="8"/>
      <c r="I585" s="8"/>
      <c r="J585" s="8"/>
      <c r="K585" s="8"/>
      <c r="L585" s="8"/>
    </row>
    <row r="586">
      <c r="B586" s="8"/>
      <c r="C586" s="8"/>
      <c r="D586" s="8"/>
      <c r="F586" s="8"/>
      <c r="G586" s="8"/>
      <c r="H586" s="8"/>
      <c r="I586" s="8"/>
      <c r="J586" s="8"/>
      <c r="K586" s="8"/>
      <c r="L586" s="8"/>
    </row>
    <row r="587">
      <c r="B587" s="8"/>
      <c r="C587" s="8"/>
      <c r="D587" s="8"/>
      <c r="F587" s="8"/>
      <c r="G587" s="8"/>
      <c r="H587" s="8"/>
      <c r="I587" s="8"/>
      <c r="J587" s="8"/>
      <c r="K587" s="8"/>
      <c r="L587" s="8"/>
    </row>
    <row r="588">
      <c r="B588" s="8"/>
      <c r="C588" s="8"/>
      <c r="D588" s="8"/>
      <c r="F588" s="8"/>
      <c r="G588" s="8"/>
      <c r="H588" s="8"/>
      <c r="I588" s="8"/>
      <c r="J588" s="8"/>
      <c r="K588" s="8"/>
      <c r="L588" s="8"/>
    </row>
    <row r="589">
      <c r="B589" s="8"/>
      <c r="C589" s="8"/>
      <c r="D589" s="8"/>
      <c r="F589" s="8"/>
      <c r="G589" s="8"/>
      <c r="H589" s="8"/>
      <c r="I589" s="8"/>
      <c r="J589" s="8"/>
      <c r="K589" s="8"/>
      <c r="L589" s="8"/>
    </row>
    <row r="590">
      <c r="B590" s="8"/>
      <c r="C590" s="8"/>
      <c r="D590" s="8"/>
      <c r="F590" s="8"/>
      <c r="G590" s="8"/>
      <c r="H590" s="8"/>
      <c r="I590" s="8"/>
      <c r="J590" s="8"/>
      <c r="K590" s="8"/>
      <c r="L590" s="8"/>
    </row>
    <row r="591">
      <c r="B591" s="8"/>
      <c r="C591" s="8"/>
      <c r="D591" s="8"/>
      <c r="F591" s="8"/>
      <c r="G591" s="8"/>
      <c r="H591" s="8"/>
      <c r="I591" s="8"/>
      <c r="J591" s="8"/>
      <c r="K591" s="8"/>
      <c r="L591" s="8"/>
    </row>
    <row r="592">
      <c r="B592" s="8"/>
      <c r="C592" s="8"/>
      <c r="D592" s="8"/>
      <c r="F592" s="8"/>
      <c r="G592" s="8"/>
      <c r="H592" s="8"/>
      <c r="I592" s="8"/>
      <c r="J592" s="8"/>
      <c r="K592" s="8"/>
      <c r="L592" s="8"/>
    </row>
    <row r="593">
      <c r="B593" s="8"/>
      <c r="C593" s="8"/>
      <c r="D593" s="8"/>
      <c r="F593" s="8"/>
      <c r="G593" s="8"/>
      <c r="H593" s="8"/>
      <c r="I593" s="8"/>
      <c r="J593" s="8"/>
      <c r="K593" s="8"/>
      <c r="L593" s="8"/>
    </row>
    <row r="594">
      <c r="B594" s="8"/>
      <c r="C594" s="8"/>
      <c r="D594" s="8"/>
      <c r="F594" s="8"/>
      <c r="G594" s="8"/>
      <c r="H594" s="8"/>
      <c r="I594" s="8"/>
      <c r="J594" s="8"/>
      <c r="K594" s="8"/>
      <c r="L594" s="8"/>
    </row>
    <row r="595">
      <c r="B595" s="8"/>
      <c r="C595" s="8"/>
      <c r="D595" s="8"/>
      <c r="F595" s="8"/>
      <c r="G595" s="8"/>
      <c r="H595" s="8"/>
      <c r="I595" s="8"/>
      <c r="J595" s="8"/>
      <c r="K595" s="8"/>
      <c r="L595" s="8"/>
    </row>
    <row r="596">
      <c r="B596" s="8"/>
      <c r="C596" s="8"/>
      <c r="D596" s="8"/>
      <c r="F596" s="8"/>
      <c r="G596" s="8"/>
      <c r="H596" s="8"/>
      <c r="I596" s="8"/>
      <c r="J596" s="8"/>
      <c r="K596" s="8"/>
      <c r="L596" s="8"/>
    </row>
    <row r="597">
      <c r="B597" s="8"/>
      <c r="C597" s="8"/>
      <c r="D597" s="8"/>
      <c r="F597" s="8"/>
      <c r="G597" s="8"/>
      <c r="H597" s="8"/>
      <c r="I597" s="8"/>
      <c r="J597" s="8"/>
      <c r="K597" s="8"/>
      <c r="L597" s="8"/>
    </row>
    <row r="598">
      <c r="B598" s="8"/>
      <c r="C598" s="8"/>
      <c r="D598" s="8"/>
      <c r="F598" s="8"/>
      <c r="G598" s="8"/>
      <c r="H598" s="8"/>
      <c r="I598" s="8"/>
      <c r="J598" s="8"/>
      <c r="K598" s="8"/>
      <c r="L598" s="8"/>
    </row>
    <row r="599">
      <c r="B599" s="8"/>
      <c r="C599" s="8"/>
      <c r="D599" s="8"/>
      <c r="F599" s="8"/>
      <c r="G599" s="8"/>
      <c r="H599" s="8"/>
      <c r="I599" s="8"/>
      <c r="J599" s="8"/>
      <c r="K599" s="8"/>
      <c r="L599" s="8"/>
    </row>
    <row r="600">
      <c r="B600" s="8"/>
      <c r="C600" s="8"/>
      <c r="D600" s="8"/>
      <c r="F600" s="8"/>
      <c r="G600" s="8"/>
      <c r="H600" s="8"/>
      <c r="I600" s="8"/>
      <c r="J600" s="8"/>
      <c r="K600" s="8"/>
      <c r="L600" s="8"/>
    </row>
    <row r="601">
      <c r="B601" s="8"/>
      <c r="C601" s="8"/>
      <c r="D601" s="8"/>
      <c r="F601" s="8"/>
      <c r="G601" s="8"/>
      <c r="H601" s="8"/>
      <c r="I601" s="8"/>
      <c r="J601" s="8"/>
      <c r="K601" s="8"/>
      <c r="L601" s="8"/>
    </row>
    <row r="602">
      <c r="B602" s="8"/>
      <c r="C602" s="8"/>
      <c r="D602" s="8"/>
      <c r="F602" s="8"/>
      <c r="G602" s="8"/>
      <c r="H602" s="8"/>
      <c r="I602" s="8"/>
      <c r="J602" s="8"/>
      <c r="K602" s="8"/>
      <c r="L602" s="8"/>
    </row>
    <row r="603">
      <c r="B603" s="8"/>
      <c r="C603" s="8"/>
      <c r="D603" s="8"/>
      <c r="F603" s="8"/>
      <c r="G603" s="8"/>
      <c r="H603" s="8"/>
      <c r="I603" s="8"/>
      <c r="J603" s="8"/>
      <c r="K603" s="8"/>
      <c r="L603" s="8"/>
    </row>
    <row r="604">
      <c r="B604" s="8"/>
      <c r="C604" s="8"/>
      <c r="D604" s="8"/>
      <c r="F604" s="8"/>
      <c r="G604" s="8"/>
      <c r="H604" s="8"/>
      <c r="I604" s="8"/>
      <c r="J604" s="8"/>
      <c r="K604" s="8"/>
      <c r="L604" s="8"/>
    </row>
    <row r="605">
      <c r="B605" s="8"/>
      <c r="C605" s="8"/>
      <c r="D605" s="8"/>
      <c r="F605" s="8"/>
      <c r="G605" s="8"/>
      <c r="H605" s="8"/>
      <c r="I605" s="8"/>
      <c r="J605" s="8"/>
      <c r="K605" s="8"/>
      <c r="L605" s="8"/>
    </row>
    <row r="606">
      <c r="B606" s="8"/>
      <c r="C606" s="8"/>
      <c r="D606" s="8"/>
      <c r="F606" s="8"/>
      <c r="G606" s="8"/>
      <c r="H606" s="8"/>
      <c r="I606" s="8"/>
      <c r="J606" s="8"/>
      <c r="K606" s="8"/>
      <c r="L606" s="8"/>
    </row>
    <row r="607">
      <c r="B607" s="8"/>
      <c r="C607" s="8"/>
      <c r="D607" s="8"/>
      <c r="F607" s="8"/>
      <c r="G607" s="8"/>
      <c r="H607" s="8"/>
      <c r="I607" s="8"/>
      <c r="J607" s="8"/>
      <c r="K607" s="8"/>
      <c r="L607" s="8"/>
    </row>
    <row r="608">
      <c r="B608" s="8"/>
      <c r="C608" s="8"/>
      <c r="D608" s="8"/>
      <c r="F608" s="8"/>
      <c r="G608" s="8"/>
      <c r="H608" s="8"/>
      <c r="I608" s="8"/>
      <c r="J608" s="8"/>
      <c r="K608" s="8"/>
      <c r="L608" s="8"/>
    </row>
    <row r="609">
      <c r="B609" s="8"/>
      <c r="C609" s="8"/>
      <c r="D609" s="8"/>
      <c r="F609" s="8"/>
      <c r="G609" s="8"/>
      <c r="H609" s="8"/>
      <c r="I609" s="8"/>
      <c r="J609" s="8"/>
      <c r="K609" s="8"/>
      <c r="L609" s="8"/>
    </row>
    <row r="610">
      <c r="B610" s="8"/>
      <c r="C610" s="8"/>
      <c r="D610" s="8"/>
      <c r="F610" s="8"/>
      <c r="G610" s="8"/>
      <c r="H610" s="8"/>
      <c r="I610" s="8"/>
      <c r="J610" s="8"/>
      <c r="K610" s="8"/>
      <c r="L610" s="8"/>
    </row>
    <row r="611">
      <c r="B611" s="8"/>
      <c r="C611" s="8"/>
      <c r="D611" s="8"/>
      <c r="F611" s="8"/>
      <c r="G611" s="8"/>
      <c r="H611" s="8"/>
      <c r="I611" s="8"/>
      <c r="J611" s="8"/>
      <c r="K611" s="8"/>
      <c r="L611" s="8"/>
    </row>
    <row r="612">
      <c r="B612" s="8"/>
      <c r="C612" s="8"/>
      <c r="D612" s="8"/>
      <c r="F612" s="8"/>
      <c r="G612" s="8"/>
      <c r="H612" s="8"/>
      <c r="I612" s="8"/>
      <c r="J612" s="8"/>
      <c r="K612" s="8"/>
      <c r="L612" s="8"/>
    </row>
    <row r="613">
      <c r="B613" s="8"/>
      <c r="C613" s="8"/>
      <c r="D613" s="8"/>
      <c r="F613" s="8"/>
      <c r="G613" s="8"/>
      <c r="H613" s="8"/>
      <c r="I613" s="8"/>
      <c r="J613" s="8"/>
      <c r="K613" s="8"/>
      <c r="L613" s="8"/>
    </row>
    <row r="614">
      <c r="B614" s="8"/>
      <c r="C614" s="8"/>
      <c r="D614" s="8"/>
      <c r="F614" s="8"/>
      <c r="G614" s="8"/>
      <c r="H614" s="8"/>
      <c r="I614" s="8"/>
      <c r="J614" s="8"/>
      <c r="K614" s="8"/>
      <c r="L614" s="8"/>
    </row>
    <row r="615">
      <c r="B615" s="8"/>
      <c r="C615" s="8"/>
      <c r="D615" s="8"/>
      <c r="F615" s="8"/>
      <c r="G615" s="8"/>
      <c r="H615" s="8"/>
      <c r="I615" s="8"/>
      <c r="J615" s="8"/>
      <c r="K615" s="8"/>
      <c r="L615" s="8"/>
    </row>
    <row r="616">
      <c r="B616" s="8"/>
      <c r="C616" s="8"/>
      <c r="D616" s="8"/>
      <c r="F616" s="8"/>
      <c r="G616" s="8"/>
      <c r="H616" s="8"/>
      <c r="I616" s="8"/>
      <c r="J616" s="8"/>
      <c r="K616" s="8"/>
      <c r="L616" s="8"/>
    </row>
    <row r="617">
      <c r="B617" s="8"/>
      <c r="C617" s="8"/>
      <c r="D617" s="8"/>
      <c r="F617" s="8"/>
      <c r="G617" s="8"/>
      <c r="H617" s="8"/>
      <c r="I617" s="8"/>
      <c r="J617" s="8"/>
      <c r="K617" s="8"/>
      <c r="L617" s="8"/>
    </row>
    <row r="618">
      <c r="B618" s="8"/>
      <c r="C618" s="8"/>
      <c r="D618" s="8"/>
      <c r="F618" s="8"/>
      <c r="G618" s="8"/>
      <c r="H618" s="8"/>
      <c r="I618" s="8"/>
      <c r="J618" s="8"/>
      <c r="K618" s="8"/>
      <c r="L618" s="8"/>
    </row>
    <row r="619">
      <c r="B619" s="8"/>
      <c r="C619" s="8"/>
      <c r="D619" s="8"/>
      <c r="F619" s="8"/>
      <c r="G619" s="8"/>
      <c r="H619" s="8"/>
      <c r="I619" s="8"/>
      <c r="J619" s="8"/>
      <c r="K619" s="8"/>
      <c r="L619" s="8"/>
    </row>
    <row r="620">
      <c r="B620" s="8"/>
      <c r="C620" s="8"/>
      <c r="D620" s="8"/>
      <c r="F620" s="8"/>
      <c r="G620" s="8"/>
      <c r="H620" s="8"/>
      <c r="I620" s="8"/>
      <c r="J620" s="8"/>
      <c r="K620" s="8"/>
      <c r="L620" s="8"/>
    </row>
    <row r="621">
      <c r="B621" s="8"/>
      <c r="C621" s="8"/>
      <c r="D621" s="8"/>
      <c r="F621" s="8"/>
      <c r="G621" s="8"/>
      <c r="H621" s="8"/>
      <c r="I621" s="8"/>
      <c r="J621" s="8"/>
      <c r="K621" s="8"/>
      <c r="L621" s="8"/>
    </row>
    <row r="622">
      <c r="B622" s="8"/>
      <c r="C622" s="8"/>
      <c r="D622" s="8"/>
      <c r="F622" s="8"/>
      <c r="G622" s="8"/>
      <c r="H622" s="8"/>
      <c r="I622" s="8"/>
      <c r="J622" s="8"/>
      <c r="K622" s="8"/>
      <c r="L622" s="8"/>
    </row>
    <row r="623">
      <c r="B623" s="8"/>
      <c r="C623" s="8"/>
      <c r="D623" s="8"/>
      <c r="F623" s="8"/>
      <c r="G623" s="8"/>
      <c r="H623" s="8"/>
      <c r="I623" s="8"/>
      <c r="J623" s="8"/>
      <c r="K623" s="8"/>
      <c r="L623" s="8"/>
    </row>
    <row r="624">
      <c r="B624" s="8"/>
      <c r="C624" s="8"/>
      <c r="D624" s="8"/>
      <c r="F624" s="8"/>
      <c r="G624" s="8"/>
      <c r="H624" s="8"/>
      <c r="I624" s="8"/>
      <c r="J624" s="8"/>
      <c r="K624" s="8"/>
      <c r="L624" s="8"/>
    </row>
    <row r="625">
      <c r="B625" s="8"/>
      <c r="C625" s="8"/>
      <c r="D625" s="8"/>
      <c r="F625" s="8"/>
      <c r="G625" s="8"/>
      <c r="H625" s="8"/>
      <c r="I625" s="8"/>
      <c r="J625" s="8"/>
      <c r="K625" s="8"/>
      <c r="L625" s="8"/>
    </row>
    <row r="626">
      <c r="B626" s="8"/>
      <c r="C626" s="8"/>
      <c r="D626" s="8"/>
      <c r="F626" s="8"/>
      <c r="G626" s="8"/>
      <c r="H626" s="8"/>
      <c r="I626" s="8"/>
      <c r="J626" s="8"/>
      <c r="K626" s="8"/>
      <c r="L626" s="8"/>
    </row>
    <row r="627">
      <c r="B627" s="8"/>
      <c r="C627" s="8"/>
      <c r="D627" s="8"/>
      <c r="F627" s="8"/>
      <c r="G627" s="8"/>
      <c r="H627" s="8"/>
      <c r="I627" s="8"/>
      <c r="J627" s="8"/>
      <c r="K627" s="8"/>
      <c r="L627" s="8"/>
    </row>
    <row r="628">
      <c r="B628" s="8"/>
      <c r="C628" s="8"/>
      <c r="D628" s="8"/>
      <c r="F628" s="8"/>
      <c r="G628" s="8"/>
      <c r="H628" s="8"/>
      <c r="I628" s="8"/>
      <c r="J628" s="8"/>
      <c r="K628" s="8"/>
      <c r="L628" s="8"/>
    </row>
    <row r="629">
      <c r="B629" s="8"/>
      <c r="C629" s="8"/>
      <c r="D629" s="8"/>
      <c r="F629" s="8"/>
      <c r="G629" s="8"/>
      <c r="H629" s="8"/>
      <c r="I629" s="8"/>
      <c r="J629" s="8"/>
      <c r="K629" s="8"/>
      <c r="L629" s="8"/>
    </row>
    <row r="630">
      <c r="B630" s="8"/>
      <c r="C630" s="8"/>
      <c r="D630" s="8"/>
      <c r="F630" s="8"/>
      <c r="G630" s="8"/>
      <c r="H630" s="8"/>
      <c r="I630" s="8"/>
      <c r="J630" s="8"/>
      <c r="K630" s="8"/>
      <c r="L630" s="8"/>
    </row>
    <row r="631">
      <c r="B631" s="8"/>
      <c r="C631" s="8"/>
      <c r="D631" s="8"/>
      <c r="F631" s="8"/>
      <c r="G631" s="8"/>
      <c r="H631" s="8"/>
      <c r="I631" s="8"/>
      <c r="J631" s="8"/>
      <c r="K631" s="8"/>
      <c r="L631" s="8"/>
    </row>
    <row r="632">
      <c r="B632" s="8"/>
      <c r="C632" s="8"/>
      <c r="D632" s="8"/>
      <c r="F632" s="8"/>
      <c r="G632" s="8"/>
      <c r="H632" s="8"/>
      <c r="I632" s="8"/>
      <c r="J632" s="8"/>
      <c r="K632" s="8"/>
      <c r="L632" s="8"/>
    </row>
    <row r="633">
      <c r="B633" s="8"/>
      <c r="C633" s="8"/>
      <c r="D633" s="8"/>
      <c r="F633" s="8"/>
      <c r="G633" s="8"/>
      <c r="H633" s="8"/>
      <c r="I633" s="8"/>
      <c r="J633" s="8"/>
      <c r="K633" s="8"/>
      <c r="L633" s="8"/>
    </row>
    <row r="634">
      <c r="B634" s="8"/>
      <c r="C634" s="8"/>
      <c r="D634" s="8"/>
      <c r="F634" s="8"/>
      <c r="G634" s="8"/>
      <c r="H634" s="8"/>
      <c r="I634" s="8"/>
      <c r="J634" s="8"/>
      <c r="K634" s="8"/>
      <c r="L634" s="8"/>
    </row>
    <row r="635">
      <c r="B635" s="8"/>
      <c r="C635" s="8"/>
      <c r="D635" s="8"/>
      <c r="F635" s="8"/>
      <c r="G635" s="8"/>
      <c r="H635" s="8"/>
      <c r="I635" s="8"/>
      <c r="J635" s="8"/>
      <c r="K635" s="8"/>
      <c r="L635" s="8"/>
    </row>
    <row r="636">
      <c r="B636" s="8"/>
      <c r="C636" s="8"/>
      <c r="D636" s="8"/>
      <c r="F636" s="8"/>
      <c r="G636" s="8"/>
      <c r="H636" s="8"/>
      <c r="I636" s="8"/>
      <c r="J636" s="8"/>
      <c r="K636" s="8"/>
      <c r="L636" s="8"/>
    </row>
    <row r="637">
      <c r="B637" s="8"/>
      <c r="C637" s="8"/>
      <c r="D637" s="8"/>
      <c r="F637" s="8"/>
      <c r="G637" s="8"/>
      <c r="H637" s="8"/>
      <c r="I637" s="8"/>
      <c r="J637" s="8"/>
      <c r="K637" s="8"/>
      <c r="L637" s="8"/>
    </row>
    <row r="638">
      <c r="B638" s="8"/>
      <c r="C638" s="8"/>
      <c r="D638" s="8"/>
      <c r="F638" s="8"/>
      <c r="G638" s="8"/>
      <c r="H638" s="8"/>
      <c r="I638" s="8"/>
      <c r="J638" s="8"/>
      <c r="K638" s="8"/>
      <c r="L638" s="8"/>
    </row>
    <row r="639">
      <c r="B639" s="8"/>
      <c r="C639" s="8"/>
      <c r="D639" s="8"/>
      <c r="F639" s="8"/>
      <c r="G639" s="8"/>
      <c r="H639" s="8"/>
      <c r="I639" s="8"/>
      <c r="J639" s="8"/>
      <c r="K639" s="8"/>
      <c r="L639" s="8"/>
    </row>
    <row r="640">
      <c r="B640" s="8"/>
      <c r="C640" s="8"/>
      <c r="D640" s="8"/>
      <c r="F640" s="8"/>
      <c r="G640" s="8"/>
      <c r="H640" s="8"/>
      <c r="I640" s="8"/>
      <c r="J640" s="8"/>
      <c r="K640" s="8"/>
      <c r="L640" s="8"/>
    </row>
    <row r="641">
      <c r="B641" s="8"/>
      <c r="C641" s="8"/>
      <c r="D641" s="8"/>
      <c r="F641" s="8"/>
      <c r="G641" s="8"/>
      <c r="H641" s="8"/>
      <c r="I641" s="8"/>
      <c r="J641" s="8"/>
      <c r="K641" s="8"/>
      <c r="L641" s="8"/>
    </row>
    <row r="642">
      <c r="B642" s="8"/>
      <c r="C642" s="8"/>
      <c r="D642" s="8"/>
      <c r="F642" s="8"/>
      <c r="G642" s="8"/>
      <c r="H642" s="8"/>
      <c r="I642" s="8"/>
      <c r="J642" s="8"/>
      <c r="K642" s="8"/>
      <c r="L642" s="8"/>
    </row>
    <row r="643">
      <c r="B643" s="8"/>
      <c r="C643" s="8"/>
      <c r="D643" s="8"/>
      <c r="F643" s="8"/>
      <c r="G643" s="8"/>
      <c r="H643" s="8"/>
      <c r="I643" s="8"/>
      <c r="J643" s="8"/>
      <c r="K643" s="8"/>
      <c r="L643" s="8"/>
    </row>
    <row r="644">
      <c r="B644" s="8"/>
      <c r="C644" s="8"/>
      <c r="D644" s="8"/>
      <c r="F644" s="8"/>
      <c r="G644" s="8"/>
      <c r="H644" s="8"/>
      <c r="I644" s="8"/>
      <c r="J644" s="8"/>
      <c r="K644" s="8"/>
      <c r="L644" s="8"/>
    </row>
    <row r="645">
      <c r="B645" s="8"/>
      <c r="C645" s="8"/>
      <c r="D645" s="8"/>
      <c r="F645" s="8"/>
      <c r="G645" s="8"/>
      <c r="H645" s="8"/>
      <c r="I645" s="8"/>
      <c r="J645" s="8"/>
      <c r="K645" s="8"/>
      <c r="L645" s="8"/>
    </row>
    <row r="646">
      <c r="B646" s="8"/>
      <c r="C646" s="8"/>
      <c r="D646" s="8"/>
      <c r="F646" s="8"/>
      <c r="G646" s="8"/>
      <c r="H646" s="8"/>
      <c r="I646" s="8"/>
      <c r="J646" s="8"/>
      <c r="K646" s="8"/>
      <c r="L646" s="8"/>
    </row>
    <row r="647">
      <c r="B647" s="8"/>
      <c r="C647" s="8"/>
      <c r="D647" s="8"/>
      <c r="F647" s="8"/>
      <c r="G647" s="8"/>
      <c r="H647" s="8"/>
      <c r="I647" s="8"/>
      <c r="J647" s="8"/>
      <c r="K647" s="8"/>
      <c r="L647" s="8"/>
    </row>
    <row r="648">
      <c r="B648" s="8"/>
      <c r="C648" s="8"/>
      <c r="D648" s="8"/>
      <c r="F648" s="8"/>
      <c r="G648" s="8"/>
      <c r="H648" s="8"/>
      <c r="I648" s="8"/>
      <c r="J648" s="8"/>
      <c r="K648" s="8"/>
      <c r="L648" s="8"/>
    </row>
    <row r="649">
      <c r="B649" s="8"/>
      <c r="C649" s="8"/>
      <c r="D649" s="8"/>
      <c r="F649" s="8"/>
      <c r="G649" s="8"/>
      <c r="H649" s="8"/>
      <c r="I649" s="8"/>
      <c r="J649" s="8"/>
      <c r="K649" s="8"/>
      <c r="L649" s="8"/>
    </row>
    <row r="650">
      <c r="B650" s="8"/>
      <c r="C650" s="8"/>
      <c r="D650" s="8"/>
      <c r="F650" s="8"/>
      <c r="G650" s="8"/>
      <c r="H650" s="8"/>
      <c r="I650" s="8"/>
      <c r="J650" s="8"/>
      <c r="K650" s="8"/>
      <c r="L650" s="8"/>
    </row>
    <row r="651">
      <c r="B651" s="8"/>
      <c r="C651" s="8"/>
      <c r="D651" s="8"/>
      <c r="F651" s="8"/>
      <c r="G651" s="8"/>
      <c r="H651" s="8"/>
      <c r="I651" s="8"/>
      <c r="J651" s="8"/>
      <c r="K651" s="8"/>
      <c r="L651" s="8"/>
    </row>
    <row r="652">
      <c r="B652" s="8"/>
      <c r="C652" s="8"/>
      <c r="D652" s="8"/>
      <c r="F652" s="8"/>
      <c r="G652" s="8"/>
      <c r="H652" s="8"/>
      <c r="I652" s="8"/>
      <c r="J652" s="8"/>
      <c r="K652" s="8"/>
      <c r="L652" s="8"/>
    </row>
    <row r="653">
      <c r="B653" s="8"/>
      <c r="C653" s="8"/>
      <c r="D653" s="8"/>
      <c r="F653" s="8"/>
      <c r="G653" s="8"/>
      <c r="H653" s="8"/>
      <c r="I653" s="8"/>
      <c r="J653" s="8"/>
      <c r="K653" s="8"/>
      <c r="L653" s="8"/>
    </row>
    <row r="654">
      <c r="B654" s="8"/>
      <c r="C654" s="8"/>
      <c r="D654" s="8"/>
      <c r="F654" s="8"/>
      <c r="G654" s="8"/>
      <c r="H654" s="8"/>
      <c r="I654" s="8"/>
      <c r="J654" s="8"/>
      <c r="K654" s="8"/>
      <c r="L654" s="8"/>
    </row>
    <row r="655">
      <c r="B655" s="8"/>
      <c r="C655" s="8"/>
      <c r="D655" s="8"/>
      <c r="F655" s="8"/>
      <c r="G655" s="8"/>
      <c r="H655" s="8"/>
      <c r="I655" s="8"/>
      <c r="J655" s="8"/>
      <c r="K655" s="8"/>
      <c r="L655" s="8"/>
    </row>
    <row r="656">
      <c r="B656" s="8"/>
      <c r="C656" s="8"/>
      <c r="D656" s="8"/>
      <c r="F656" s="8"/>
      <c r="G656" s="8"/>
      <c r="H656" s="8"/>
      <c r="I656" s="8"/>
      <c r="J656" s="8"/>
      <c r="K656" s="8"/>
      <c r="L656" s="8"/>
    </row>
    <row r="657">
      <c r="B657" s="8"/>
      <c r="C657" s="8"/>
      <c r="D657" s="8"/>
      <c r="F657" s="8"/>
      <c r="G657" s="8"/>
      <c r="H657" s="8"/>
      <c r="I657" s="8"/>
      <c r="J657" s="8"/>
      <c r="K657" s="8"/>
      <c r="L657" s="8"/>
    </row>
    <row r="658">
      <c r="B658" s="8"/>
      <c r="C658" s="8"/>
      <c r="D658" s="8"/>
      <c r="F658" s="8"/>
      <c r="G658" s="8"/>
      <c r="H658" s="8"/>
      <c r="I658" s="8"/>
      <c r="J658" s="8"/>
      <c r="K658" s="8"/>
      <c r="L658" s="8"/>
    </row>
    <row r="659">
      <c r="B659" s="8"/>
      <c r="C659" s="8"/>
      <c r="D659" s="8"/>
      <c r="F659" s="8"/>
      <c r="G659" s="8"/>
      <c r="H659" s="8"/>
      <c r="I659" s="8"/>
      <c r="J659" s="8"/>
      <c r="K659" s="8"/>
      <c r="L659" s="8"/>
    </row>
    <row r="660">
      <c r="B660" s="8"/>
      <c r="C660" s="8"/>
      <c r="D660" s="8"/>
      <c r="F660" s="8"/>
      <c r="G660" s="8"/>
      <c r="H660" s="8"/>
      <c r="I660" s="8"/>
      <c r="J660" s="8"/>
      <c r="K660" s="8"/>
      <c r="L660" s="8"/>
    </row>
    <row r="661">
      <c r="B661" s="8"/>
      <c r="C661" s="8"/>
      <c r="D661" s="8"/>
      <c r="F661" s="8"/>
      <c r="G661" s="8"/>
      <c r="H661" s="8"/>
      <c r="I661" s="8"/>
      <c r="J661" s="8"/>
      <c r="K661" s="8"/>
      <c r="L661" s="8"/>
    </row>
    <row r="662">
      <c r="B662" s="8"/>
      <c r="C662" s="8"/>
      <c r="D662" s="8"/>
      <c r="F662" s="8"/>
      <c r="G662" s="8"/>
      <c r="H662" s="8"/>
      <c r="I662" s="8"/>
      <c r="J662" s="8"/>
      <c r="K662" s="8"/>
      <c r="L662" s="8"/>
    </row>
    <row r="663">
      <c r="B663" s="8"/>
      <c r="C663" s="8"/>
      <c r="D663" s="8"/>
      <c r="F663" s="8"/>
      <c r="G663" s="8"/>
      <c r="H663" s="8"/>
      <c r="I663" s="8"/>
      <c r="J663" s="8"/>
      <c r="K663" s="8"/>
      <c r="L663" s="8"/>
    </row>
    <row r="664">
      <c r="B664" s="8"/>
      <c r="C664" s="8"/>
      <c r="D664" s="8"/>
      <c r="F664" s="8"/>
      <c r="G664" s="8"/>
      <c r="H664" s="8"/>
      <c r="I664" s="8"/>
      <c r="J664" s="8"/>
      <c r="K664" s="8"/>
      <c r="L664" s="8"/>
    </row>
    <row r="665">
      <c r="B665" s="8"/>
      <c r="C665" s="8"/>
      <c r="D665" s="8"/>
      <c r="F665" s="8"/>
      <c r="G665" s="8"/>
      <c r="H665" s="8"/>
      <c r="I665" s="8"/>
      <c r="J665" s="8"/>
      <c r="K665" s="8"/>
      <c r="L665" s="8"/>
    </row>
    <row r="666">
      <c r="B666" s="8"/>
      <c r="C666" s="8"/>
      <c r="D666" s="8"/>
      <c r="F666" s="8"/>
      <c r="G666" s="8"/>
      <c r="H666" s="8"/>
      <c r="I666" s="8"/>
      <c r="J666" s="8"/>
      <c r="K666" s="8"/>
      <c r="L666" s="8"/>
    </row>
    <row r="667">
      <c r="B667" s="8"/>
      <c r="C667" s="8"/>
      <c r="D667" s="8"/>
      <c r="F667" s="8"/>
      <c r="G667" s="8"/>
      <c r="H667" s="8"/>
      <c r="I667" s="8"/>
      <c r="J667" s="8"/>
      <c r="K667" s="8"/>
      <c r="L667" s="8"/>
    </row>
    <row r="668">
      <c r="B668" s="8"/>
      <c r="C668" s="8"/>
      <c r="D668" s="8"/>
      <c r="F668" s="8"/>
      <c r="G668" s="8"/>
      <c r="H668" s="8"/>
      <c r="I668" s="8"/>
      <c r="J668" s="8"/>
      <c r="K668" s="8"/>
      <c r="L668" s="8"/>
    </row>
    <row r="669">
      <c r="B669" s="8"/>
      <c r="C669" s="8"/>
      <c r="D669" s="8"/>
      <c r="F669" s="8"/>
      <c r="G669" s="8"/>
      <c r="H669" s="8"/>
      <c r="I669" s="8"/>
      <c r="J669" s="8"/>
      <c r="K669" s="8"/>
      <c r="L669" s="8"/>
    </row>
    <row r="670">
      <c r="B670" s="8"/>
      <c r="C670" s="8"/>
      <c r="D670" s="8"/>
      <c r="F670" s="8"/>
      <c r="G670" s="8"/>
      <c r="H670" s="8"/>
      <c r="I670" s="8"/>
      <c r="J670" s="8"/>
      <c r="K670" s="8"/>
      <c r="L670" s="8"/>
    </row>
    <row r="671">
      <c r="B671" s="8"/>
      <c r="C671" s="8"/>
      <c r="D671" s="8"/>
      <c r="F671" s="8"/>
      <c r="G671" s="8"/>
      <c r="H671" s="8"/>
      <c r="I671" s="8"/>
      <c r="J671" s="8"/>
      <c r="K671" s="8"/>
      <c r="L671" s="8"/>
    </row>
    <row r="672">
      <c r="B672" s="8"/>
      <c r="C672" s="8"/>
      <c r="D672" s="8"/>
      <c r="F672" s="8"/>
      <c r="G672" s="8"/>
      <c r="H672" s="8"/>
      <c r="I672" s="8"/>
      <c r="J672" s="8"/>
      <c r="K672" s="8"/>
      <c r="L672" s="8"/>
    </row>
    <row r="673">
      <c r="B673" s="8"/>
      <c r="C673" s="8"/>
      <c r="D673" s="8"/>
      <c r="F673" s="8"/>
      <c r="G673" s="8"/>
      <c r="H673" s="8"/>
      <c r="I673" s="8"/>
      <c r="J673" s="8"/>
      <c r="K673" s="8"/>
      <c r="L673" s="8"/>
    </row>
    <row r="674">
      <c r="B674" s="8"/>
      <c r="C674" s="8"/>
      <c r="D674" s="8"/>
      <c r="F674" s="8"/>
      <c r="G674" s="8"/>
      <c r="H674" s="8"/>
      <c r="I674" s="8"/>
      <c r="J674" s="8"/>
      <c r="K674" s="8"/>
      <c r="L674" s="8"/>
    </row>
    <row r="675">
      <c r="B675" s="8"/>
      <c r="C675" s="8"/>
      <c r="D675" s="8"/>
      <c r="F675" s="8"/>
      <c r="G675" s="8"/>
      <c r="H675" s="8"/>
      <c r="I675" s="8"/>
      <c r="J675" s="8"/>
      <c r="K675" s="8"/>
      <c r="L675" s="8"/>
    </row>
    <row r="676">
      <c r="B676" s="8"/>
      <c r="C676" s="8"/>
      <c r="D676" s="8"/>
      <c r="F676" s="8"/>
      <c r="G676" s="8"/>
      <c r="H676" s="8"/>
      <c r="I676" s="8"/>
      <c r="J676" s="8"/>
      <c r="K676" s="8"/>
      <c r="L676" s="8"/>
    </row>
    <row r="677">
      <c r="B677" s="8"/>
      <c r="C677" s="8"/>
      <c r="D677" s="8"/>
      <c r="F677" s="8"/>
      <c r="G677" s="8"/>
      <c r="H677" s="8"/>
      <c r="I677" s="8"/>
      <c r="J677" s="8"/>
      <c r="K677" s="8"/>
      <c r="L677" s="8"/>
    </row>
    <row r="678">
      <c r="B678" s="8"/>
      <c r="C678" s="8"/>
      <c r="D678" s="8"/>
      <c r="F678" s="8"/>
      <c r="G678" s="8"/>
      <c r="H678" s="8"/>
      <c r="I678" s="8"/>
      <c r="J678" s="8"/>
      <c r="K678" s="8"/>
      <c r="L678" s="8"/>
    </row>
    <row r="679">
      <c r="B679" s="8"/>
      <c r="C679" s="8"/>
      <c r="D679" s="8"/>
      <c r="F679" s="8"/>
      <c r="G679" s="8"/>
      <c r="H679" s="8"/>
      <c r="I679" s="8"/>
      <c r="J679" s="8"/>
      <c r="K679" s="8"/>
      <c r="L679" s="8"/>
    </row>
    <row r="680">
      <c r="B680" s="8"/>
      <c r="C680" s="8"/>
      <c r="D680" s="8"/>
      <c r="F680" s="8"/>
      <c r="G680" s="8"/>
      <c r="H680" s="8"/>
      <c r="I680" s="8"/>
      <c r="J680" s="8"/>
      <c r="K680" s="8"/>
      <c r="L680" s="8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B7E1CD"/>
  </sheetPr>
  <sheetViews>
    <sheetView workbookViewId="0"/>
  </sheetViews>
  <sheetFormatPr customHeight="1" defaultColWidth="14.43" defaultRowHeight="15.75"/>
  <cols>
    <col customWidth="1" min="1" max="1" width="8.14"/>
    <col customWidth="1" min="2" max="2" width="22.86"/>
    <col customWidth="1" min="3" max="3" width="19.86"/>
    <col customWidth="1" min="4" max="4" width="12.14"/>
    <col customWidth="1" min="5" max="5" width="17.43"/>
    <col customWidth="1" min="6" max="6" width="10.0"/>
    <col customWidth="1" min="7" max="7" width="7.29"/>
    <col customWidth="1" min="8" max="8" width="6.14"/>
    <col customWidth="1" min="9" max="9" width="6.29"/>
    <col customWidth="1" min="10" max="10" width="49.0"/>
    <col customWidth="1" min="11" max="11" width="13.86"/>
  </cols>
  <sheetData>
    <row r="1">
      <c r="A1" s="9" t="s">
        <v>69</v>
      </c>
      <c r="B1" s="9" t="s">
        <v>53</v>
      </c>
      <c r="C1" s="9" t="s">
        <v>54</v>
      </c>
      <c r="D1" s="9" t="s">
        <v>55</v>
      </c>
      <c r="E1" s="9" t="s">
        <v>240</v>
      </c>
      <c r="F1" s="9" t="s">
        <v>59</v>
      </c>
      <c r="G1" s="9" t="s">
        <v>60</v>
      </c>
      <c r="H1" s="9" t="s">
        <v>61</v>
      </c>
      <c r="I1" s="9" t="s">
        <v>62</v>
      </c>
      <c r="J1" s="9" t="s">
        <v>242</v>
      </c>
      <c r="K1" s="9" t="s">
        <v>243</v>
      </c>
      <c r="L1" s="9" t="s">
        <v>244</v>
      </c>
      <c r="M1" s="9" t="s">
        <v>66</v>
      </c>
      <c r="N1" s="9" t="s">
        <v>68</v>
      </c>
    </row>
    <row r="2">
      <c r="A2" s="25">
        <v>36911.0</v>
      </c>
      <c r="B2" s="25" t="s">
        <v>46</v>
      </c>
      <c r="C2" s="25" t="s">
        <v>46</v>
      </c>
      <c r="D2" s="25"/>
      <c r="E2" s="26"/>
      <c r="F2" s="25" t="s">
        <v>1282</v>
      </c>
      <c r="G2" s="25" t="str">
        <f t="shared" ref="G2:G3" si="1">IFERROR(__xludf.DUMMYFUNCTION("SPLIT(F2,""."",TRUE)"),"5")</f>
        <v>5</v>
      </c>
      <c r="H2" s="25">
        <v>28.0</v>
      </c>
      <c r="I2" s="25">
        <v>1932.0</v>
      </c>
      <c r="J2" s="25" t="s">
        <v>1463</v>
      </c>
      <c r="K2" s="25">
        <v>44.358035</v>
      </c>
      <c r="L2" s="25">
        <v>-89.085946</v>
      </c>
      <c r="M2" s="25" t="s">
        <v>249</v>
      </c>
      <c r="N2" s="25" t="s">
        <v>79</v>
      </c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</row>
    <row r="3">
      <c r="A3" s="11">
        <v>83638.0</v>
      </c>
      <c r="B3" s="11" t="s">
        <v>1464</v>
      </c>
      <c r="C3" s="11" t="s">
        <v>1465</v>
      </c>
      <c r="D3" s="11"/>
      <c r="E3" s="12"/>
      <c r="F3" s="11" t="s">
        <v>738</v>
      </c>
      <c r="G3" s="11" t="str">
        <f t="shared" si="1"/>
        <v>7</v>
      </c>
      <c r="H3" s="11">
        <v>21.0</v>
      </c>
      <c r="I3" s="11">
        <v>1937.0</v>
      </c>
      <c r="J3" s="11" t="s">
        <v>1466</v>
      </c>
      <c r="K3" s="11">
        <v>29.142362</v>
      </c>
      <c r="L3" s="11">
        <v>-99.010309</v>
      </c>
      <c r="M3" s="11" t="s">
        <v>249</v>
      </c>
      <c r="N3" s="11" t="s">
        <v>79</v>
      </c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>
      <c r="A4" s="34">
        <v>58697.0</v>
      </c>
      <c r="B4" s="34" t="s">
        <v>1467</v>
      </c>
      <c r="C4" s="34" t="s">
        <v>1468</v>
      </c>
      <c r="D4" s="34"/>
      <c r="E4" s="34">
        <v>460905.0</v>
      </c>
      <c r="F4" s="34">
        <v>1946.0</v>
      </c>
      <c r="G4" s="35"/>
      <c r="H4" s="34"/>
      <c r="I4" s="34" t="str">
        <f>IFERROR(__xludf.DUMMYFUNCTION("SPLIT(F4,""."",TRUE)"),"1946")</f>
        <v>1946</v>
      </c>
      <c r="J4" s="34" t="s">
        <v>1469</v>
      </c>
      <c r="K4" s="34">
        <v>28.488132</v>
      </c>
      <c r="L4" s="34">
        <v>-81.517938</v>
      </c>
      <c r="M4" s="34" t="s">
        <v>249</v>
      </c>
      <c r="N4" s="34" t="s">
        <v>79</v>
      </c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</row>
    <row r="5">
      <c r="A5" s="17">
        <v>92134.0</v>
      </c>
      <c r="B5" s="17" t="s">
        <v>1467</v>
      </c>
      <c r="C5" s="17" t="s">
        <v>1468</v>
      </c>
      <c r="D5" s="17"/>
      <c r="E5" s="18"/>
      <c r="F5" s="17" t="s">
        <v>613</v>
      </c>
      <c r="G5" s="17" t="str">
        <f>IFERROR(__xludf.DUMMYFUNCTION("SPLIT(F5,""."",TRUE)"),"7")</f>
        <v>7</v>
      </c>
      <c r="H5" s="17">
        <v>7.0</v>
      </c>
      <c r="I5" s="17">
        <v>1946.0</v>
      </c>
      <c r="J5" s="17" t="s">
        <v>1470</v>
      </c>
      <c r="K5" s="17">
        <v>28.61944</v>
      </c>
      <c r="L5" s="17">
        <v>-81.409487</v>
      </c>
      <c r="M5" s="17" t="s">
        <v>249</v>
      </c>
      <c r="N5" s="17" t="s">
        <v>79</v>
      </c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</row>
    <row r="6">
      <c r="A6" s="29">
        <v>38274.0</v>
      </c>
      <c r="B6" s="29" t="s">
        <v>1467</v>
      </c>
      <c r="C6" s="29" t="s">
        <v>1468</v>
      </c>
      <c r="D6" s="29"/>
      <c r="E6" s="29">
        <v>461162.0</v>
      </c>
      <c r="F6" s="29">
        <v>7.1946</v>
      </c>
      <c r="G6" s="29">
        <v>7.0</v>
      </c>
      <c r="H6" s="30"/>
      <c r="I6" s="29">
        <v>1946.0</v>
      </c>
      <c r="J6" s="29" t="s">
        <v>1471</v>
      </c>
      <c r="K6" s="29">
        <v>28.680553</v>
      </c>
      <c r="L6" s="29">
        <v>-81.509516</v>
      </c>
      <c r="M6" s="29" t="s">
        <v>249</v>
      </c>
      <c r="N6" s="29" t="s">
        <v>79</v>
      </c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</row>
    <row r="7">
      <c r="A7" s="29">
        <v>60516.0</v>
      </c>
      <c r="B7" s="29" t="s">
        <v>1467</v>
      </c>
      <c r="C7" s="29" t="s">
        <v>1468</v>
      </c>
      <c r="D7" s="29"/>
      <c r="E7" s="30"/>
      <c r="F7" s="29" t="s">
        <v>1472</v>
      </c>
      <c r="G7" s="29" t="str">
        <f>IFERROR(__xludf.DUMMYFUNCTION("SPLIT(F7,""."",TRUE)"),"7")</f>
        <v>7</v>
      </c>
      <c r="H7" s="29">
        <v>9.0</v>
      </c>
      <c r="I7" s="29">
        <v>1946.0</v>
      </c>
      <c r="J7" s="29" t="s">
        <v>1473</v>
      </c>
      <c r="K7" s="29">
        <v>28.680553</v>
      </c>
      <c r="L7" s="29">
        <v>-81.509516</v>
      </c>
      <c r="M7" s="29" t="s">
        <v>249</v>
      </c>
      <c r="N7" s="29" t="s">
        <v>79</v>
      </c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</row>
    <row r="8">
      <c r="A8" s="39">
        <v>82661.0</v>
      </c>
      <c r="B8" s="39" t="s">
        <v>1467</v>
      </c>
      <c r="C8" s="39" t="s">
        <v>1468</v>
      </c>
      <c r="D8" s="39"/>
      <c r="E8" s="39">
        <v>461306.0</v>
      </c>
      <c r="F8" s="39">
        <v>7.1946</v>
      </c>
      <c r="G8" s="39">
        <v>7.0</v>
      </c>
      <c r="H8" s="39"/>
      <c r="I8" s="39">
        <v>1946.0</v>
      </c>
      <c r="J8" s="39" t="s">
        <v>1474</v>
      </c>
      <c r="K8" s="39">
        <v>29.64255</v>
      </c>
      <c r="L8" s="39">
        <v>-82.239468</v>
      </c>
      <c r="M8" s="39" t="s">
        <v>249</v>
      </c>
      <c r="N8" s="39" t="s">
        <v>79</v>
      </c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</row>
    <row r="9">
      <c r="A9" s="34">
        <v>64567.0</v>
      </c>
      <c r="B9" s="34" t="s">
        <v>1467</v>
      </c>
      <c r="C9" s="34" t="s">
        <v>1468</v>
      </c>
      <c r="D9" s="34"/>
      <c r="E9" s="34">
        <v>461259.0</v>
      </c>
      <c r="F9" s="34">
        <v>7.1946</v>
      </c>
      <c r="G9" s="34">
        <v>7.0</v>
      </c>
      <c r="H9" s="34"/>
      <c r="I9" s="34">
        <v>1946.0</v>
      </c>
      <c r="J9" s="34" t="s">
        <v>1475</v>
      </c>
      <c r="K9" s="34">
        <v>30.806576</v>
      </c>
      <c r="L9" s="34">
        <v>-86.552452</v>
      </c>
      <c r="M9" s="34" t="s">
        <v>249</v>
      </c>
      <c r="N9" s="34" t="s">
        <v>79</v>
      </c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</row>
    <row r="10">
      <c r="A10" s="19">
        <v>92615.0</v>
      </c>
      <c r="B10" s="19" t="s">
        <v>1467</v>
      </c>
      <c r="C10" s="19" t="s">
        <v>1468</v>
      </c>
      <c r="D10" s="19"/>
      <c r="E10" s="19">
        <v>460869.0</v>
      </c>
      <c r="F10" s="19">
        <v>1946.0</v>
      </c>
      <c r="G10" s="20"/>
      <c r="H10" s="19"/>
      <c r="I10" s="19" t="str">
        <f t="shared" ref="I10:I13" si="2">IFERROR(__xludf.DUMMYFUNCTION("SPLIT(F10,""."",TRUE)"),"1946")</f>
        <v>1946</v>
      </c>
      <c r="J10" s="19" t="s">
        <v>1476</v>
      </c>
      <c r="K10" s="19">
        <v>31.087962</v>
      </c>
      <c r="L10" s="19">
        <v>-81.484108</v>
      </c>
      <c r="M10" s="19" t="s">
        <v>249</v>
      </c>
      <c r="N10" s="19" t="s">
        <v>79</v>
      </c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>
      <c r="A11" s="19">
        <v>37024.0</v>
      </c>
      <c r="B11" s="19" t="s">
        <v>1467</v>
      </c>
      <c r="C11" s="19" t="s">
        <v>1468</v>
      </c>
      <c r="D11" s="19"/>
      <c r="E11" s="19">
        <v>460870.0</v>
      </c>
      <c r="F11" s="19">
        <v>1946.0</v>
      </c>
      <c r="G11" s="20"/>
      <c r="H11" s="19"/>
      <c r="I11" s="19" t="str">
        <f t="shared" si="2"/>
        <v>1946</v>
      </c>
      <c r="J11" s="19" t="s">
        <v>1476</v>
      </c>
      <c r="K11" s="19">
        <v>31.087962</v>
      </c>
      <c r="L11" s="19">
        <v>-81.484108</v>
      </c>
      <c r="M11" s="19" t="s">
        <v>249</v>
      </c>
      <c r="N11" s="19" t="s">
        <v>79</v>
      </c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>
      <c r="A12" s="19">
        <v>64331.0</v>
      </c>
      <c r="B12" s="19" t="s">
        <v>1467</v>
      </c>
      <c r="C12" s="19" t="s">
        <v>1468</v>
      </c>
      <c r="D12" s="19"/>
      <c r="E12" s="19">
        <v>460871.0</v>
      </c>
      <c r="F12" s="19">
        <v>1946.0</v>
      </c>
      <c r="G12" s="20"/>
      <c r="H12" s="19"/>
      <c r="I12" s="19" t="str">
        <f t="shared" si="2"/>
        <v>1946</v>
      </c>
      <c r="J12" s="19" t="s">
        <v>1476</v>
      </c>
      <c r="K12" s="19">
        <v>31.087962</v>
      </c>
      <c r="L12" s="19">
        <v>-81.484108</v>
      </c>
      <c r="M12" s="19" t="s">
        <v>249</v>
      </c>
      <c r="N12" s="19" t="s">
        <v>79</v>
      </c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>
      <c r="A13" s="19">
        <v>40228.0</v>
      </c>
      <c r="B13" s="19" t="s">
        <v>1467</v>
      </c>
      <c r="C13" s="19" t="s">
        <v>1468</v>
      </c>
      <c r="D13" s="19"/>
      <c r="E13" s="19">
        <v>460872.0</v>
      </c>
      <c r="F13" s="19">
        <v>1946.0</v>
      </c>
      <c r="G13" s="20"/>
      <c r="H13" s="19"/>
      <c r="I13" s="19" t="str">
        <f t="shared" si="2"/>
        <v>1946</v>
      </c>
      <c r="J13" s="19" t="s">
        <v>1476</v>
      </c>
      <c r="K13" s="19">
        <v>31.087962</v>
      </c>
      <c r="L13" s="19">
        <v>-81.484108</v>
      </c>
      <c r="M13" s="19" t="s">
        <v>249</v>
      </c>
      <c r="N13" s="19" t="s">
        <v>79</v>
      </c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>
      <c r="A14" s="17">
        <v>60541.0</v>
      </c>
      <c r="B14" s="17" t="s">
        <v>1467</v>
      </c>
      <c r="C14" s="17" t="s">
        <v>1468</v>
      </c>
      <c r="D14" s="17"/>
      <c r="E14" s="18"/>
      <c r="F14" s="17" t="s">
        <v>1477</v>
      </c>
      <c r="G14" s="17" t="str">
        <f>IFERROR(__xludf.DUMMYFUNCTION("SPLIT(F14,""."",TRUE)"),"7")</f>
        <v>7</v>
      </c>
      <c r="H14" s="17">
        <v>5.0</v>
      </c>
      <c r="I14" s="17">
        <v>1946.0</v>
      </c>
      <c r="J14" s="17" t="s">
        <v>1478</v>
      </c>
      <c r="K14" s="17">
        <v>31.149953</v>
      </c>
      <c r="L14" s="17">
        <v>-81.491489</v>
      </c>
      <c r="M14" s="17" t="s">
        <v>249</v>
      </c>
      <c r="N14" s="17" t="s">
        <v>79</v>
      </c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</row>
    <row r="15">
      <c r="A15" s="29">
        <v>60489.0</v>
      </c>
      <c r="B15" s="29" t="s">
        <v>1467</v>
      </c>
      <c r="C15" s="29" t="s">
        <v>1468</v>
      </c>
      <c r="D15" s="29"/>
      <c r="E15" s="29">
        <v>470323.0</v>
      </c>
      <c r="F15" s="29">
        <v>1947.0</v>
      </c>
      <c r="G15" s="29"/>
      <c r="H15" s="29"/>
      <c r="I15" s="29">
        <v>1947.0</v>
      </c>
      <c r="J15" s="29" t="s">
        <v>570</v>
      </c>
      <c r="K15" s="29">
        <v>40.540265</v>
      </c>
      <c r="L15" s="29">
        <v>-75.154081</v>
      </c>
      <c r="M15" s="29" t="s">
        <v>249</v>
      </c>
      <c r="N15" s="29" t="s">
        <v>79</v>
      </c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</row>
    <row r="16">
      <c r="A16" s="29">
        <v>46379.0</v>
      </c>
      <c r="B16" s="29" t="s">
        <v>1467</v>
      </c>
      <c r="C16" s="29" t="s">
        <v>1468</v>
      </c>
      <c r="D16" s="29"/>
      <c r="E16" s="29">
        <v>470372.0</v>
      </c>
      <c r="F16" s="29">
        <v>1947.0</v>
      </c>
      <c r="G16" s="29"/>
      <c r="H16" s="29"/>
      <c r="I16" s="29">
        <v>1947.0</v>
      </c>
      <c r="J16" s="29" t="s">
        <v>570</v>
      </c>
      <c r="K16" s="29">
        <v>40.540265</v>
      </c>
      <c r="L16" s="29">
        <v>-75.154081</v>
      </c>
      <c r="M16" s="29" t="s">
        <v>249</v>
      </c>
      <c r="N16" s="29" t="s">
        <v>79</v>
      </c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</row>
    <row r="17">
      <c r="A17" s="36">
        <v>95332.0</v>
      </c>
      <c r="B17" s="36" t="s">
        <v>1464</v>
      </c>
      <c r="C17" s="36" t="s">
        <v>1465</v>
      </c>
      <c r="D17" s="36"/>
      <c r="E17" s="37"/>
      <c r="F17" s="36" t="s">
        <v>1479</v>
      </c>
      <c r="G17" s="36" t="str">
        <f t="shared" ref="G17:G25" si="3">IFERROR(__xludf.DUMMYFUNCTION("SPLIT(F17,""."",TRUE)"),"12")</f>
        <v>12</v>
      </c>
      <c r="H17" s="36">
        <v>15.0</v>
      </c>
      <c r="I17" s="36">
        <v>1951.0</v>
      </c>
      <c r="J17" s="36" t="s">
        <v>1480</v>
      </c>
      <c r="K17" s="36">
        <v>-19.694712</v>
      </c>
      <c r="L17" s="36">
        <v>-43.925763</v>
      </c>
      <c r="M17" s="36" t="s">
        <v>249</v>
      </c>
      <c r="N17" s="36" t="s">
        <v>79</v>
      </c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</row>
    <row r="18">
      <c r="A18" s="39">
        <v>64608.0</v>
      </c>
      <c r="B18" s="39" t="s">
        <v>46</v>
      </c>
      <c r="C18" s="39" t="s">
        <v>46</v>
      </c>
      <c r="D18" s="39"/>
      <c r="E18" s="40"/>
      <c r="F18" s="39" t="s">
        <v>1479</v>
      </c>
      <c r="G18" s="39" t="str">
        <f t="shared" si="3"/>
        <v>12</v>
      </c>
      <c r="H18" s="39">
        <v>15.0</v>
      </c>
      <c r="I18" s="39">
        <v>1951.0</v>
      </c>
      <c r="J18" s="39" t="s">
        <v>1481</v>
      </c>
      <c r="K18" s="39">
        <v>-19.688806</v>
      </c>
      <c r="L18" s="39">
        <v>-43.924312</v>
      </c>
      <c r="M18" s="39" t="s">
        <v>249</v>
      </c>
      <c r="N18" s="39" t="s">
        <v>79</v>
      </c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</row>
    <row r="19">
      <c r="A19" s="14">
        <v>92744.0</v>
      </c>
      <c r="B19" s="14" t="s">
        <v>1482</v>
      </c>
      <c r="C19" s="14" t="s">
        <v>1482</v>
      </c>
      <c r="D19" s="14"/>
      <c r="E19" s="15"/>
      <c r="F19" s="14" t="s">
        <v>1483</v>
      </c>
      <c r="G19" s="14" t="str">
        <f t="shared" si="3"/>
        <v>2</v>
      </c>
      <c r="H19" s="14" t="s">
        <v>1484</v>
      </c>
      <c r="I19" s="14">
        <v>1952.0</v>
      </c>
      <c r="J19" s="14" t="s">
        <v>1485</v>
      </c>
      <c r="K19" s="14">
        <v>-25.083333</v>
      </c>
      <c r="L19" s="14">
        <v>-50.15</v>
      </c>
      <c r="M19" s="14" t="s">
        <v>249</v>
      </c>
      <c r="N19" s="14" t="s">
        <v>79</v>
      </c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>
      <c r="A20" s="39">
        <v>64468.0</v>
      </c>
      <c r="B20" s="39" t="s">
        <v>46</v>
      </c>
      <c r="C20" s="39" t="s">
        <v>46</v>
      </c>
      <c r="D20" s="39"/>
      <c r="E20" s="40"/>
      <c r="F20" s="39" t="s">
        <v>1486</v>
      </c>
      <c r="G20" s="39" t="str">
        <f t="shared" si="3"/>
        <v>1</v>
      </c>
      <c r="H20" s="39">
        <v>30.0</v>
      </c>
      <c r="I20" s="39">
        <v>1952.0</v>
      </c>
      <c r="J20" s="39" t="s">
        <v>1481</v>
      </c>
      <c r="K20" s="39">
        <v>-19.688806</v>
      </c>
      <c r="L20" s="39">
        <v>-43.924312</v>
      </c>
      <c r="M20" s="39" t="s">
        <v>249</v>
      </c>
      <c r="N20" s="39" t="s">
        <v>79</v>
      </c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</row>
    <row r="21">
      <c r="A21" s="39">
        <v>64611.0</v>
      </c>
      <c r="B21" s="39" t="s">
        <v>46</v>
      </c>
      <c r="C21" s="39" t="s">
        <v>46</v>
      </c>
      <c r="D21" s="39"/>
      <c r="E21" s="40"/>
      <c r="F21" s="39" t="s">
        <v>1487</v>
      </c>
      <c r="G21" s="39" t="str">
        <f t="shared" si="3"/>
        <v>3</v>
      </c>
      <c r="H21" s="39">
        <v>30.0</v>
      </c>
      <c r="I21" s="39">
        <v>1952.0</v>
      </c>
      <c r="J21" s="39" t="s">
        <v>1481</v>
      </c>
      <c r="K21" s="39">
        <v>-19.688806</v>
      </c>
      <c r="L21" s="39">
        <v>-43.924312</v>
      </c>
      <c r="M21" s="39" t="s">
        <v>249</v>
      </c>
      <c r="N21" s="39" t="s">
        <v>79</v>
      </c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</row>
    <row r="22">
      <c r="A22" s="39">
        <v>64660.0</v>
      </c>
      <c r="B22" s="39" t="s">
        <v>46</v>
      </c>
      <c r="C22" s="39" t="s">
        <v>46</v>
      </c>
      <c r="D22" s="39"/>
      <c r="E22" s="40"/>
      <c r="F22" s="39" t="s">
        <v>1488</v>
      </c>
      <c r="G22" s="39" t="str">
        <f t="shared" si="3"/>
        <v>1</v>
      </c>
      <c r="H22" s="39">
        <v>28.0</v>
      </c>
      <c r="I22" s="39">
        <v>1952.0</v>
      </c>
      <c r="J22" s="39" t="s">
        <v>1481</v>
      </c>
      <c r="K22" s="39">
        <v>-19.688806</v>
      </c>
      <c r="L22" s="39">
        <v>-43.924312</v>
      </c>
      <c r="M22" s="39" t="s">
        <v>249</v>
      </c>
      <c r="N22" s="39" t="s">
        <v>79</v>
      </c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</row>
    <row r="23">
      <c r="A23" s="34">
        <v>64103.0</v>
      </c>
      <c r="B23" s="34" t="s">
        <v>46</v>
      </c>
      <c r="C23" s="34" t="s">
        <v>46</v>
      </c>
      <c r="D23" s="34"/>
      <c r="E23" s="35"/>
      <c r="F23" s="34" t="s">
        <v>1489</v>
      </c>
      <c r="G23" s="34" t="str">
        <f t="shared" si="3"/>
        <v>1</v>
      </c>
      <c r="H23" s="34">
        <v>1.0</v>
      </c>
      <c r="I23" s="34">
        <v>1952.0</v>
      </c>
      <c r="J23" s="34" t="s">
        <v>1490</v>
      </c>
      <c r="K23" s="34">
        <v>-19.630302</v>
      </c>
      <c r="L23" s="34">
        <v>-43.898303</v>
      </c>
      <c r="M23" s="34" t="s">
        <v>249</v>
      </c>
      <c r="N23" s="34" t="s">
        <v>79</v>
      </c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</row>
    <row r="24">
      <c r="A24" s="19">
        <v>64293.0</v>
      </c>
      <c r="B24" s="19" t="s">
        <v>1467</v>
      </c>
      <c r="C24" s="19" t="s">
        <v>1468</v>
      </c>
      <c r="D24" s="19"/>
      <c r="E24" s="20"/>
      <c r="F24" s="19" t="s">
        <v>934</v>
      </c>
      <c r="G24" s="19" t="str">
        <f t="shared" si="3"/>
        <v>11</v>
      </c>
      <c r="H24" s="19">
        <v>11.0</v>
      </c>
      <c r="I24" s="19">
        <v>1952.0</v>
      </c>
      <c r="J24" s="19" t="s">
        <v>1491</v>
      </c>
      <c r="K24" s="19">
        <v>28.538335</v>
      </c>
      <c r="L24" s="19">
        <v>-81.379236</v>
      </c>
      <c r="M24" s="19" t="s">
        <v>249</v>
      </c>
      <c r="N24" s="19" t="s">
        <v>79</v>
      </c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>
      <c r="A25" s="36">
        <v>64145.0</v>
      </c>
      <c r="B25" s="36" t="s">
        <v>1492</v>
      </c>
      <c r="C25" s="36" t="s">
        <v>1492</v>
      </c>
      <c r="D25" s="36"/>
      <c r="E25" s="37"/>
      <c r="F25" s="36" t="s">
        <v>1493</v>
      </c>
      <c r="G25" s="36" t="str">
        <f t="shared" si="3"/>
        <v>11</v>
      </c>
      <c r="H25" s="36">
        <v>15.0</v>
      </c>
      <c r="I25" s="36">
        <v>1953.0</v>
      </c>
      <c r="J25" s="36" t="s">
        <v>1494</v>
      </c>
      <c r="K25" s="36">
        <v>30.435742</v>
      </c>
      <c r="L25" s="36">
        <v>-89.925323</v>
      </c>
      <c r="M25" s="36" t="s">
        <v>249</v>
      </c>
      <c r="N25" s="36" t="s">
        <v>79</v>
      </c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</row>
    <row r="26">
      <c r="A26" s="17">
        <v>48245.0</v>
      </c>
      <c r="B26" s="17" t="s">
        <v>1495</v>
      </c>
      <c r="C26" s="17" t="s">
        <v>46</v>
      </c>
      <c r="D26" s="17"/>
      <c r="E26" s="18"/>
      <c r="F26" s="17">
        <v>11.1954</v>
      </c>
      <c r="G26" s="17">
        <v>11.0</v>
      </c>
      <c r="H26" s="17"/>
      <c r="I26" s="94">
        <v>1954.0</v>
      </c>
      <c r="J26" s="17" t="s">
        <v>1496</v>
      </c>
      <c r="K26" s="17">
        <v>-33.46836</v>
      </c>
      <c r="L26" s="17">
        <v>-70.534115</v>
      </c>
      <c r="M26" s="17" t="s">
        <v>249</v>
      </c>
      <c r="N26" s="17" t="s">
        <v>79</v>
      </c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</row>
    <row r="27">
      <c r="A27" s="39">
        <v>60505.0</v>
      </c>
      <c r="B27" s="39" t="s">
        <v>1497</v>
      </c>
      <c r="C27" s="39" t="s">
        <v>1492</v>
      </c>
      <c r="D27" s="39"/>
      <c r="E27" s="40"/>
      <c r="F27" s="39" t="s">
        <v>1498</v>
      </c>
      <c r="G27" s="39" t="str">
        <f t="shared" ref="G27:G237" si="4">IFERROR(__xludf.DUMMYFUNCTION("SPLIT(F27,""."",TRUE)"),"4")</f>
        <v>4</v>
      </c>
      <c r="H27" s="39">
        <v>25.0</v>
      </c>
      <c r="I27" s="39">
        <v>1954.0</v>
      </c>
      <c r="J27" s="39" t="s">
        <v>1499</v>
      </c>
      <c r="K27" s="39">
        <v>30.435742</v>
      </c>
      <c r="L27" s="39">
        <v>-89.925323</v>
      </c>
      <c r="M27" s="39" t="s">
        <v>249</v>
      </c>
      <c r="N27" s="39" t="s">
        <v>79</v>
      </c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</row>
    <row r="28">
      <c r="A28" s="14">
        <v>64511.0</v>
      </c>
      <c r="B28" s="14" t="s">
        <v>1467</v>
      </c>
      <c r="C28" s="14" t="s">
        <v>1468</v>
      </c>
      <c r="D28" s="14"/>
      <c r="E28" s="15"/>
      <c r="F28" s="14" t="s">
        <v>307</v>
      </c>
      <c r="G28" s="14" t="str">
        <f t="shared" si="4"/>
        <v>8</v>
      </c>
      <c r="H28" s="14">
        <v>26.0</v>
      </c>
      <c r="I28" s="14">
        <v>1954.0</v>
      </c>
      <c r="J28" s="14" t="s">
        <v>1500</v>
      </c>
      <c r="K28" s="14">
        <v>34.783991</v>
      </c>
      <c r="L28" s="14">
        <v>-94.693839</v>
      </c>
      <c r="M28" s="14" t="s">
        <v>249</v>
      </c>
      <c r="N28" s="14" t="s">
        <v>79</v>
      </c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>
      <c r="A29" s="14">
        <v>82189.0</v>
      </c>
      <c r="B29" s="14" t="s">
        <v>1467</v>
      </c>
      <c r="C29" s="14" t="s">
        <v>1468</v>
      </c>
      <c r="D29" s="14"/>
      <c r="E29" s="15"/>
      <c r="F29" s="14" t="s">
        <v>1501</v>
      </c>
      <c r="G29" s="14" t="str">
        <f t="shared" si="4"/>
        <v>8</v>
      </c>
      <c r="H29" s="14" t="s">
        <v>1502</v>
      </c>
      <c r="I29" s="14">
        <v>1954.0</v>
      </c>
      <c r="J29" s="14" t="s">
        <v>1500</v>
      </c>
      <c r="K29" s="14">
        <v>34.783991</v>
      </c>
      <c r="L29" s="14">
        <v>-94.693839</v>
      </c>
      <c r="M29" s="14" t="s">
        <v>249</v>
      </c>
      <c r="N29" s="14" t="s">
        <v>79</v>
      </c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</row>
    <row r="30">
      <c r="A30" s="29">
        <v>91648.0</v>
      </c>
      <c r="B30" s="29" t="s">
        <v>1464</v>
      </c>
      <c r="C30" s="29" t="s">
        <v>1465</v>
      </c>
      <c r="D30" s="29"/>
      <c r="E30" s="30"/>
      <c r="F30" s="29" t="s">
        <v>1503</v>
      </c>
      <c r="G30" s="29" t="str">
        <f t="shared" si="4"/>
        <v>2</v>
      </c>
      <c r="H30" s="29" t="s">
        <v>1484</v>
      </c>
      <c r="I30" s="29">
        <v>1955.0</v>
      </c>
      <c r="J30" s="29" t="s">
        <v>1504</v>
      </c>
      <c r="K30" s="29">
        <v>-23.711987</v>
      </c>
      <c r="L30" s="29">
        <v>-46.409538</v>
      </c>
      <c r="M30" s="29" t="s">
        <v>249</v>
      </c>
      <c r="N30" s="29" t="s">
        <v>79</v>
      </c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</row>
    <row r="31">
      <c r="A31" s="25">
        <v>98469.0</v>
      </c>
      <c r="B31" s="25" t="s">
        <v>1464</v>
      </c>
      <c r="C31" s="25" t="s">
        <v>1465</v>
      </c>
      <c r="D31" s="25"/>
      <c r="E31" s="26"/>
      <c r="F31" s="25" t="s">
        <v>1505</v>
      </c>
      <c r="G31" s="25" t="str">
        <f t="shared" si="4"/>
        <v>2</v>
      </c>
      <c r="H31" s="25">
        <v>6.0</v>
      </c>
      <c r="I31" s="25">
        <v>1955.0</v>
      </c>
      <c r="J31" s="25" t="s">
        <v>1506</v>
      </c>
      <c r="K31" s="25">
        <v>-23.58664</v>
      </c>
      <c r="L31" s="25">
        <v>-46.600792</v>
      </c>
      <c r="M31" s="25" t="s">
        <v>249</v>
      </c>
      <c r="N31" s="25" t="s">
        <v>79</v>
      </c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>
      <c r="A32" s="22">
        <v>95500.0</v>
      </c>
      <c r="B32" s="22" t="s">
        <v>1464</v>
      </c>
      <c r="C32" s="22" t="s">
        <v>1465</v>
      </c>
      <c r="D32" s="22"/>
      <c r="E32" s="23"/>
      <c r="F32" s="22" t="s">
        <v>1507</v>
      </c>
      <c r="G32" s="22" t="str">
        <f t="shared" si="4"/>
        <v>1</v>
      </c>
      <c r="H32" s="22" t="s">
        <v>1484</v>
      </c>
      <c r="I32" s="22">
        <v>1955.0</v>
      </c>
      <c r="J32" s="22" t="s">
        <v>1508</v>
      </c>
      <c r="K32" s="22">
        <v>-23.216667</v>
      </c>
      <c r="L32" s="22">
        <v>-50.966667</v>
      </c>
      <c r="M32" s="22" t="s">
        <v>249</v>
      </c>
      <c r="N32" s="22" t="s">
        <v>79</v>
      </c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</row>
    <row r="33">
      <c r="A33" s="19">
        <v>64479.0</v>
      </c>
      <c r="B33" s="19" t="s">
        <v>46</v>
      </c>
      <c r="C33" s="19" t="s">
        <v>46</v>
      </c>
      <c r="D33" s="19"/>
      <c r="E33" s="20"/>
      <c r="F33" s="19" t="s">
        <v>1509</v>
      </c>
      <c r="G33" s="19" t="str">
        <f t="shared" si="4"/>
        <v>1</v>
      </c>
      <c r="H33" s="19">
        <v>1.0</v>
      </c>
      <c r="I33" s="19">
        <v>1955.0</v>
      </c>
      <c r="J33" s="19" t="s">
        <v>1510</v>
      </c>
      <c r="K33" s="19">
        <v>-17.879605</v>
      </c>
      <c r="L33" s="19">
        <v>-51.720673</v>
      </c>
      <c r="M33" s="19" t="s">
        <v>249</v>
      </c>
      <c r="N33" s="19" t="s">
        <v>79</v>
      </c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>
      <c r="A34" s="19">
        <v>64577.0</v>
      </c>
      <c r="B34" s="19" t="s">
        <v>46</v>
      </c>
      <c r="C34" s="19" t="s">
        <v>46</v>
      </c>
      <c r="D34" s="19"/>
      <c r="E34" s="20"/>
      <c r="F34" s="19" t="s">
        <v>1509</v>
      </c>
      <c r="G34" s="19" t="str">
        <f t="shared" si="4"/>
        <v>1</v>
      </c>
      <c r="H34" s="19">
        <v>1.0</v>
      </c>
      <c r="I34" s="19">
        <v>1955.0</v>
      </c>
      <c r="J34" s="19" t="s">
        <v>1510</v>
      </c>
      <c r="K34" s="19">
        <v>-17.879605</v>
      </c>
      <c r="L34" s="19">
        <v>-51.720673</v>
      </c>
      <c r="M34" s="19" t="s">
        <v>249</v>
      </c>
      <c r="N34" s="19" t="s">
        <v>79</v>
      </c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>
      <c r="A35" s="19">
        <v>64498.0</v>
      </c>
      <c r="B35" s="19" t="s">
        <v>46</v>
      </c>
      <c r="C35" s="19" t="s">
        <v>46</v>
      </c>
      <c r="D35" s="19"/>
      <c r="E35" s="20"/>
      <c r="F35" s="19" t="s">
        <v>1511</v>
      </c>
      <c r="G35" s="19" t="str">
        <f t="shared" si="4"/>
        <v>12</v>
      </c>
      <c r="H35" s="19">
        <v>1.0</v>
      </c>
      <c r="I35" s="19">
        <v>1955.0</v>
      </c>
      <c r="J35" s="19" t="s">
        <v>1510</v>
      </c>
      <c r="K35" s="19">
        <v>-17.879605</v>
      </c>
      <c r="L35" s="19">
        <v>-51.720673</v>
      </c>
      <c r="M35" s="19" t="s">
        <v>249</v>
      </c>
      <c r="N35" s="19" t="s">
        <v>79</v>
      </c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>
      <c r="A36" s="19">
        <v>60535.0</v>
      </c>
      <c r="B36" s="19" t="s">
        <v>46</v>
      </c>
      <c r="C36" s="19" t="s">
        <v>46</v>
      </c>
      <c r="D36" s="19"/>
      <c r="E36" s="20"/>
      <c r="F36" s="19" t="s">
        <v>1509</v>
      </c>
      <c r="G36" s="19" t="str">
        <f t="shared" si="4"/>
        <v>1</v>
      </c>
      <c r="H36" s="19">
        <v>1.0</v>
      </c>
      <c r="I36" s="19">
        <v>1955.0</v>
      </c>
      <c r="J36" s="19" t="s">
        <v>1510</v>
      </c>
      <c r="K36" s="19">
        <v>-17.879605</v>
      </c>
      <c r="L36" s="19">
        <v>-51.720673</v>
      </c>
      <c r="M36" s="19" t="s">
        <v>249</v>
      </c>
      <c r="N36" s="19" t="s">
        <v>79</v>
      </c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>
      <c r="A37" s="11">
        <v>64581.0</v>
      </c>
      <c r="B37" s="11" t="s">
        <v>46</v>
      </c>
      <c r="C37" s="11" t="s">
        <v>46</v>
      </c>
      <c r="D37" s="11"/>
      <c r="E37" s="12"/>
      <c r="F37" s="11" t="s">
        <v>1512</v>
      </c>
      <c r="G37" s="11" t="str">
        <f t="shared" si="4"/>
        <v>3</v>
      </c>
      <c r="H37" s="11">
        <v>1.0</v>
      </c>
      <c r="I37" s="11">
        <v>1956.0</v>
      </c>
      <c r="J37" s="11" t="s">
        <v>1513</v>
      </c>
      <c r="K37" s="11">
        <v>-21.131541</v>
      </c>
      <c r="L37" s="11">
        <v>-44.253065</v>
      </c>
      <c r="M37" s="11" t="s">
        <v>249</v>
      </c>
      <c r="N37" s="11" t="s">
        <v>79</v>
      </c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</row>
    <row r="38">
      <c r="A38" s="39">
        <v>35790.0</v>
      </c>
      <c r="B38" s="39" t="s">
        <v>1467</v>
      </c>
      <c r="C38" s="39" t="s">
        <v>1468</v>
      </c>
      <c r="D38" s="39"/>
      <c r="E38" s="40"/>
      <c r="F38" s="39" t="s">
        <v>1105</v>
      </c>
      <c r="G38" s="39" t="str">
        <f t="shared" si="4"/>
        <v>5</v>
      </c>
      <c r="H38" s="39">
        <v>20.0</v>
      </c>
      <c r="I38" s="39">
        <v>1956.0</v>
      </c>
      <c r="J38" s="39" t="s">
        <v>1514</v>
      </c>
      <c r="K38" s="39">
        <v>30.396032</v>
      </c>
      <c r="L38" s="39">
        <v>-88.885308</v>
      </c>
      <c r="M38" s="39" t="s">
        <v>249</v>
      </c>
      <c r="N38" s="39" t="s">
        <v>79</v>
      </c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</row>
    <row r="39">
      <c r="A39" s="14">
        <v>91321.0</v>
      </c>
      <c r="B39" s="14" t="s">
        <v>1495</v>
      </c>
      <c r="C39" s="14" t="s">
        <v>46</v>
      </c>
      <c r="D39" s="14"/>
      <c r="E39" s="15"/>
      <c r="F39" s="14" t="s">
        <v>1515</v>
      </c>
      <c r="G39" s="14" t="str">
        <f t="shared" si="4"/>
        <v>1</v>
      </c>
      <c r="H39" s="14">
        <v>3.0</v>
      </c>
      <c r="I39" s="14">
        <v>1957.0</v>
      </c>
      <c r="J39" s="14" t="s">
        <v>1516</v>
      </c>
      <c r="K39" s="14">
        <v>18.933725</v>
      </c>
      <c r="L39" s="14">
        <v>-99.228488</v>
      </c>
      <c r="M39" s="14" t="s">
        <v>249</v>
      </c>
      <c r="N39" s="14" t="s">
        <v>79</v>
      </c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</row>
    <row r="40">
      <c r="A40" s="14">
        <v>92510.0</v>
      </c>
      <c r="B40" s="14" t="s">
        <v>1495</v>
      </c>
      <c r="C40" s="14" t="s">
        <v>46</v>
      </c>
      <c r="D40" s="14"/>
      <c r="E40" s="15"/>
      <c r="F40" s="14" t="s">
        <v>1515</v>
      </c>
      <c r="G40" s="14" t="str">
        <f t="shared" si="4"/>
        <v>1</v>
      </c>
      <c r="H40" s="14">
        <v>3.0</v>
      </c>
      <c r="I40" s="14">
        <v>1957.0</v>
      </c>
      <c r="J40" s="14" t="s">
        <v>1516</v>
      </c>
      <c r="K40" s="14">
        <v>18.933725</v>
      </c>
      <c r="L40" s="14">
        <v>-99.228488</v>
      </c>
      <c r="M40" s="14" t="s">
        <v>249</v>
      </c>
      <c r="N40" s="14" t="s">
        <v>79</v>
      </c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>
      <c r="A41" s="22">
        <v>64337.0</v>
      </c>
      <c r="B41" s="22" t="s">
        <v>46</v>
      </c>
      <c r="C41" s="22" t="s">
        <v>46</v>
      </c>
      <c r="D41" s="22"/>
      <c r="E41" s="22">
        <v>57126.0</v>
      </c>
      <c r="F41" s="22" t="s">
        <v>1517</v>
      </c>
      <c r="G41" s="22" t="str">
        <f t="shared" si="4"/>
        <v>8</v>
      </c>
      <c r="H41" s="22">
        <v>20.0</v>
      </c>
      <c r="I41" s="22">
        <v>1957.0</v>
      </c>
      <c r="J41" s="22" t="s">
        <v>1518</v>
      </c>
      <c r="K41" s="22">
        <v>19.915964</v>
      </c>
      <c r="L41" s="22">
        <v>-102.12705</v>
      </c>
      <c r="M41" s="22" t="s">
        <v>249</v>
      </c>
      <c r="N41" s="22" t="s">
        <v>79</v>
      </c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</row>
    <row r="42">
      <c r="A42" s="22">
        <v>59581.0</v>
      </c>
      <c r="B42" s="22" t="s">
        <v>46</v>
      </c>
      <c r="C42" s="22" t="s">
        <v>46</v>
      </c>
      <c r="D42" s="22"/>
      <c r="E42" s="22">
        <v>57126.0</v>
      </c>
      <c r="F42" s="22" t="s">
        <v>1517</v>
      </c>
      <c r="G42" s="22" t="str">
        <f t="shared" si="4"/>
        <v>8</v>
      </c>
      <c r="H42" s="22">
        <v>20.0</v>
      </c>
      <c r="I42" s="22">
        <v>1957.0</v>
      </c>
      <c r="J42" s="22" t="s">
        <v>1518</v>
      </c>
      <c r="K42" s="22">
        <v>19.915964</v>
      </c>
      <c r="L42" s="22">
        <v>-102.12705</v>
      </c>
      <c r="M42" s="22" t="s">
        <v>249</v>
      </c>
      <c r="N42" s="22" t="s">
        <v>79</v>
      </c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</row>
    <row r="43">
      <c r="A43" s="22">
        <v>38618.0</v>
      </c>
      <c r="B43" s="22" t="s">
        <v>46</v>
      </c>
      <c r="C43" s="22" t="s">
        <v>46</v>
      </c>
      <c r="D43" s="22"/>
      <c r="E43" s="22">
        <v>57126.0</v>
      </c>
      <c r="F43" s="22" t="s">
        <v>1517</v>
      </c>
      <c r="G43" s="22" t="str">
        <f t="shared" si="4"/>
        <v>8</v>
      </c>
      <c r="H43" s="22">
        <v>20.0</v>
      </c>
      <c r="I43" s="22">
        <v>1957.0</v>
      </c>
      <c r="J43" s="22" t="s">
        <v>1518</v>
      </c>
      <c r="K43" s="22">
        <v>19.915964</v>
      </c>
      <c r="L43" s="22">
        <v>-102.12705</v>
      </c>
      <c r="M43" s="22" t="s">
        <v>249</v>
      </c>
      <c r="N43" s="22" t="s">
        <v>79</v>
      </c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</row>
    <row r="44">
      <c r="A44" s="22">
        <v>64337.0</v>
      </c>
      <c r="B44" s="22" t="s">
        <v>46</v>
      </c>
      <c r="C44" s="22" t="s">
        <v>46</v>
      </c>
      <c r="D44" s="22"/>
      <c r="E44" s="22">
        <v>57126.0</v>
      </c>
      <c r="F44" s="22" t="s">
        <v>1517</v>
      </c>
      <c r="G44" s="22" t="str">
        <f t="shared" si="4"/>
        <v>8</v>
      </c>
      <c r="H44" s="22">
        <v>20.0</v>
      </c>
      <c r="I44" s="22">
        <v>1957.0</v>
      </c>
      <c r="J44" s="22" t="s">
        <v>1518</v>
      </c>
      <c r="K44" s="22">
        <v>19.915964</v>
      </c>
      <c r="L44" s="22">
        <v>-102.12705</v>
      </c>
      <c r="M44" s="22" t="s">
        <v>249</v>
      </c>
      <c r="N44" s="22" t="s">
        <v>79</v>
      </c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</row>
    <row r="45">
      <c r="A45" s="22">
        <v>59581.0</v>
      </c>
      <c r="B45" s="22" t="s">
        <v>46</v>
      </c>
      <c r="C45" s="22" t="s">
        <v>46</v>
      </c>
      <c r="D45" s="22"/>
      <c r="E45" s="22">
        <v>57126.0</v>
      </c>
      <c r="F45" s="22" t="s">
        <v>1517</v>
      </c>
      <c r="G45" s="22" t="str">
        <f t="shared" si="4"/>
        <v>8</v>
      </c>
      <c r="H45" s="22">
        <v>20.0</v>
      </c>
      <c r="I45" s="22">
        <v>1957.0</v>
      </c>
      <c r="J45" s="22" t="s">
        <v>1518</v>
      </c>
      <c r="K45" s="22">
        <v>19.915964</v>
      </c>
      <c r="L45" s="22">
        <v>-102.12705</v>
      </c>
      <c r="M45" s="22" t="s">
        <v>249</v>
      </c>
      <c r="N45" s="22" t="s">
        <v>79</v>
      </c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</row>
    <row r="46">
      <c r="A46" s="22">
        <v>38618.0</v>
      </c>
      <c r="B46" s="22" t="s">
        <v>46</v>
      </c>
      <c r="C46" s="22" t="s">
        <v>46</v>
      </c>
      <c r="D46" s="22"/>
      <c r="E46" s="22">
        <v>57126.0</v>
      </c>
      <c r="F46" s="22" t="s">
        <v>1517</v>
      </c>
      <c r="G46" s="22" t="str">
        <f t="shared" si="4"/>
        <v>8</v>
      </c>
      <c r="H46" s="22">
        <v>20.0</v>
      </c>
      <c r="I46" s="22">
        <v>1957.0</v>
      </c>
      <c r="J46" s="22" t="s">
        <v>1518</v>
      </c>
      <c r="K46" s="22">
        <v>19.915964</v>
      </c>
      <c r="L46" s="22">
        <v>-102.12705</v>
      </c>
      <c r="M46" s="22" t="s">
        <v>249</v>
      </c>
      <c r="N46" s="22" t="s">
        <v>79</v>
      </c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</row>
    <row r="47">
      <c r="A47" s="39">
        <v>35971.0</v>
      </c>
      <c r="B47" s="39" t="s">
        <v>46</v>
      </c>
      <c r="C47" s="39" t="s">
        <v>46</v>
      </c>
      <c r="D47" s="39"/>
      <c r="E47" s="40"/>
      <c r="F47" s="39" t="s">
        <v>905</v>
      </c>
      <c r="G47" s="39" t="str">
        <f t="shared" si="4"/>
        <v>8</v>
      </c>
      <c r="H47" s="39">
        <v>31.0</v>
      </c>
      <c r="I47" s="39">
        <v>1957.0</v>
      </c>
      <c r="J47" s="39" t="s">
        <v>1519</v>
      </c>
      <c r="K47" s="39">
        <v>21.26646</v>
      </c>
      <c r="L47" s="39">
        <v>-98.565152</v>
      </c>
      <c r="M47" s="39" t="s">
        <v>249</v>
      </c>
      <c r="N47" s="39" t="s">
        <v>79</v>
      </c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</row>
    <row r="48">
      <c r="A48" s="36">
        <v>60502.0</v>
      </c>
      <c r="B48" s="36" t="s">
        <v>46</v>
      </c>
      <c r="C48" s="36" t="s">
        <v>46</v>
      </c>
      <c r="D48" s="36"/>
      <c r="E48" s="36">
        <v>58224.0</v>
      </c>
      <c r="F48" s="36" t="s">
        <v>124</v>
      </c>
      <c r="G48" s="36" t="str">
        <f t="shared" si="4"/>
        <v>8</v>
      </c>
      <c r="H48" s="36">
        <v>19.0</v>
      </c>
      <c r="I48" s="36">
        <v>1958.0</v>
      </c>
      <c r="J48" s="36" t="s">
        <v>1520</v>
      </c>
      <c r="K48" s="36">
        <v>17.547278</v>
      </c>
      <c r="L48" s="36">
        <v>-92.963125</v>
      </c>
      <c r="M48" s="36" t="s">
        <v>249</v>
      </c>
      <c r="N48" s="36" t="s">
        <v>79</v>
      </c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</row>
    <row r="49">
      <c r="A49" s="39">
        <v>64405.0</v>
      </c>
      <c r="B49" s="39" t="s">
        <v>46</v>
      </c>
      <c r="C49" s="39" t="s">
        <v>46</v>
      </c>
      <c r="D49" s="39"/>
      <c r="E49" s="39">
        <v>58225.0</v>
      </c>
      <c r="F49" s="39" t="s">
        <v>124</v>
      </c>
      <c r="G49" s="39" t="str">
        <f t="shared" si="4"/>
        <v>8</v>
      </c>
      <c r="H49" s="39">
        <v>19.0</v>
      </c>
      <c r="I49" s="39">
        <v>1958.0</v>
      </c>
      <c r="J49" s="39" t="s">
        <v>1521</v>
      </c>
      <c r="K49" s="39">
        <v>17.569573</v>
      </c>
      <c r="L49" s="39">
        <v>-92.953864</v>
      </c>
      <c r="M49" s="39" t="s">
        <v>249</v>
      </c>
      <c r="N49" s="39" t="s">
        <v>79</v>
      </c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</row>
    <row r="50">
      <c r="A50" s="34">
        <v>64191.0</v>
      </c>
      <c r="B50" s="34" t="s">
        <v>46</v>
      </c>
      <c r="C50" s="34" t="s">
        <v>46</v>
      </c>
      <c r="D50" s="34"/>
      <c r="E50" s="34">
        <v>58226.0</v>
      </c>
      <c r="F50" s="34" t="s">
        <v>124</v>
      </c>
      <c r="G50" s="34" t="str">
        <f t="shared" si="4"/>
        <v>8</v>
      </c>
      <c r="H50" s="34">
        <v>19.0</v>
      </c>
      <c r="I50" s="34">
        <v>1958.0</v>
      </c>
      <c r="J50" s="34" t="s">
        <v>1522</v>
      </c>
      <c r="K50" s="34">
        <v>17.640668</v>
      </c>
      <c r="L50" s="34">
        <v>-92.855221</v>
      </c>
      <c r="M50" s="34" t="s">
        <v>249</v>
      </c>
      <c r="N50" s="34" t="s">
        <v>79</v>
      </c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</row>
    <row r="51">
      <c r="A51" s="14">
        <v>64549.0</v>
      </c>
      <c r="B51" s="14" t="s">
        <v>46</v>
      </c>
      <c r="C51" s="14" t="s">
        <v>46</v>
      </c>
      <c r="D51" s="14"/>
      <c r="E51" s="14">
        <v>58217.0</v>
      </c>
      <c r="F51" s="14" t="s">
        <v>117</v>
      </c>
      <c r="G51" s="14" t="str">
        <f t="shared" si="4"/>
        <v>8</v>
      </c>
      <c r="H51" s="14">
        <v>16.0</v>
      </c>
      <c r="I51" s="14">
        <v>1958.0</v>
      </c>
      <c r="J51" s="14" t="s">
        <v>1523</v>
      </c>
      <c r="K51" s="14">
        <v>17.853966</v>
      </c>
      <c r="L51" s="14">
        <v>-94.714543</v>
      </c>
      <c r="M51" s="14" t="s">
        <v>249</v>
      </c>
      <c r="N51" s="14" t="s">
        <v>79</v>
      </c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</row>
    <row r="52">
      <c r="A52" s="25">
        <v>60480.0</v>
      </c>
      <c r="B52" s="25" t="s">
        <v>46</v>
      </c>
      <c r="C52" s="25" t="s">
        <v>46</v>
      </c>
      <c r="D52" s="25"/>
      <c r="E52" s="25">
        <v>58218.0</v>
      </c>
      <c r="F52" s="25" t="s">
        <v>1524</v>
      </c>
      <c r="G52" s="25" t="str">
        <f t="shared" si="4"/>
        <v>8</v>
      </c>
      <c r="H52" s="25">
        <v>17.0</v>
      </c>
      <c r="I52" s="25">
        <v>1958.0</v>
      </c>
      <c r="J52" s="25" t="s">
        <v>1525</v>
      </c>
      <c r="K52" s="25">
        <v>17.944143</v>
      </c>
      <c r="L52" s="25">
        <v>-94.179463</v>
      </c>
      <c r="M52" s="25" t="s">
        <v>249</v>
      </c>
      <c r="N52" s="25" t="s">
        <v>79</v>
      </c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</row>
    <row r="53">
      <c r="A53" s="11">
        <v>64476.0</v>
      </c>
      <c r="B53" s="11" t="s">
        <v>46</v>
      </c>
      <c r="C53" s="11" t="s">
        <v>46</v>
      </c>
      <c r="D53" s="11"/>
      <c r="E53" s="11">
        <v>58173.0</v>
      </c>
      <c r="F53" s="11" t="s">
        <v>468</v>
      </c>
      <c r="G53" s="11" t="str">
        <f t="shared" si="4"/>
        <v>7</v>
      </c>
      <c r="H53" s="11">
        <v>26.0</v>
      </c>
      <c r="I53" s="11">
        <v>1958.0</v>
      </c>
      <c r="J53" s="11" t="s">
        <v>1526</v>
      </c>
      <c r="K53" s="11">
        <v>18.037211</v>
      </c>
      <c r="L53" s="11">
        <v>-95.49526</v>
      </c>
      <c r="M53" s="11" t="s">
        <v>249</v>
      </c>
      <c r="N53" s="11" t="s">
        <v>79</v>
      </c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</row>
    <row r="54">
      <c r="A54" s="11">
        <v>64492.0</v>
      </c>
      <c r="B54" s="11" t="s">
        <v>46</v>
      </c>
      <c r="C54" s="11" t="s">
        <v>46</v>
      </c>
      <c r="D54" s="11"/>
      <c r="E54" s="11">
        <v>58180.0</v>
      </c>
      <c r="F54" s="11" t="s">
        <v>1527</v>
      </c>
      <c r="G54" s="11" t="str">
        <f t="shared" si="4"/>
        <v>7</v>
      </c>
      <c r="H54" s="11">
        <v>31.0</v>
      </c>
      <c r="I54" s="11">
        <v>1958.0</v>
      </c>
      <c r="J54" s="11" t="s">
        <v>1528</v>
      </c>
      <c r="K54" s="11">
        <v>18.037211</v>
      </c>
      <c r="L54" s="11">
        <v>-95.49526</v>
      </c>
      <c r="M54" s="11" t="s">
        <v>249</v>
      </c>
      <c r="N54" s="11" t="s">
        <v>79</v>
      </c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</row>
    <row r="55">
      <c r="A55" s="11">
        <v>64685.0</v>
      </c>
      <c r="B55" s="11" t="s">
        <v>46</v>
      </c>
      <c r="C55" s="11" t="s">
        <v>46</v>
      </c>
      <c r="D55" s="11"/>
      <c r="E55" s="11">
        <v>58180.0</v>
      </c>
      <c r="F55" s="11" t="s">
        <v>1527</v>
      </c>
      <c r="G55" s="11" t="str">
        <f t="shared" si="4"/>
        <v>7</v>
      </c>
      <c r="H55" s="11">
        <v>31.0</v>
      </c>
      <c r="I55" s="11">
        <v>1958.0</v>
      </c>
      <c r="J55" s="11" t="s">
        <v>1529</v>
      </c>
      <c r="K55" s="11">
        <v>18.037211</v>
      </c>
      <c r="L55" s="11">
        <v>-95.49526</v>
      </c>
      <c r="M55" s="11" t="s">
        <v>249</v>
      </c>
      <c r="N55" s="11" t="s">
        <v>79</v>
      </c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</row>
    <row r="56">
      <c r="A56" s="36">
        <v>64500.0</v>
      </c>
      <c r="B56" s="36" t="s">
        <v>46</v>
      </c>
      <c r="C56" s="36" t="s">
        <v>46</v>
      </c>
      <c r="D56" s="36"/>
      <c r="E56" s="36">
        <v>58216.0</v>
      </c>
      <c r="F56" s="36" t="s">
        <v>117</v>
      </c>
      <c r="G56" s="36" t="str">
        <f t="shared" si="4"/>
        <v>8</v>
      </c>
      <c r="H56" s="36">
        <v>16.0</v>
      </c>
      <c r="I56" s="36">
        <v>1958.0</v>
      </c>
      <c r="J56" s="36" t="s">
        <v>1530</v>
      </c>
      <c r="K56" s="36">
        <v>18.083146</v>
      </c>
      <c r="L56" s="36">
        <v>-94.833211</v>
      </c>
      <c r="M56" s="36" t="s">
        <v>249</v>
      </c>
      <c r="N56" s="36" t="s">
        <v>79</v>
      </c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</row>
    <row r="57">
      <c r="A57" s="34">
        <v>60411.0</v>
      </c>
      <c r="B57" s="34" t="s">
        <v>46</v>
      </c>
      <c r="C57" s="34" t="s">
        <v>46</v>
      </c>
      <c r="D57" s="34"/>
      <c r="E57" s="34">
        <v>58215.0</v>
      </c>
      <c r="F57" s="34" t="s">
        <v>117</v>
      </c>
      <c r="G57" s="34" t="str">
        <f t="shared" si="4"/>
        <v>8</v>
      </c>
      <c r="H57" s="34">
        <v>16.0</v>
      </c>
      <c r="I57" s="34">
        <v>1958.0</v>
      </c>
      <c r="J57" s="34" t="s">
        <v>1531</v>
      </c>
      <c r="K57" s="34">
        <v>18.182218</v>
      </c>
      <c r="L57" s="34">
        <v>-94.932567</v>
      </c>
      <c r="M57" s="34" t="s">
        <v>249</v>
      </c>
      <c r="N57" s="34" t="s">
        <v>79</v>
      </c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</row>
    <row r="58">
      <c r="A58" s="19">
        <v>64636.0</v>
      </c>
      <c r="B58" s="19" t="s">
        <v>46</v>
      </c>
      <c r="C58" s="19" t="s">
        <v>46</v>
      </c>
      <c r="D58" s="19"/>
      <c r="E58" s="19">
        <v>58194.0</v>
      </c>
      <c r="F58" s="19" t="s">
        <v>1012</v>
      </c>
      <c r="G58" s="19" t="str">
        <f t="shared" si="4"/>
        <v>8</v>
      </c>
      <c r="H58" s="19">
        <v>7.0</v>
      </c>
      <c r="I58" s="19">
        <v>1958.0</v>
      </c>
      <c r="J58" s="19" t="s">
        <v>1532</v>
      </c>
      <c r="K58" s="19">
        <v>18.215864</v>
      </c>
      <c r="L58" s="19">
        <v>-96.122733</v>
      </c>
      <c r="M58" s="19" t="s">
        <v>249</v>
      </c>
      <c r="N58" s="19" t="s">
        <v>79</v>
      </c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>
      <c r="A59" s="17">
        <v>60530.0</v>
      </c>
      <c r="B59" s="17" t="s">
        <v>46</v>
      </c>
      <c r="C59" s="17" t="s">
        <v>46</v>
      </c>
      <c r="D59" s="17"/>
      <c r="E59" s="17">
        <v>58185.0</v>
      </c>
      <c r="F59" s="17" t="s">
        <v>1014</v>
      </c>
      <c r="G59" s="17" t="str">
        <f t="shared" si="4"/>
        <v>8</v>
      </c>
      <c r="H59" s="17">
        <v>4.0</v>
      </c>
      <c r="I59" s="17">
        <v>1958.0</v>
      </c>
      <c r="J59" s="17" t="s">
        <v>1015</v>
      </c>
      <c r="K59" s="17">
        <v>18.234482</v>
      </c>
      <c r="L59" s="81">
        <v>-96.415939</v>
      </c>
      <c r="M59" s="17" t="s">
        <v>249</v>
      </c>
      <c r="N59" s="17" t="s">
        <v>79</v>
      </c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</row>
    <row r="60">
      <c r="A60" s="17">
        <v>60473.0</v>
      </c>
      <c r="B60" s="17" t="s">
        <v>46</v>
      </c>
      <c r="C60" s="17" t="s">
        <v>46</v>
      </c>
      <c r="D60" s="17"/>
      <c r="E60" s="17">
        <v>58185.0</v>
      </c>
      <c r="F60" s="17" t="s">
        <v>1014</v>
      </c>
      <c r="G60" s="17" t="str">
        <f t="shared" si="4"/>
        <v>8</v>
      </c>
      <c r="H60" s="17">
        <v>4.0</v>
      </c>
      <c r="I60" s="17">
        <v>1958.0</v>
      </c>
      <c r="J60" s="17" t="s">
        <v>1015</v>
      </c>
      <c r="K60" s="17">
        <v>18.234482</v>
      </c>
      <c r="L60" s="81">
        <v>-96.415939</v>
      </c>
      <c r="M60" s="17" t="s">
        <v>249</v>
      </c>
      <c r="N60" s="17" t="s">
        <v>79</v>
      </c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</row>
    <row r="61">
      <c r="A61" s="14">
        <v>60500.0</v>
      </c>
      <c r="B61" s="14" t="s">
        <v>46</v>
      </c>
      <c r="C61" s="14" t="s">
        <v>46</v>
      </c>
      <c r="D61" s="14"/>
      <c r="E61" s="14">
        <v>58199.0</v>
      </c>
      <c r="F61" s="14" t="s">
        <v>1533</v>
      </c>
      <c r="G61" s="14" t="str">
        <f t="shared" si="4"/>
        <v>8</v>
      </c>
      <c r="H61" s="14">
        <v>9.0</v>
      </c>
      <c r="I61" s="14">
        <v>1958.0</v>
      </c>
      <c r="J61" s="14" t="s">
        <v>1534</v>
      </c>
      <c r="K61" s="14">
        <v>18.23644</v>
      </c>
      <c r="L61" s="14">
        <v>-96.408706</v>
      </c>
      <c r="M61" s="14" t="s">
        <v>249</v>
      </c>
      <c r="N61" s="14" t="s">
        <v>79</v>
      </c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</row>
    <row r="62">
      <c r="A62" s="29">
        <v>64427.0</v>
      </c>
      <c r="B62" s="29" t="s">
        <v>46</v>
      </c>
      <c r="C62" s="29" t="s">
        <v>46</v>
      </c>
      <c r="D62" s="29"/>
      <c r="E62" s="29">
        <v>58187.0</v>
      </c>
      <c r="F62" s="29" t="s">
        <v>97</v>
      </c>
      <c r="G62" s="29" t="str">
        <f t="shared" si="4"/>
        <v>8</v>
      </c>
      <c r="H62" s="29">
        <v>5.0</v>
      </c>
      <c r="I62" s="29">
        <v>1958.0</v>
      </c>
      <c r="J62" s="29" t="s">
        <v>1535</v>
      </c>
      <c r="K62" s="29">
        <v>18.31276</v>
      </c>
      <c r="L62" s="54">
        <v>-96.305006</v>
      </c>
      <c r="M62" s="29" t="s">
        <v>249</v>
      </c>
      <c r="N62" s="29" t="s">
        <v>79</v>
      </c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</row>
    <row r="63">
      <c r="A63" s="29">
        <v>60511.0</v>
      </c>
      <c r="B63" s="29" t="s">
        <v>46</v>
      </c>
      <c r="C63" s="29" t="s">
        <v>46</v>
      </c>
      <c r="D63" s="29"/>
      <c r="E63" s="29">
        <v>58191.0</v>
      </c>
      <c r="F63" s="29" t="s">
        <v>298</v>
      </c>
      <c r="G63" s="29" t="str">
        <f t="shared" si="4"/>
        <v>8</v>
      </c>
      <c r="H63" s="29">
        <v>6.0</v>
      </c>
      <c r="I63" s="29">
        <v>1958.0</v>
      </c>
      <c r="J63" s="29" t="s">
        <v>1536</v>
      </c>
      <c r="K63" s="29">
        <v>18.31276</v>
      </c>
      <c r="L63" s="54">
        <v>-96.305006</v>
      </c>
      <c r="M63" s="29" t="s">
        <v>249</v>
      </c>
      <c r="N63" s="29" t="s">
        <v>79</v>
      </c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</row>
    <row r="64">
      <c r="A64" s="11">
        <v>60485.0</v>
      </c>
      <c r="B64" s="11" t="s">
        <v>46</v>
      </c>
      <c r="C64" s="11" t="s">
        <v>46</v>
      </c>
      <c r="D64" s="11"/>
      <c r="E64" s="11">
        <v>58178.0</v>
      </c>
      <c r="F64" s="11" t="s">
        <v>287</v>
      </c>
      <c r="G64" s="11" t="str">
        <f t="shared" si="4"/>
        <v>7</v>
      </c>
      <c r="H64" s="11">
        <v>29.0</v>
      </c>
      <c r="I64" s="11">
        <v>1958.0</v>
      </c>
      <c r="J64" s="11" t="s">
        <v>1537</v>
      </c>
      <c r="K64" s="95">
        <v>18.539439</v>
      </c>
      <c r="L64" s="11">
        <v>-96.611739</v>
      </c>
      <c r="M64" s="11" t="s">
        <v>249</v>
      </c>
      <c r="N64" s="11" t="s">
        <v>79</v>
      </c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</row>
    <row r="65">
      <c r="A65" s="11">
        <v>60414.0</v>
      </c>
      <c r="B65" s="11" t="s">
        <v>46</v>
      </c>
      <c r="C65" s="11" t="s">
        <v>46</v>
      </c>
      <c r="D65" s="11"/>
      <c r="E65" s="11">
        <v>58178.0</v>
      </c>
      <c r="F65" s="11" t="s">
        <v>287</v>
      </c>
      <c r="G65" s="11" t="str">
        <f t="shared" si="4"/>
        <v>7</v>
      </c>
      <c r="H65" s="11">
        <v>29.0</v>
      </c>
      <c r="I65" s="11">
        <v>1958.0</v>
      </c>
      <c r="J65" s="11" t="s">
        <v>1537</v>
      </c>
      <c r="K65" s="95">
        <v>18.539439</v>
      </c>
      <c r="L65" s="11">
        <v>-96.611739</v>
      </c>
      <c r="M65" s="11" t="s">
        <v>249</v>
      </c>
      <c r="N65" s="11" t="s">
        <v>79</v>
      </c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</row>
    <row r="66">
      <c r="A66" s="34">
        <v>60514.0</v>
      </c>
      <c r="B66" s="34" t="s">
        <v>46</v>
      </c>
      <c r="C66" s="34" t="s">
        <v>46</v>
      </c>
      <c r="D66" s="34"/>
      <c r="E66" s="34">
        <v>57144.0</v>
      </c>
      <c r="F66" s="34" t="s">
        <v>1044</v>
      </c>
      <c r="G66" s="34" t="str">
        <f t="shared" si="4"/>
        <v>8</v>
      </c>
      <c r="H66" s="34">
        <v>25.0</v>
      </c>
      <c r="I66" s="34">
        <v>1958.0</v>
      </c>
      <c r="J66" s="34" t="s">
        <v>1538</v>
      </c>
      <c r="K66" s="68">
        <v>18.871784</v>
      </c>
      <c r="L66" s="68">
        <v>-96.896985</v>
      </c>
      <c r="M66" s="34" t="s">
        <v>249</v>
      </c>
      <c r="N66" s="34" t="s">
        <v>79</v>
      </c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</row>
    <row r="67">
      <c r="A67" s="11">
        <v>64105.0</v>
      </c>
      <c r="B67" s="11" t="s">
        <v>46</v>
      </c>
      <c r="C67" s="11" t="s">
        <v>46</v>
      </c>
      <c r="D67" s="11"/>
      <c r="E67" s="11">
        <v>58172.0</v>
      </c>
      <c r="F67" s="11" t="s">
        <v>1051</v>
      </c>
      <c r="G67" s="11" t="str">
        <f t="shared" si="4"/>
        <v>7</v>
      </c>
      <c r="H67" s="11">
        <v>24.0</v>
      </c>
      <c r="I67" s="11">
        <v>1958.0</v>
      </c>
      <c r="J67" s="11" t="s">
        <v>1539</v>
      </c>
      <c r="K67" s="95">
        <v>20.477152</v>
      </c>
      <c r="L67" s="95">
        <v>-97.365677</v>
      </c>
      <c r="M67" s="11" t="s">
        <v>249</v>
      </c>
      <c r="N67" s="11" t="s">
        <v>79</v>
      </c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</row>
    <row r="68">
      <c r="A68" s="36">
        <v>35021.0</v>
      </c>
      <c r="B68" s="36" t="s">
        <v>1467</v>
      </c>
      <c r="C68" s="36" t="s">
        <v>1468</v>
      </c>
      <c r="D68" s="36"/>
      <c r="E68" s="37"/>
      <c r="F68" s="36" t="s">
        <v>1540</v>
      </c>
      <c r="G68" s="36" t="str">
        <f t="shared" si="4"/>
        <v>11</v>
      </c>
      <c r="H68" s="36">
        <v>19.0</v>
      </c>
      <c r="I68" s="36">
        <v>1958.0</v>
      </c>
      <c r="J68" s="36" t="s">
        <v>1541</v>
      </c>
      <c r="K68" s="36">
        <v>27.2931</v>
      </c>
      <c r="L68" s="36">
        <v>-81.36285</v>
      </c>
      <c r="M68" s="36" t="s">
        <v>249</v>
      </c>
      <c r="N68" s="36" t="s">
        <v>79</v>
      </c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</row>
    <row r="69">
      <c r="A69" s="36">
        <v>36588.0</v>
      </c>
      <c r="B69" s="36" t="s">
        <v>1467</v>
      </c>
      <c r="C69" s="36" t="s">
        <v>1468</v>
      </c>
      <c r="D69" s="36"/>
      <c r="E69" s="37"/>
      <c r="F69" s="36" t="s">
        <v>1540</v>
      </c>
      <c r="G69" s="36" t="str">
        <f t="shared" si="4"/>
        <v>11</v>
      </c>
      <c r="H69" s="36">
        <v>19.0</v>
      </c>
      <c r="I69" s="36">
        <v>1958.0</v>
      </c>
      <c r="J69" s="36" t="s">
        <v>1541</v>
      </c>
      <c r="K69" s="36">
        <v>27.2931</v>
      </c>
      <c r="L69" s="36">
        <v>-81.36285</v>
      </c>
      <c r="M69" s="36" t="s">
        <v>249</v>
      </c>
      <c r="N69" s="36" t="s">
        <v>79</v>
      </c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</row>
    <row r="70">
      <c r="A70" s="29">
        <v>59983.0</v>
      </c>
      <c r="B70" s="29" t="s">
        <v>46</v>
      </c>
      <c r="C70" s="29" t="s">
        <v>46</v>
      </c>
      <c r="D70" s="29"/>
      <c r="E70" s="29">
        <v>59346.0</v>
      </c>
      <c r="F70" s="29" t="s">
        <v>140</v>
      </c>
      <c r="G70" s="29" t="str">
        <f t="shared" si="4"/>
        <v>8</v>
      </c>
      <c r="H70" s="29">
        <v>1.0</v>
      </c>
      <c r="I70" s="29">
        <v>1959.0</v>
      </c>
      <c r="J70" s="29" t="s">
        <v>1542</v>
      </c>
      <c r="K70" s="29">
        <v>15.553044</v>
      </c>
      <c r="L70" s="29">
        <v>-92.393108</v>
      </c>
      <c r="M70" s="29" t="s">
        <v>249</v>
      </c>
      <c r="N70" s="29" t="s">
        <v>79</v>
      </c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</row>
    <row r="71">
      <c r="A71" s="29">
        <v>58495.0</v>
      </c>
      <c r="B71" s="29" t="s">
        <v>46</v>
      </c>
      <c r="C71" s="29" t="s">
        <v>46</v>
      </c>
      <c r="D71" s="29"/>
      <c r="E71" s="29" t="s">
        <v>1543</v>
      </c>
      <c r="F71" s="29" t="s">
        <v>140</v>
      </c>
      <c r="G71" s="29" t="str">
        <f t="shared" si="4"/>
        <v>8</v>
      </c>
      <c r="H71" s="29">
        <v>1.0</v>
      </c>
      <c r="I71" s="29">
        <v>1959.0</v>
      </c>
      <c r="J71" s="29" t="s">
        <v>1542</v>
      </c>
      <c r="K71" s="29">
        <v>15.553044</v>
      </c>
      <c r="L71" s="29">
        <v>-92.393108</v>
      </c>
      <c r="M71" s="29" t="s">
        <v>249</v>
      </c>
      <c r="N71" s="29" t="s">
        <v>79</v>
      </c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</row>
    <row r="72">
      <c r="A72" s="29">
        <v>58495.0</v>
      </c>
      <c r="B72" s="29" t="s">
        <v>46</v>
      </c>
      <c r="C72" s="29" t="s">
        <v>46</v>
      </c>
      <c r="D72" s="29"/>
      <c r="E72" s="29" t="s">
        <v>1543</v>
      </c>
      <c r="F72" s="29" t="s">
        <v>140</v>
      </c>
      <c r="G72" s="29" t="str">
        <f t="shared" si="4"/>
        <v>8</v>
      </c>
      <c r="H72" s="29">
        <v>1.0</v>
      </c>
      <c r="I72" s="29">
        <v>1959.0</v>
      </c>
      <c r="J72" s="29" t="s">
        <v>1542</v>
      </c>
      <c r="K72" s="29">
        <v>15.553044</v>
      </c>
      <c r="L72" s="29">
        <v>-92.393108</v>
      </c>
      <c r="M72" s="29" t="s">
        <v>249</v>
      </c>
      <c r="N72" s="29" t="s">
        <v>79</v>
      </c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</row>
    <row r="73">
      <c r="A73" s="22">
        <v>38619.0</v>
      </c>
      <c r="B73" s="22" t="s">
        <v>46</v>
      </c>
      <c r="C73" s="22" t="s">
        <v>46</v>
      </c>
      <c r="D73" s="22"/>
      <c r="E73" s="22" t="s">
        <v>160</v>
      </c>
      <c r="F73" s="22" t="s">
        <v>145</v>
      </c>
      <c r="G73" s="22" t="str">
        <f t="shared" si="4"/>
        <v>8</v>
      </c>
      <c r="H73" s="22">
        <v>3.0</v>
      </c>
      <c r="I73" s="22">
        <v>1959.0</v>
      </c>
      <c r="J73" s="22" t="s">
        <v>991</v>
      </c>
      <c r="K73" s="85">
        <v>16.586575</v>
      </c>
      <c r="L73" s="85">
        <v>-94.873742</v>
      </c>
      <c r="M73" s="22" t="s">
        <v>249</v>
      </c>
      <c r="N73" s="22" t="s">
        <v>79</v>
      </c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</row>
    <row r="74">
      <c r="A74" s="22">
        <v>38619.0</v>
      </c>
      <c r="B74" s="22" t="s">
        <v>46</v>
      </c>
      <c r="C74" s="22" t="s">
        <v>46</v>
      </c>
      <c r="D74" s="22"/>
      <c r="E74" s="22" t="s">
        <v>160</v>
      </c>
      <c r="F74" s="22" t="s">
        <v>145</v>
      </c>
      <c r="G74" s="22" t="str">
        <f t="shared" si="4"/>
        <v>8</v>
      </c>
      <c r="H74" s="22">
        <v>3.0</v>
      </c>
      <c r="I74" s="22">
        <v>1959.0</v>
      </c>
      <c r="J74" s="22" t="s">
        <v>991</v>
      </c>
      <c r="K74" s="85">
        <v>16.586575</v>
      </c>
      <c r="L74" s="85">
        <v>-94.873742</v>
      </c>
      <c r="M74" s="22" t="s">
        <v>249</v>
      </c>
      <c r="N74" s="22" t="s">
        <v>79</v>
      </c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</row>
    <row r="75">
      <c r="A75" s="39">
        <v>64059.0</v>
      </c>
      <c r="B75" s="39" t="s">
        <v>46</v>
      </c>
      <c r="C75" s="39" t="s">
        <v>46</v>
      </c>
      <c r="D75" s="39"/>
      <c r="E75" s="39">
        <v>59316.0</v>
      </c>
      <c r="F75" s="39" t="s">
        <v>149</v>
      </c>
      <c r="G75" s="39" t="str">
        <f t="shared" si="4"/>
        <v>8</v>
      </c>
      <c r="H75" s="39">
        <v>4.0</v>
      </c>
      <c r="I75" s="39">
        <v>1959.0</v>
      </c>
      <c r="J75" s="39" t="s">
        <v>1544</v>
      </c>
      <c r="K75" s="39">
        <v>16.881954</v>
      </c>
      <c r="L75" s="39">
        <v>-95.027303</v>
      </c>
      <c r="M75" s="39" t="s">
        <v>249</v>
      </c>
      <c r="N75" s="39" t="s">
        <v>79</v>
      </c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</row>
    <row r="76">
      <c r="A76" s="19">
        <v>47543.0</v>
      </c>
      <c r="B76" s="19" t="s">
        <v>46</v>
      </c>
      <c r="C76" s="19" t="s">
        <v>46</v>
      </c>
      <c r="D76" s="19"/>
      <c r="E76" s="19">
        <v>59294.0</v>
      </c>
      <c r="F76" s="19" t="s">
        <v>1000</v>
      </c>
      <c r="G76" s="19" t="str">
        <f t="shared" si="4"/>
        <v>7</v>
      </c>
      <c r="H76" s="19">
        <v>27.0</v>
      </c>
      <c r="I76" s="19">
        <v>1959.0</v>
      </c>
      <c r="J76" s="19" t="s">
        <v>1545</v>
      </c>
      <c r="K76" s="19">
        <v>17.268358</v>
      </c>
      <c r="L76" s="19">
        <v>-94.910384</v>
      </c>
      <c r="M76" s="19" t="s">
        <v>249</v>
      </c>
      <c r="N76" s="19" t="s">
        <v>79</v>
      </c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</row>
    <row r="77">
      <c r="A77" s="19">
        <v>64675.0</v>
      </c>
      <c r="B77" s="19" t="s">
        <v>46</v>
      </c>
      <c r="C77" s="19" t="s">
        <v>46</v>
      </c>
      <c r="D77" s="19"/>
      <c r="E77" s="19">
        <v>59294.0</v>
      </c>
      <c r="F77" s="19" t="s">
        <v>1000</v>
      </c>
      <c r="G77" s="19" t="str">
        <f t="shared" si="4"/>
        <v>7</v>
      </c>
      <c r="H77" s="19">
        <v>27.0</v>
      </c>
      <c r="I77" s="19">
        <v>1959.0</v>
      </c>
      <c r="J77" s="19" t="s">
        <v>1545</v>
      </c>
      <c r="K77" s="19">
        <v>17.268358</v>
      </c>
      <c r="L77" s="19">
        <v>-94.910384</v>
      </c>
      <c r="M77" s="19" t="s">
        <v>249</v>
      </c>
      <c r="N77" s="19" t="s">
        <v>79</v>
      </c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</row>
    <row r="78">
      <c r="A78" s="19">
        <v>59214.0</v>
      </c>
      <c r="B78" s="19" t="s">
        <v>46</v>
      </c>
      <c r="C78" s="19" t="s">
        <v>46</v>
      </c>
      <c r="D78" s="19"/>
      <c r="E78" s="19">
        <v>59294.0</v>
      </c>
      <c r="F78" s="19" t="s">
        <v>1000</v>
      </c>
      <c r="G78" s="19" t="str">
        <f t="shared" si="4"/>
        <v>7</v>
      </c>
      <c r="H78" s="19">
        <v>27.0</v>
      </c>
      <c r="I78" s="19">
        <v>1959.0</v>
      </c>
      <c r="J78" s="19" t="s">
        <v>1545</v>
      </c>
      <c r="K78" s="19">
        <v>17.268358</v>
      </c>
      <c r="L78" s="19">
        <v>-94.910384</v>
      </c>
      <c r="M78" s="19" t="s">
        <v>249</v>
      </c>
      <c r="N78" s="19" t="s">
        <v>79</v>
      </c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</row>
    <row r="79">
      <c r="A79" s="19">
        <v>59067.0</v>
      </c>
      <c r="B79" s="19" t="s">
        <v>46</v>
      </c>
      <c r="C79" s="19" t="s">
        <v>46</v>
      </c>
      <c r="D79" s="19"/>
      <c r="E79" s="19">
        <v>59294.0</v>
      </c>
      <c r="F79" s="19" t="s">
        <v>1000</v>
      </c>
      <c r="G79" s="19" t="str">
        <f t="shared" si="4"/>
        <v>7</v>
      </c>
      <c r="H79" s="19">
        <v>27.0</v>
      </c>
      <c r="I79" s="19">
        <v>1959.0</v>
      </c>
      <c r="J79" s="19" t="s">
        <v>1545</v>
      </c>
      <c r="K79" s="19">
        <v>17.268358</v>
      </c>
      <c r="L79" s="19">
        <v>-94.910384</v>
      </c>
      <c r="M79" s="19" t="s">
        <v>249</v>
      </c>
      <c r="N79" s="19" t="s">
        <v>79</v>
      </c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</row>
    <row r="80">
      <c r="A80" s="19">
        <v>64506.0</v>
      </c>
      <c r="B80" s="19" t="s">
        <v>46</v>
      </c>
      <c r="C80" s="19" t="s">
        <v>46</v>
      </c>
      <c r="D80" s="19"/>
      <c r="E80" s="19">
        <v>59294.0</v>
      </c>
      <c r="F80" s="19" t="s">
        <v>1000</v>
      </c>
      <c r="G80" s="19" t="str">
        <f t="shared" si="4"/>
        <v>7</v>
      </c>
      <c r="H80" s="19">
        <v>27.0</v>
      </c>
      <c r="I80" s="19">
        <v>1959.0</v>
      </c>
      <c r="J80" s="19" t="s">
        <v>1546</v>
      </c>
      <c r="K80" s="19">
        <v>17.268358</v>
      </c>
      <c r="L80" s="19">
        <v>-94.910384</v>
      </c>
      <c r="M80" s="19" t="s">
        <v>249</v>
      </c>
      <c r="N80" s="19" t="s">
        <v>79</v>
      </c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</row>
    <row r="81">
      <c r="A81" s="19">
        <v>64571.0</v>
      </c>
      <c r="B81" s="19" t="s">
        <v>46</v>
      </c>
      <c r="C81" s="19" t="s">
        <v>46</v>
      </c>
      <c r="D81" s="19"/>
      <c r="E81" s="19">
        <v>59294.0</v>
      </c>
      <c r="F81" s="96" t="s">
        <v>1000</v>
      </c>
      <c r="G81" s="19" t="str">
        <f t="shared" si="4"/>
        <v>7</v>
      </c>
      <c r="H81" s="96">
        <v>27.0</v>
      </c>
      <c r="I81" s="96">
        <v>1959.0</v>
      </c>
      <c r="J81" s="19" t="s">
        <v>1546</v>
      </c>
      <c r="K81" s="19">
        <v>17.268358</v>
      </c>
      <c r="L81" s="19">
        <v>-94.910384</v>
      </c>
      <c r="M81" s="19" t="s">
        <v>249</v>
      </c>
      <c r="N81" s="19" t="s">
        <v>79</v>
      </c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</row>
    <row r="82">
      <c r="A82" s="19">
        <v>47543.0</v>
      </c>
      <c r="B82" s="19" t="s">
        <v>46</v>
      </c>
      <c r="C82" s="19" t="s">
        <v>46</v>
      </c>
      <c r="D82" s="19"/>
      <c r="E82" s="19">
        <v>59294.0</v>
      </c>
      <c r="F82" s="19" t="s">
        <v>1000</v>
      </c>
      <c r="G82" s="19" t="str">
        <f t="shared" si="4"/>
        <v>7</v>
      </c>
      <c r="H82" s="19">
        <v>27.0</v>
      </c>
      <c r="I82" s="19">
        <v>1959.0</v>
      </c>
      <c r="J82" s="19" t="s">
        <v>1546</v>
      </c>
      <c r="K82" s="19">
        <v>17.268358</v>
      </c>
      <c r="L82" s="19">
        <v>-94.910384</v>
      </c>
      <c r="M82" s="19" t="s">
        <v>249</v>
      </c>
      <c r="N82" s="19" t="s">
        <v>79</v>
      </c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</row>
    <row r="83">
      <c r="A83" s="19">
        <v>64675.0</v>
      </c>
      <c r="B83" s="19" t="s">
        <v>46</v>
      </c>
      <c r="C83" s="19" t="s">
        <v>46</v>
      </c>
      <c r="D83" s="19"/>
      <c r="E83" s="96">
        <v>59294.0</v>
      </c>
      <c r="F83" s="19" t="s">
        <v>1000</v>
      </c>
      <c r="G83" s="19" t="str">
        <f t="shared" si="4"/>
        <v>7</v>
      </c>
      <c r="H83" s="19">
        <v>27.0</v>
      </c>
      <c r="I83" s="19">
        <v>1959.0</v>
      </c>
      <c r="J83" s="19" t="s">
        <v>1546</v>
      </c>
      <c r="K83" s="19">
        <v>17.268358</v>
      </c>
      <c r="L83" s="19">
        <v>-94.910384</v>
      </c>
      <c r="M83" s="19" t="s">
        <v>249</v>
      </c>
      <c r="N83" s="19" t="s">
        <v>79</v>
      </c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</row>
    <row r="84">
      <c r="A84" s="19">
        <v>59214.0</v>
      </c>
      <c r="B84" s="19" t="s">
        <v>46</v>
      </c>
      <c r="C84" s="19" t="s">
        <v>46</v>
      </c>
      <c r="D84" s="19"/>
      <c r="E84" s="96">
        <v>59294.0</v>
      </c>
      <c r="F84" s="19" t="s">
        <v>1000</v>
      </c>
      <c r="G84" s="19" t="str">
        <f t="shared" si="4"/>
        <v>7</v>
      </c>
      <c r="H84" s="19">
        <v>27.0</v>
      </c>
      <c r="I84" s="19">
        <v>1959.0</v>
      </c>
      <c r="J84" s="19" t="s">
        <v>1546</v>
      </c>
      <c r="K84" s="19">
        <v>17.268358</v>
      </c>
      <c r="L84" s="19">
        <v>-94.910384</v>
      </c>
      <c r="M84" s="19" t="s">
        <v>249</v>
      </c>
      <c r="N84" s="19" t="s">
        <v>79</v>
      </c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</row>
    <row r="85">
      <c r="A85" s="19">
        <v>59067.0</v>
      </c>
      <c r="B85" s="19" t="s">
        <v>46</v>
      </c>
      <c r="C85" s="19" t="s">
        <v>46</v>
      </c>
      <c r="D85" s="19"/>
      <c r="E85" s="19">
        <v>59294.0</v>
      </c>
      <c r="F85" s="19" t="s">
        <v>1000</v>
      </c>
      <c r="G85" s="19" t="str">
        <f t="shared" si="4"/>
        <v>7</v>
      </c>
      <c r="H85" s="19">
        <v>27.0</v>
      </c>
      <c r="I85" s="19">
        <v>1959.0</v>
      </c>
      <c r="J85" s="19" t="s">
        <v>1546</v>
      </c>
      <c r="K85" s="19">
        <v>17.268358</v>
      </c>
      <c r="L85" s="19">
        <v>-94.910384</v>
      </c>
      <c r="M85" s="19" t="s">
        <v>249</v>
      </c>
      <c r="N85" s="19" t="s">
        <v>79</v>
      </c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</row>
    <row r="86">
      <c r="A86" s="17">
        <v>58533.0</v>
      </c>
      <c r="B86" s="17" t="s">
        <v>46</v>
      </c>
      <c r="C86" s="17" t="s">
        <v>46</v>
      </c>
      <c r="D86" s="17"/>
      <c r="E86" s="17">
        <v>59328.0</v>
      </c>
      <c r="F86" s="17" t="s">
        <v>1547</v>
      </c>
      <c r="G86" s="17" t="str">
        <f t="shared" si="4"/>
        <v>8</v>
      </c>
      <c r="H86" s="17">
        <v>6.0</v>
      </c>
      <c r="I86" s="17">
        <v>1959.0</v>
      </c>
      <c r="J86" s="17" t="s">
        <v>1548</v>
      </c>
      <c r="K86" s="17">
        <v>17.40191</v>
      </c>
      <c r="L86" s="17">
        <v>-95.07017</v>
      </c>
      <c r="M86" s="17" t="s">
        <v>249</v>
      </c>
      <c r="N86" s="17" t="s">
        <v>79</v>
      </c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</row>
    <row r="87">
      <c r="A87" s="17">
        <v>58533.0</v>
      </c>
      <c r="B87" s="17" t="s">
        <v>46</v>
      </c>
      <c r="C87" s="17" t="s">
        <v>46</v>
      </c>
      <c r="D87" s="17"/>
      <c r="E87" s="17">
        <v>59328.0</v>
      </c>
      <c r="F87" s="17" t="s">
        <v>1547</v>
      </c>
      <c r="G87" s="17" t="str">
        <f t="shared" si="4"/>
        <v>8</v>
      </c>
      <c r="H87" s="17">
        <v>6.0</v>
      </c>
      <c r="I87" s="17">
        <v>1959.0</v>
      </c>
      <c r="J87" s="17" t="s">
        <v>1548</v>
      </c>
      <c r="K87" s="17">
        <v>17.40191</v>
      </c>
      <c r="L87" s="17">
        <v>-95.07017</v>
      </c>
      <c r="M87" s="17" t="s">
        <v>249</v>
      </c>
      <c r="N87" s="17" t="s">
        <v>79</v>
      </c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</row>
    <row r="88">
      <c r="A88" s="14">
        <v>64733.0</v>
      </c>
      <c r="B88" s="14" t="s">
        <v>46</v>
      </c>
      <c r="C88" s="14" t="s">
        <v>46</v>
      </c>
      <c r="D88" s="14"/>
      <c r="E88" s="14">
        <v>59331.0</v>
      </c>
      <c r="F88" s="14" t="s">
        <v>1549</v>
      </c>
      <c r="G88" s="14" t="str">
        <f t="shared" si="4"/>
        <v>8</v>
      </c>
      <c r="H88" s="14">
        <v>7.0</v>
      </c>
      <c r="I88" s="14">
        <v>1959.0</v>
      </c>
      <c r="J88" s="14" t="s">
        <v>1550</v>
      </c>
      <c r="K88" s="14">
        <v>17.448067</v>
      </c>
      <c r="L88" s="14">
        <v>-95.028022</v>
      </c>
      <c r="M88" s="14" t="s">
        <v>249</v>
      </c>
      <c r="N88" s="14" t="s">
        <v>79</v>
      </c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>
      <c r="A89" s="14">
        <v>64733.0</v>
      </c>
      <c r="B89" s="14" t="s">
        <v>46</v>
      </c>
      <c r="C89" s="14" t="s">
        <v>46</v>
      </c>
      <c r="D89" s="14"/>
      <c r="E89" s="14">
        <v>59331.0</v>
      </c>
      <c r="F89" s="14" t="s">
        <v>1549</v>
      </c>
      <c r="G89" s="14" t="str">
        <f t="shared" si="4"/>
        <v>8</v>
      </c>
      <c r="H89" s="14">
        <v>7.0</v>
      </c>
      <c r="I89" s="14">
        <v>1959.0</v>
      </c>
      <c r="J89" s="14" t="s">
        <v>1551</v>
      </c>
      <c r="K89" s="14">
        <v>17.448067</v>
      </c>
      <c r="L89" s="14">
        <v>-95.028022</v>
      </c>
      <c r="M89" s="14" t="s">
        <v>249</v>
      </c>
      <c r="N89" s="14" t="s">
        <v>79</v>
      </c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</row>
    <row r="90">
      <c r="A90" s="29">
        <v>59052.0</v>
      </c>
      <c r="B90" s="29" t="s">
        <v>46</v>
      </c>
      <c r="C90" s="29" t="s">
        <v>46</v>
      </c>
      <c r="D90" s="29"/>
      <c r="E90" s="29">
        <v>59332.0</v>
      </c>
      <c r="F90" s="29" t="s">
        <v>1549</v>
      </c>
      <c r="G90" s="29" t="str">
        <f t="shared" si="4"/>
        <v>8</v>
      </c>
      <c r="H90" s="29">
        <v>7.0</v>
      </c>
      <c r="I90" s="29">
        <v>1959.0</v>
      </c>
      <c r="J90" s="29" t="s">
        <v>1552</v>
      </c>
      <c r="K90" s="29">
        <v>17.471814</v>
      </c>
      <c r="L90" s="29">
        <v>-95.025479</v>
      </c>
      <c r="M90" s="29" t="s">
        <v>249</v>
      </c>
      <c r="N90" s="29" t="s">
        <v>79</v>
      </c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</row>
    <row r="91">
      <c r="A91" s="29">
        <v>59052.0</v>
      </c>
      <c r="B91" s="29" t="s">
        <v>46</v>
      </c>
      <c r="C91" s="29" t="s">
        <v>46</v>
      </c>
      <c r="D91" s="29"/>
      <c r="E91" s="29">
        <v>59332.0</v>
      </c>
      <c r="F91" s="29" t="s">
        <v>1549</v>
      </c>
      <c r="G91" s="29" t="str">
        <f t="shared" si="4"/>
        <v>8</v>
      </c>
      <c r="H91" s="29">
        <v>7.0</v>
      </c>
      <c r="I91" s="29">
        <v>1959.0</v>
      </c>
      <c r="J91" s="29" t="s">
        <v>1553</v>
      </c>
      <c r="K91" s="29">
        <v>17.471814</v>
      </c>
      <c r="L91" s="29">
        <v>-95.025479</v>
      </c>
      <c r="M91" s="29" t="s">
        <v>249</v>
      </c>
      <c r="N91" s="29" t="s">
        <v>79</v>
      </c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</row>
    <row r="92">
      <c r="A92" s="25">
        <v>64246.0</v>
      </c>
      <c r="B92" s="25" t="s">
        <v>46</v>
      </c>
      <c r="C92" s="25" t="s">
        <v>46</v>
      </c>
      <c r="D92" s="25"/>
      <c r="E92" s="25">
        <v>59329.0</v>
      </c>
      <c r="F92" s="25" t="s">
        <v>1547</v>
      </c>
      <c r="G92" s="25" t="str">
        <f t="shared" si="4"/>
        <v>8</v>
      </c>
      <c r="H92" s="25">
        <v>6.0</v>
      </c>
      <c r="I92" s="25">
        <v>1959.0</v>
      </c>
      <c r="J92" s="25" t="s">
        <v>1554</v>
      </c>
      <c r="K92" s="25">
        <v>17.474372</v>
      </c>
      <c r="L92" s="25">
        <v>-95.01975</v>
      </c>
      <c r="M92" s="25" t="s">
        <v>249</v>
      </c>
      <c r="N92" s="25" t="s">
        <v>79</v>
      </c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</row>
    <row r="93">
      <c r="A93" s="25">
        <v>64246.0</v>
      </c>
      <c r="B93" s="25" t="s">
        <v>46</v>
      </c>
      <c r="C93" s="25" t="s">
        <v>46</v>
      </c>
      <c r="D93" s="25"/>
      <c r="E93" s="25">
        <v>59329.0</v>
      </c>
      <c r="F93" s="25" t="s">
        <v>1547</v>
      </c>
      <c r="G93" s="25" t="str">
        <f t="shared" si="4"/>
        <v>8</v>
      </c>
      <c r="H93" s="25">
        <v>6.0</v>
      </c>
      <c r="I93" s="25">
        <v>1959.0</v>
      </c>
      <c r="J93" s="25" t="s">
        <v>1552</v>
      </c>
      <c r="K93" s="25">
        <v>17.474372</v>
      </c>
      <c r="L93" s="25">
        <v>-95.01975</v>
      </c>
      <c r="M93" s="25" t="s">
        <v>249</v>
      </c>
      <c r="N93" s="25" t="s">
        <v>79</v>
      </c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</row>
    <row r="94">
      <c r="A94" s="25">
        <v>47551.0</v>
      </c>
      <c r="B94" s="25" t="s">
        <v>46</v>
      </c>
      <c r="C94" s="25" t="s">
        <v>46</v>
      </c>
      <c r="D94" s="25"/>
      <c r="E94" s="25">
        <v>59323.0</v>
      </c>
      <c r="F94" s="25" t="s">
        <v>1555</v>
      </c>
      <c r="G94" s="25" t="str">
        <f t="shared" si="4"/>
        <v>8</v>
      </c>
      <c r="H94" s="25">
        <v>5.0</v>
      </c>
      <c r="I94" s="25">
        <v>1959.0</v>
      </c>
      <c r="J94" s="25" t="s">
        <v>1556</v>
      </c>
      <c r="K94" s="25">
        <v>17.474372</v>
      </c>
      <c r="L94" s="25">
        <v>-95.085925</v>
      </c>
      <c r="M94" s="25" t="s">
        <v>249</v>
      </c>
      <c r="N94" s="25" t="s">
        <v>79</v>
      </c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</row>
    <row r="95">
      <c r="A95" s="25">
        <v>47551.0</v>
      </c>
      <c r="B95" s="25" t="s">
        <v>46</v>
      </c>
      <c r="C95" s="25" t="s">
        <v>46</v>
      </c>
      <c r="D95" s="25"/>
      <c r="E95" s="25">
        <v>59323.0</v>
      </c>
      <c r="F95" s="25" t="s">
        <v>1555</v>
      </c>
      <c r="G95" s="25" t="str">
        <f t="shared" si="4"/>
        <v>8</v>
      </c>
      <c r="H95" s="25">
        <v>5.0</v>
      </c>
      <c r="I95" s="25">
        <v>1959.0</v>
      </c>
      <c r="J95" s="25" t="s">
        <v>1556</v>
      </c>
      <c r="K95" s="25">
        <v>17.474372</v>
      </c>
      <c r="L95" s="25">
        <v>-95.085925</v>
      </c>
      <c r="M95" s="25" t="s">
        <v>249</v>
      </c>
      <c r="N95" s="25" t="s">
        <v>79</v>
      </c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</row>
    <row r="96">
      <c r="A96" s="25">
        <v>64738.0</v>
      </c>
      <c r="B96" s="25" t="s">
        <v>46</v>
      </c>
      <c r="C96" s="25" t="s">
        <v>46</v>
      </c>
      <c r="D96" s="25"/>
      <c r="E96" s="25">
        <v>59323.0</v>
      </c>
      <c r="F96" s="25" t="s">
        <v>1555</v>
      </c>
      <c r="G96" s="25" t="str">
        <f t="shared" si="4"/>
        <v>8</v>
      </c>
      <c r="H96" s="25">
        <v>5.0</v>
      </c>
      <c r="I96" s="25">
        <v>1959.0</v>
      </c>
      <c r="J96" s="25" t="s">
        <v>1556</v>
      </c>
      <c r="K96" s="25">
        <v>17.474372</v>
      </c>
      <c r="L96" s="25">
        <v>-95.085925</v>
      </c>
      <c r="M96" s="25" t="s">
        <v>249</v>
      </c>
      <c r="N96" s="25" t="s">
        <v>79</v>
      </c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</row>
    <row r="97">
      <c r="A97" s="25">
        <v>60503.0</v>
      </c>
      <c r="B97" s="25" t="s">
        <v>46</v>
      </c>
      <c r="C97" s="25" t="s">
        <v>46</v>
      </c>
      <c r="D97" s="25"/>
      <c r="E97" s="25">
        <v>59323.0</v>
      </c>
      <c r="F97" s="25" t="s">
        <v>1555</v>
      </c>
      <c r="G97" s="25" t="str">
        <f t="shared" si="4"/>
        <v>8</v>
      </c>
      <c r="H97" s="25">
        <v>5.0</v>
      </c>
      <c r="I97" s="25">
        <v>1959.0</v>
      </c>
      <c r="J97" s="25" t="s">
        <v>1556</v>
      </c>
      <c r="K97" s="25">
        <v>17.474372</v>
      </c>
      <c r="L97" s="25">
        <v>-95.085925</v>
      </c>
      <c r="M97" s="25" t="s">
        <v>249</v>
      </c>
      <c r="N97" s="25" t="s">
        <v>79</v>
      </c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</row>
    <row r="98">
      <c r="A98" s="25">
        <v>64738.0</v>
      </c>
      <c r="B98" s="25" t="s">
        <v>46</v>
      </c>
      <c r="C98" s="25" t="s">
        <v>46</v>
      </c>
      <c r="D98" s="25"/>
      <c r="E98" s="25">
        <v>59323.0</v>
      </c>
      <c r="F98" s="25" t="s">
        <v>1555</v>
      </c>
      <c r="G98" s="25" t="str">
        <f t="shared" si="4"/>
        <v>8</v>
      </c>
      <c r="H98" s="25">
        <v>5.0</v>
      </c>
      <c r="I98" s="25">
        <v>1959.0</v>
      </c>
      <c r="J98" s="25" t="s">
        <v>1556</v>
      </c>
      <c r="K98" s="25">
        <v>17.474372</v>
      </c>
      <c r="L98" s="25">
        <v>-95.085925</v>
      </c>
      <c r="M98" s="25" t="s">
        <v>249</v>
      </c>
      <c r="N98" s="25" t="s">
        <v>79</v>
      </c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</row>
    <row r="99">
      <c r="A99" s="22">
        <v>58700.0</v>
      </c>
      <c r="B99" s="22" t="s">
        <v>46</v>
      </c>
      <c r="C99" s="22" t="s">
        <v>46</v>
      </c>
      <c r="D99" s="22"/>
      <c r="E99" s="22">
        <v>59330.0</v>
      </c>
      <c r="F99" s="22" t="s">
        <v>1547</v>
      </c>
      <c r="G99" s="22" t="str">
        <f t="shared" si="4"/>
        <v>8</v>
      </c>
      <c r="H99" s="22">
        <v>6.0</v>
      </c>
      <c r="I99" s="22">
        <v>1959.0</v>
      </c>
      <c r="J99" s="22" t="s">
        <v>1557</v>
      </c>
      <c r="K99" s="22">
        <v>17.486463</v>
      </c>
      <c r="L99" s="22">
        <v>-94.913989</v>
      </c>
      <c r="M99" s="22" t="s">
        <v>249</v>
      </c>
      <c r="N99" s="22" t="s">
        <v>79</v>
      </c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</row>
    <row r="100">
      <c r="A100" s="22">
        <v>58700.0</v>
      </c>
      <c r="B100" s="22" t="s">
        <v>46</v>
      </c>
      <c r="C100" s="22" t="s">
        <v>46</v>
      </c>
      <c r="D100" s="22"/>
      <c r="E100" s="22">
        <v>59330.0</v>
      </c>
      <c r="F100" s="22" t="s">
        <v>1547</v>
      </c>
      <c r="G100" s="22" t="str">
        <f t="shared" si="4"/>
        <v>8</v>
      </c>
      <c r="H100" s="22">
        <v>6.0</v>
      </c>
      <c r="I100" s="22">
        <v>1959.0</v>
      </c>
      <c r="J100" s="22" t="s">
        <v>1558</v>
      </c>
      <c r="K100" s="22">
        <v>17.486463</v>
      </c>
      <c r="L100" s="22">
        <v>-94.913989</v>
      </c>
      <c r="M100" s="22" t="s">
        <v>249</v>
      </c>
      <c r="N100" s="22" t="s">
        <v>79</v>
      </c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</row>
    <row r="101">
      <c r="A101" s="11">
        <v>45944.0</v>
      </c>
      <c r="B101" s="11" t="s">
        <v>46</v>
      </c>
      <c r="C101" s="11" t="s">
        <v>46</v>
      </c>
      <c r="D101" s="11"/>
      <c r="E101" s="11">
        <v>59321.0</v>
      </c>
      <c r="F101" s="62" t="s">
        <v>1555</v>
      </c>
      <c r="G101" s="11" t="str">
        <f t="shared" si="4"/>
        <v>8</v>
      </c>
      <c r="H101" s="62">
        <v>5.0</v>
      </c>
      <c r="I101" s="62">
        <v>1959.0</v>
      </c>
      <c r="J101" s="11" t="s">
        <v>1559</v>
      </c>
      <c r="K101" s="11">
        <v>17.52791</v>
      </c>
      <c r="L101" s="11">
        <v>-95.092474</v>
      </c>
      <c r="M101" s="11" t="s">
        <v>249</v>
      </c>
      <c r="N101" s="11" t="s">
        <v>79</v>
      </c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>
      <c r="A102" s="11">
        <v>82647.0</v>
      </c>
      <c r="B102" s="11" t="s">
        <v>46</v>
      </c>
      <c r="C102" s="11" t="s">
        <v>46</v>
      </c>
      <c r="D102" s="11"/>
      <c r="E102" s="11">
        <v>59321.0</v>
      </c>
      <c r="F102" s="62" t="s">
        <v>1555</v>
      </c>
      <c r="G102" s="11" t="str">
        <f t="shared" si="4"/>
        <v>8</v>
      </c>
      <c r="H102" s="62">
        <v>5.0</v>
      </c>
      <c r="I102" s="62">
        <v>1959.0</v>
      </c>
      <c r="J102" s="11" t="s">
        <v>1559</v>
      </c>
      <c r="K102" s="11">
        <v>17.52791</v>
      </c>
      <c r="L102" s="11">
        <v>-95.092474</v>
      </c>
      <c r="M102" s="11" t="s">
        <v>249</v>
      </c>
      <c r="N102" s="11" t="s">
        <v>79</v>
      </c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>
      <c r="A103" s="11">
        <v>45944.0</v>
      </c>
      <c r="B103" s="11" t="s">
        <v>46</v>
      </c>
      <c r="C103" s="11" t="s">
        <v>46</v>
      </c>
      <c r="D103" s="11"/>
      <c r="E103" s="11">
        <v>59321.0</v>
      </c>
      <c r="F103" s="62" t="s">
        <v>1555</v>
      </c>
      <c r="G103" s="11" t="str">
        <f t="shared" si="4"/>
        <v>8</v>
      </c>
      <c r="H103" s="62">
        <v>5.0</v>
      </c>
      <c r="I103" s="62">
        <v>1959.0</v>
      </c>
      <c r="J103" s="11" t="s">
        <v>1559</v>
      </c>
      <c r="K103" s="11">
        <v>17.52791</v>
      </c>
      <c r="L103" s="11">
        <v>-95.092474</v>
      </c>
      <c r="M103" s="11" t="s">
        <v>249</v>
      </c>
      <c r="N103" s="11" t="s">
        <v>79</v>
      </c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>
      <c r="A104" s="11">
        <v>82647.0</v>
      </c>
      <c r="B104" s="11" t="s">
        <v>46</v>
      </c>
      <c r="C104" s="11" t="s">
        <v>46</v>
      </c>
      <c r="D104" s="11"/>
      <c r="E104" s="11">
        <v>59321.0</v>
      </c>
      <c r="F104" s="11" t="s">
        <v>1555</v>
      </c>
      <c r="G104" s="11" t="str">
        <f t="shared" si="4"/>
        <v>8</v>
      </c>
      <c r="H104" s="11">
        <v>5.0</v>
      </c>
      <c r="I104" s="11">
        <v>1959.0</v>
      </c>
      <c r="J104" s="11" t="s">
        <v>1559</v>
      </c>
      <c r="K104" s="11">
        <v>17.52791</v>
      </c>
      <c r="L104" s="11">
        <v>-95.092474</v>
      </c>
      <c r="M104" s="11" t="s">
        <v>249</v>
      </c>
      <c r="N104" s="11" t="s">
        <v>79</v>
      </c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>
      <c r="A105" s="19">
        <v>59983.0</v>
      </c>
      <c r="B105" s="19" t="s">
        <v>46</v>
      </c>
      <c r="C105" s="19" t="s">
        <v>46</v>
      </c>
      <c r="D105" s="19"/>
      <c r="E105" s="19">
        <v>59346.0</v>
      </c>
      <c r="F105" s="19" t="s">
        <v>1560</v>
      </c>
      <c r="G105" s="19" t="str">
        <f t="shared" si="4"/>
        <v>8</v>
      </c>
      <c r="H105" s="19">
        <v>12.0</v>
      </c>
      <c r="I105" s="19">
        <v>1959.0</v>
      </c>
      <c r="J105" s="19" t="s">
        <v>1561</v>
      </c>
      <c r="K105" s="19">
        <v>17.686148</v>
      </c>
      <c r="L105" s="19">
        <v>-96.134471</v>
      </c>
      <c r="M105" s="19" t="s">
        <v>249</v>
      </c>
      <c r="N105" s="19" t="s">
        <v>79</v>
      </c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</row>
    <row r="106">
      <c r="A106" s="17">
        <v>37424.0</v>
      </c>
      <c r="B106" s="17" t="s">
        <v>46</v>
      </c>
      <c r="C106" s="17" t="s">
        <v>46</v>
      </c>
      <c r="D106" s="17"/>
      <c r="E106" s="17">
        <v>59367.0</v>
      </c>
      <c r="F106" s="17" t="s">
        <v>1005</v>
      </c>
      <c r="G106" s="17" t="str">
        <f t="shared" si="4"/>
        <v>8</v>
      </c>
      <c r="H106" s="17">
        <v>24.0</v>
      </c>
      <c r="I106" s="17">
        <v>1959.0</v>
      </c>
      <c r="J106" s="17" t="s">
        <v>1562</v>
      </c>
      <c r="K106" s="81">
        <v>17.768119</v>
      </c>
      <c r="L106" s="81">
        <v>-96.308949</v>
      </c>
      <c r="M106" s="17" t="s">
        <v>249</v>
      </c>
      <c r="N106" s="17" t="s">
        <v>79</v>
      </c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</row>
    <row r="107">
      <c r="A107" s="17">
        <v>59471.0</v>
      </c>
      <c r="B107" s="17" t="s">
        <v>46</v>
      </c>
      <c r="C107" s="17" t="s">
        <v>46</v>
      </c>
      <c r="D107" s="17"/>
      <c r="E107" s="17">
        <v>59367.0</v>
      </c>
      <c r="F107" s="17" t="s">
        <v>1005</v>
      </c>
      <c r="G107" s="17" t="str">
        <f t="shared" si="4"/>
        <v>8</v>
      </c>
      <c r="H107" s="17">
        <v>24.0</v>
      </c>
      <c r="I107" s="17">
        <v>1959.0</v>
      </c>
      <c r="J107" s="17" t="s">
        <v>1563</v>
      </c>
      <c r="K107" s="81">
        <v>17.768119</v>
      </c>
      <c r="L107" s="81">
        <v>-96.308949</v>
      </c>
      <c r="M107" s="17" t="s">
        <v>249</v>
      </c>
      <c r="N107" s="17" t="s">
        <v>79</v>
      </c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</row>
    <row r="108">
      <c r="A108" s="17">
        <v>59471.0</v>
      </c>
      <c r="B108" s="17" t="s">
        <v>46</v>
      </c>
      <c r="C108" s="17" t="s">
        <v>46</v>
      </c>
      <c r="D108" s="17"/>
      <c r="E108" s="17">
        <v>59367.0</v>
      </c>
      <c r="F108" s="17" t="s">
        <v>1005</v>
      </c>
      <c r="G108" s="17" t="str">
        <f t="shared" si="4"/>
        <v>8</v>
      </c>
      <c r="H108" s="17">
        <v>24.0</v>
      </c>
      <c r="I108" s="17">
        <v>1959.0</v>
      </c>
      <c r="J108" s="17" t="s">
        <v>1564</v>
      </c>
      <c r="K108" s="81">
        <v>17.768119</v>
      </c>
      <c r="L108" s="81">
        <v>-96.308949</v>
      </c>
      <c r="M108" s="17" t="s">
        <v>249</v>
      </c>
      <c r="N108" s="17" t="s">
        <v>79</v>
      </c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</row>
    <row r="109">
      <c r="A109" s="39">
        <v>82690.0</v>
      </c>
      <c r="B109" s="39" t="s">
        <v>46</v>
      </c>
      <c r="C109" s="39" t="s">
        <v>46</v>
      </c>
      <c r="D109" s="39"/>
      <c r="E109" s="39">
        <v>59342.0</v>
      </c>
      <c r="F109" s="39" t="s">
        <v>1565</v>
      </c>
      <c r="G109" s="39" t="str">
        <f t="shared" si="4"/>
        <v>8</v>
      </c>
      <c r="H109" s="39">
        <v>10.0</v>
      </c>
      <c r="I109" s="39">
        <v>1959.0</v>
      </c>
      <c r="J109" s="39" t="s">
        <v>1566</v>
      </c>
      <c r="K109" s="39">
        <v>18.086965</v>
      </c>
      <c r="L109" s="39">
        <v>-96.158976</v>
      </c>
      <c r="M109" s="39" t="s">
        <v>249</v>
      </c>
      <c r="N109" s="39" t="s">
        <v>79</v>
      </c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</row>
    <row r="110">
      <c r="A110" s="39">
        <v>82690.0</v>
      </c>
      <c r="B110" s="39" t="s">
        <v>46</v>
      </c>
      <c r="C110" s="39" t="s">
        <v>46</v>
      </c>
      <c r="D110" s="39"/>
      <c r="E110" s="39">
        <v>59342.0</v>
      </c>
      <c r="F110" s="39" t="s">
        <v>1565</v>
      </c>
      <c r="G110" s="39" t="str">
        <f t="shared" si="4"/>
        <v>8</v>
      </c>
      <c r="H110" s="39">
        <v>10.0</v>
      </c>
      <c r="I110" s="39">
        <v>1959.0</v>
      </c>
      <c r="J110" s="39" t="s">
        <v>1567</v>
      </c>
      <c r="K110" s="39">
        <v>18.086965</v>
      </c>
      <c r="L110" s="39">
        <v>-96.158976</v>
      </c>
      <c r="M110" s="39" t="s">
        <v>249</v>
      </c>
      <c r="N110" s="39" t="s">
        <v>79</v>
      </c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</row>
    <row r="111">
      <c r="A111" s="36">
        <v>46482.0</v>
      </c>
      <c r="B111" s="36" t="s">
        <v>46</v>
      </c>
      <c r="C111" s="36" t="s">
        <v>46</v>
      </c>
      <c r="D111" s="36"/>
      <c r="E111" s="36">
        <v>59285.0</v>
      </c>
      <c r="F111" s="36" t="s">
        <v>1032</v>
      </c>
      <c r="G111" s="36" t="str">
        <f t="shared" si="4"/>
        <v>7</v>
      </c>
      <c r="H111" s="36">
        <v>23.0</v>
      </c>
      <c r="I111" s="36">
        <v>1959.0</v>
      </c>
      <c r="J111" s="36" t="s">
        <v>1568</v>
      </c>
      <c r="K111" s="36">
        <v>18.571664</v>
      </c>
      <c r="L111" s="36">
        <v>-95.331282</v>
      </c>
      <c r="M111" s="36" t="s">
        <v>249</v>
      </c>
      <c r="N111" s="36" t="s">
        <v>79</v>
      </c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</row>
    <row r="112">
      <c r="A112" s="36">
        <v>38482.0</v>
      </c>
      <c r="B112" s="36" t="s">
        <v>46</v>
      </c>
      <c r="C112" s="36" t="s">
        <v>46</v>
      </c>
      <c r="D112" s="36"/>
      <c r="E112" s="36">
        <v>59285.0</v>
      </c>
      <c r="F112" s="36" t="s">
        <v>1032</v>
      </c>
      <c r="G112" s="36" t="str">
        <f t="shared" si="4"/>
        <v>7</v>
      </c>
      <c r="H112" s="36">
        <v>23.0</v>
      </c>
      <c r="I112" s="36">
        <v>1959.0</v>
      </c>
      <c r="J112" s="36" t="s">
        <v>1568</v>
      </c>
      <c r="K112" s="36">
        <v>18.571664</v>
      </c>
      <c r="L112" s="36">
        <v>-95.331282</v>
      </c>
      <c r="M112" s="36" t="s">
        <v>249</v>
      </c>
      <c r="N112" s="36" t="s">
        <v>79</v>
      </c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</row>
    <row r="113">
      <c r="A113" s="36">
        <v>46482.0</v>
      </c>
      <c r="B113" s="36" t="s">
        <v>46</v>
      </c>
      <c r="C113" s="36" t="s">
        <v>46</v>
      </c>
      <c r="D113" s="36"/>
      <c r="E113" s="36">
        <v>59285.0</v>
      </c>
      <c r="F113" s="36" t="s">
        <v>1032</v>
      </c>
      <c r="G113" s="36" t="str">
        <f t="shared" si="4"/>
        <v>7</v>
      </c>
      <c r="H113" s="36">
        <v>23.0</v>
      </c>
      <c r="I113" s="36">
        <v>1959.0</v>
      </c>
      <c r="J113" s="36" t="s">
        <v>1568</v>
      </c>
      <c r="K113" s="36">
        <v>18.571664</v>
      </c>
      <c r="L113" s="36">
        <v>-95.331282</v>
      </c>
      <c r="M113" s="36" t="s">
        <v>249</v>
      </c>
      <c r="N113" s="36" t="s">
        <v>79</v>
      </c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</row>
    <row r="114">
      <c r="A114" s="36">
        <v>38482.0</v>
      </c>
      <c r="B114" s="36" t="s">
        <v>46</v>
      </c>
      <c r="C114" s="36" t="s">
        <v>46</v>
      </c>
      <c r="D114" s="36"/>
      <c r="E114" s="36">
        <v>59285.0</v>
      </c>
      <c r="F114" s="36" t="s">
        <v>1032</v>
      </c>
      <c r="G114" s="36" t="str">
        <f t="shared" si="4"/>
        <v>7</v>
      </c>
      <c r="H114" s="36">
        <v>23.0</v>
      </c>
      <c r="I114" s="36">
        <v>1959.0</v>
      </c>
      <c r="J114" s="36" t="s">
        <v>1568</v>
      </c>
      <c r="K114" s="36">
        <v>18.571664</v>
      </c>
      <c r="L114" s="36">
        <v>-95.331282</v>
      </c>
      <c r="M114" s="36" t="s">
        <v>249</v>
      </c>
      <c r="N114" s="36" t="s">
        <v>79</v>
      </c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</row>
    <row r="115">
      <c r="A115" s="39">
        <v>60465.0</v>
      </c>
      <c r="B115" s="39" t="s">
        <v>46</v>
      </c>
      <c r="C115" s="39" t="s">
        <v>46</v>
      </c>
      <c r="D115" s="39"/>
      <c r="E115" s="39">
        <v>59267.0</v>
      </c>
      <c r="F115" s="39" t="s">
        <v>1569</v>
      </c>
      <c r="G115" s="39" t="str">
        <f t="shared" si="4"/>
        <v>7</v>
      </c>
      <c r="H115" s="39">
        <v>16.0</v>
      </c>
      <c r="I115" s="39">
        <v>1959.0</v>
      </c>
      <c r="J115" s="39" t="s">
        <v>1570</v>
      </c>
      <c r="K115" s="39">
        <v>18.840902</v>
      </c>
      <c r="L115" s="39">
        <v>97.098855</v>
      </c>
      <c r="M115" s="39" t="s">
        <v>249</v>
      </c>
      <c r="N115" s="39" t="s">
        <v>79</v>
      </c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</row>
    <row r="116">
      <c r="A116" s="39">
        <v>60465.0</v>
      </c>
      <c r="B116" s="39" t="s">
        <v>46</v>
      </c>
      <c r="C116" s="39" t="s">
        <v>46</v>
      </c>
      <c r="D116" s="39"/>
      <c r="E116" s="39">
        <v>59267.0</v>
      </c>
      <c r="F116" s="39" t="s">
        <v>1569</v>
      </c>
      <c r="G116" s="39" t="str">
        <f t="shared" si="4"/>
        <v>7</v>
      </c>
      <c r="H116" s="39">
        <v>16.0</v>
      </c>
      <c r="I116" s="39">
        <v>1959.0</v>
      </c>
      <c r="J116" s="39" t="s">
        <v>1571</v>
      </c>
      <c r="K116" s="39">
        <v>18.840902</v>
      </c>
      <c r="L116" s="39">
        <v>97.098855</v>
      </c>
      <c r="M116" s="39" t="s">
        <v>249</v>
      </c>
      <c r="N116" s="39" t="s">
        <v>79</v>
      </c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</row>
    <row r="117">
      <c r="A117" s="39">
        <v>58472.0</v>
      </c>
      <c r="B117" s="39" t="s">
        <v>46</v>
      </c>
      <c r="C117" s="39" t="s">
        <v>46</v>
      </c>
      <c r="D117" s="39"/>
      <c r="E117" s="39">
        <v>59267.0</v>
      </c>
      <c r="F117" s="39" t="s">
        <v>1569</v>
      </c>
      <c r="G117" s="39" t="str">
        <f t="shared" si="4"/>
        <v>7</v>
      </c>
      <c r="H117" s="39">
        <v>16.0</v>
      </c>
      <c r="I117" s="39">
        <v>1959.0</v>
      </c>
      <c r="J117" s="39" t="s">
        <v>1571</v>
      </c>
      <c r="K117" s="39">
        <v>18.840902</v>
      </c>
      <c r="L117" s="39">
        <v>97.098855</v>
      </c>
      <c r="M117" s="39" t="s">
        <v>249</v>
      </c>
      <c r="N117" s="39" t="s">
        <v>79</v>
      </c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</row>
    <row r="118">
      <c r="A118" s="39">
        <v>37424.0</v>
      </c>
      <c r="B118" s="39" t="s">
        <v>46</v>
      </c>
      <c r="C118" s="39" t="s">
        <v>46</v>
      </c>
      <c r="D118" s="39"/>
      <c r="E118" s="39">
        <v>59267.0</v>
      </c>
      <c r="F118" s="39" t="s">
        <v>1569</v>
      </c>
      <c r="G118" s="39" t="str">
        <f t="shared" si="4"/>
        <v>7</v>
      </c>
      <c r="H118" s="39">
        <v>16.0</v>
      </c>
      <c r="I118" s="39">
        <v>1959.0</v>
      </c>
      <c r="J118" s="39" t="s">
        <v>1571</v>
      </c>
      <c r="K118" s="39">
        <v>18.840902</v>
      </c>
      <c r="L118" s="39">
        <v>97.098855</v>
      </c>
      <c r="M118" s="39" t="s">
        <v>249</v>
      </c>
      <c r="N118" s="39" t="s">
        <v>79</v>
      </c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</row>
    <row r="119">
      <c r="A119" s="39">
        <v>58472.0</v>
      </c>
      <c r="B119" s="39" t="s">
        <v>46</v>
      </c>
      <c r="C119" s="39" t="s">
        <v>46</v>
      </c>
      <c r="D119" s="39"/>
      <c r="E119" s="39">
        <v>59267.0</v>
      </c>
      <c r="F119" s="39" t="s">
        <v>1569</v>
      </c>
      <c r="G119" s="39" t="str">
        <f t="shared" si="4"/>
        <v>7</v>
      </c>
      <c r="H119" s="39">
        <v>16.0</v>
      </c>
      <c r="I119" s="39">
        <v>1959.0</v>
      </c>
      <c r="J119" s="39" t="s">
        <v>1571</v>
      </c>
      <c r="K119" s="39">
        <v>18.840902</v>
      </c>
      <c r="L119" s="39">
        <v>97.098855</v>
      </c>
      <c r="M119" s="39" t="s">
        <v>249</v>
      </c>
      <c r="N119" s="39" t="s">
        <v>79</v>
      </c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</row>
    <row r="120">
      <c r="A120" s="17">
        <v>64547.0</v>
      </c>
      <c r="B120" s="17" t="s">
        <v>46</v>
      </c>
      <c r="C120" s="17" t="s">
        <v>46</v>
      </c>
      <c r="D120" s="17"/>
      <c r="E120" s="17">
        <v>59364.0</v>
      </c>
      <c r="F120" s="17" t="s">
        <v>1046</v>
      </c>
      <c r="G120" s="17" t="str">
        <f t="shared" si="4"/>
        <v>5</v>
      </c>
      <c r="H120" s="17">
        <v>25.0</v>
      </c>
      <c r="I120" s="17">
        <v>1959.0</v>
      </c>
      <c r="J120" s="17" t="s">
        <v>1572</v>
      </c>
      <c r="K120" s="81">
        <v>18.893118</v>
      </c>
      <c r="L120" s="17">
        <v>-97.01208</v>
      </c>
      <c r="M120" s="17" t="s">
        <v>249</v>
      </c>
      <c r="N120" s="17" t="s">
        <v>79</v>
      </c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</row>
    <row r="121">
      <c r="A121" s="34">
        <v>39643.0</v>
      </c>
      <c r="B121" s="34" t="s">
        <v>46</v>
      </c>
      <c r="C121" s="34" t="s">
        <v>46</v>
      </c>
      <c r="D121" s="34"/>
      <c r="E121" s="34">
        <v>59402.0</v>
      </c>
      <c r="F121" s="34" t="s">
        <v>1573</v>
      </c>
      <c r="G121" s="34" t="str">
        <f t="shared" si="4"/>
        <v>9</v>
      </c>
      <c r="H121" s="34">
        <v>4.0</v>
      </c>
      <c r="I121" s="34">
        <v>1959.0</v>
      </c>
      <c r="J121" s="34" t="s">
        <v>1574</v>
      </c>
      <c r="K121" s="68">
        <v>21.289846</v>
      </c>
      <c r="L121" s="34">
        <v>-98.78919</v>
      </c>
      <c r="M121" s="34" t="s">
        <v>249</v>
      </c>
      <c r="N121" s="34" t="s">
        <v>79</v>
      </c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</row>
    <row r="122">
      <c r="A122" s="34">
        <v>39643.0</v>
      </c>
      <c r="B122" s="34" t="s">
        <v>46</v>
      </c>
      <c r="C122" s="34" t="s">
        <v>46</v>
      </c>
      <c r="D122" s="34"/>
      <c r="E122" s="34">
        <v>59402.0</v>
      </c>
      <c r="F122" s="34" t="s">
        <v>1573</v>
      </c>
      <c r="G122" s="34" t="str">
        <f t="shared" si="4"/>
        <v>9</v>
      </c>
      <c r="H122" s="34">
        <v>4.0</v>
      </c>
      <c r="I122" s="34">
        <v>1959.0</v>
      </c>
      <c r="J122" s="34" t="s">
        <v>1575</v>
      </c>
      <c r="K122" s="68">
        <v>21.289846</v>
      </c>
      <c r="L122" s="34">
        <v>-98.78919</v>
      </c>
      <c r="M122" s="34" t="s">
        <v>249</v>
      </c>
      <c r="N122" s="34" t="s">
        <v>79</v>
      </c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</row>
    <row r="123">
      <c r="A123" s="14">
        <v>42817.0</v>
      </c>
      <c r="B123" s="14" t="s">
        <v>46</v>
      </c>
      <c r="C123" s="14" t="s">
        <v>46</v>
      </c>
      <c r="D123" s="14"/>
      <c r="E123" s="14">
        <v>59259.0</v>
      </c>
      <c r="F123" s="14" t="s">
        <v>1576</v>
      </c>
      <c r="G123" s="14" t="str">
        <f t="shared" si="4"/>
        <v>9</v>
      </c>
      <c r="H123" s="14">
        <v>3.0</v>
      </c>
      <c r="I123" s="14">
        <v>1959.0</v>
      </c>
      <c r="J123" s="14" t="s">
        <v>1577</v>
      </c>
      <c r="K123" s="14">
        <v>22.62029299999999</v>
      </c>
      <c r="L123" s="14">
        <v>-99.069756</v>
      </c>
      <c r="M123" s="14" t="s">
        <v>249</v>
      </c>
      <c r="N123" s="14" t="s">
        <v>79</v>
      </c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</row>
    <row r="124">
      <c r="A124" s="14">
        <v>38696.0</v>
      </c>
      <c r="B124" s="14" t="s">
        <v>46</v>
      </c>
      <c r="C124" s="14" t="s">
        <v>46</v>
      </c>
      <c r="D124" s="14"/>
      <c r="E124" s="14">
        <v>59259.0</v>
      </c>
      <c r="F124" s="14" t="s">
        <v>1576</v>
      </c>
      <c r="G124" s="14" t="str">
        <f t="shared" si="4"/>
        <v>9</v>
      </c>
      <c r="H124" s="14">
        <v>3.0</v>
      </c>
      <c r="I124" s="14">
        <v>1959.0</v>
      </c>
      <c r="J124" s="14" t="s">
        <v>1578</v>
      </c>
      <c r="K124" s="14">
        <v>22.620293</v>
      </c>
      <c r="L124" s="14">
        <v>-99.069756</v>
      </c>
      <c r="M124" s="14" t="s">
        <v>249</v>
      </c>
      <c r="N124" s="14" t="s">
        <v>79</v>
      </c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</row>
    <row r="125">
      <c r="A125" s="14">
        <v>42817.0</v>
      </c>
      <c r="B125" s="14" t="s">
        <v>46</v>
      </c>
      <c r="C125" s="14" t="s">
        <v>46</v>
      </c>
      <c r="D125" s="14"/>
      <c r="E125" s="14">
        <v>59259.0</v>
      </c>
      <c r="F125" s="14" t="s">
        <v>1576</v>
      </c>
      <c r="G125" s="14" t="str">
        <f t="shared" si="4"/>
        <v>9</v>
      </c>
      <c r="H125" s="14">
        <v>3.0</v>
      </c>
      <c r="I125" s="14">
        <v>1959.0</v>
      </c>
      <c r="J125" s="14" t="s">
        <v>1578</v>
      </c>
      <c r="K125" s="14">
        <v>22.620293</v>
      </c>
      <c r="L125" s="14">
        <v>-99.069756</v>
      </c>
      <c r="M125" s="14" t="s">
        <v>249</v>
      </c>
      <c r="N125" s="14" t="s">
        <v>79</v>
      </c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</row>
    <row r="126">
      <c r="A126" s="14">
        <v>38696.0</v>
      </c>
      <c r="B126" s="14" t="s">
        <v>46</v>
      </c>
      <c r="C126" s="14" t="s">
        <v>46</v>
      </c>
      <c r="D126" s="14"/>
      <c r="E126" s="14">
        <v>59259.0</v>
      </c>
      <c r="F126" s="14" t="s">
        <v>1576</v>
      </c>
      <c r="G126" s="14" t="str">
        <f t="shared" si="4"/>
        <v>9</v>
      </c>
      <c r="H126" s="14">
        <v>3.0</v>
      </c>
      <c r="I126" s="14">
        <v>1959.0</v>
      </c>
      <c r="J126" s="14" t="s">
        <v>1577</v>
      </c>
      <c r="K126" s="14">
        <v>22.620293</v>
      </c>
      <c r="L126" s="14">
        <v>-99.069756</v>
      </c>
      <c r="M126" s="14" t="s">
        <v>249</v>
      </c>
      <c r="N126" s="14" t="s">
        <v>79</v>
      </c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</row>
    <row r="127">
      <c r="A127" s="14">
        <v>38609.0</v>
      </c>
      <c r="B127" s="14" t="s">
        <v>46</v>
      </c>
      <c r="C127" s="14" t="s">
        <v>46</v>
      </c>
      <c r="D127" s="14"/>
      <c r="E127" s="14">
        <v>59404.0</v>
      </c>
      <c r="F127" s="14" t="s">
        <v>1579</v>
      </c>
      <c r="G127" s="14" t="str">
        <f t="shared" si="4"/>
        <v>5</v>
      </c>
      <c r="H127" s="14">
        <v>19.0</v>
      </c>
      <c r="I127" s="14">
        <v>1959.0</v>
      </c>
      <c r="J127" s="14" t="s">
        <v>1057</v>
      </c>
      <c r="K127" s="14">
        <v>22.620293</v>
      </c>
      <c r="L127" s="14">
        <v>-99.069756</v>
      </c>
      <c r="M127" s="14" t="s">
        <v>249</v>
      </c>
      <c r="N127" s="14" t="s">
        <v>79</v>
      </c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</row>
    <row r="128">
      <c r="A128" s="14">
        <v>38609.0</v>
      </c>
      <c r="B128" s="14" t="s">
        <v>46</v>
      </c>
      <c r="C128" s="14" t="s">
        <v>46</v>
      </c>
      <c r="D128" s="14"/>
      <c r="E128" s="14">
        <v>59404.0</v>
      </c>
      <c r="F128" s="14" t="s">
        <v>1579</v>
      </c>
      <c r="G128" s="14" t="str">
        <f t="shared" si="4"/>
        <v>5</v>
      </c>
      <c r="H128" s="14">
        <v>19.0</v>
      </c>
      <c r="I128" s="14">
        <v>1959.0</v>
      </c>
      <c r="J128" s="14" t="s">
        <v>1580</v>
      </c>
      <c r="K128" s="14">
        <v>22.620293</v>
      </c>
      <c r="L128" s="14">
        <v>-99.069756</v>
      </c>
      <c r="M128" s="14" t="s">
        <v>249</v>
      </c>
      <c r="N128" s="14" t="s">
        <v>79</v>
      </c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</row>
    <row r="129">
      <c r="A129" s="25">
        <v>36475.0</v>
      </c>
      <c r="B129" s="25" t="s">
        <v>1467</v>
      </c>
      <c r="C129" s="25" t="s">
        <v>1468</v>
      </c>
      <c r="D129" s="25"/>
      <c r="E129" s="26"/>
      <c r="F129" s="25" t="s">
        <v>1581</v>
      </c>
      <c r="G129" s="25" t="str">
        <f t="shared" si="4"/>
        <v>3</v>
      </c>
      <c r="H129" s="25">
        <v>27.0</v>
      </c>
      <c r="I129" s="25">
        <v>1959.0</v>
      </c>
      <c r="J129" s="25" t="s">
        <v>1582</v>
      </c>
      <c r="K129" s="25">
        <v>27.067276</v>
      </c>
      <c r="L129" s="25">
        <v>-81.35674</v>
      </c>
      <c r="M129" s="25" t="s">
        <v>249</v>
      </c>
      <c r="N129" s="25" t="s">
        <v>79</v>
      </c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</row>
    <row r="130">
      <c r="A130" s="22">
        <v>35045.0</v>
      </c>
      <c r="B130" s="22" t="s">
        <v>1467</v>
      </c>
      <c r="C130" s="22" t="s">
        <v>1468</v>
      </c>
      <c r="D130" s="22"/>
      <c r="E130" s="23"/>
      <c r="F130" s="22" t="s">
        <v>709</v>
      </c>
      <c r="G130" s="22" t="str">
        <f t="shared" si="4"/>
        <v>4</v>
      </c>
      <c r="H130" s="22">
        <v>1.0</v>
      </c>
      <c r="I130" s="22">
        <v>1959.0</v>
      </c>
      <c r="J130" s="22" t="s">
        <v>1583</v>
      </c>
      <c r="K130" s="22">
        <v>27.182965</v>
      </c>
      <c r="L130" s="22">
        <v>-81.351674</v>
      </c>
      <c r="M130" s="22" t="s">
        <v>249</v>
      </c>
      <c r="N130" s="22" t="s">
        <v>79</v>
      </c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</row>
    <row r="131">
      <c r="A131" s="11">
        <v>36927.0</v>
      </c>
      <c r="B131" s="11" t="s">
        <v>1467</v>
      </c>
      <c r="C131" s="11" t="s">
        <v>1468</v>
      </c>
      <c r="D131" s="11"/>
      <c r="E131" s="12"/>
      <c r="F131" s="11" t="s">
        <v>1584</v>
      </c>
      <c r="G131" s="11" t="str">
        <f t="shared" si="4"/>
        <v>2</v>
      </c>
      <c r="H131" s="11">
        <v>22.0</v>
      </c>
      <c r="I131" s="11">
        <v>1959.0</v>
      </c>
      <c r="J131" s="11" t="s">
        <v>1585</v>
      </c>
      <c r="K131" s="11">
        <v>27.244768</v>
      </c>
      <c r="L131" s="11">
        <v>-81.298127</v>
      </c>
      <c r="M131" s="11" t="s">
        <v>249</v>
      </c>
      <c r="N131" s="11" t="s">
        <v>79</v>
      </c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>
      <c r="A132" s="11">
        <v>35186.0</v>
      </c>
      <c r="B132" s="11" t="s">
        <v>1467</v>
      </c>
      <c r="C132" s="11" t="s">
        <v>1468</v>
      </c>
      <c r="D132" s="11"/>
      <c r="E132" s="12"/>
      <c r="F132" s="11" t="s">
        <v>1584</v>
      </c>
      <c r="G132" s="11" t="str">
        <f t="shared" si="4"/>
        <v>2</v>
      </c>
      <c r="H132" s="11">
        <v>22.0</v>
      </c>
      <c r="I132" s="11">
        <v>1959.0</v>
      </c>
      <c r="J132" s="11" t="s">
        <v>1585</v>
      </c>
      <c r="K132" s="11">
        <v>27.244768</v>
      </c>
      <c r="L132" s="11">
        <v>-81.298127</v>
      </c>
      <c r="M132" s="11" t="s">
        <v>249</v>
      </c>
      <c r="N132" s="11" t="s">
        <v>79</v>
      </c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>
      <c r="A133" s="11">
        <v>36566.0</v>
      </c>
      <c r="B133" s="11" t="s">
        <v>1467</v>
      </c>
      <c r="C133" s="11" t="s">
        <v>1468</v>
      </c>
      <c r="D133" s="11"/>
      <c r="E133" s="12"/>
      <c r="F133" s="11" t="s">
        <v>1584</v>
      </c>
      <c r="G133" s="11" t="str">
        <f t="shared" si="4"/>
        <v>2</v>
      </c>
      <c r="H133" s="11">
        <v>22.0</v>
      </c>
      <c r="I133" s="11">
        <v>1959.0</v>
      </c>
      <c r="J133" s="11" t="s">
        <v>1585</v>
      </c>
      <c r="K133" s="11">
        <v>27.244768</v>
      </c>
      <c r="L133" s="11">
        <v>-81.298127</v>
      </c>
      <c r="M133" s="11" t="s">
        <v>249</v>
      </c>
      <c r="N133" s="11" t="s">
        <v>79</v>
      </c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>
      <c r="A134" s="11">
        <v>37095.0</v>
      </c>
      <c r="B134" s="11" t="s">
        <v>1467</v>
      </c>
      <c r="C134" s="11" t="s">
        <v>1468</v>
      </c>
      <c r="D134" s="11"/>
      <c r="E134" s="12"/>
      <c r="F134" s="11" t="s">
        <v>1584</v>
      </c>
      <c r="G134" s="11" t="str">
        <f t="shared" si="4"/>
        <v>2</v>
      </c>
      <c r="H134" s="11">
        <v>22.0</v>
      </c>
      <c r="I134" s="11">
        <v>1959.0</v>
      </c>
      <c r="J134" s="11" t="s">
        <v>1585</v>
      </c>
      <c r="K134" s="11">
        <v>27.244768</v>
      </c>
      <c r="L134" s="11">
        <v>-81.298127</v>
      </c>
      <c r="M134" s="11" t="s">
        <v>249</v>
      </c>
      <c r="N134" s="11" t="s">
        <v>79</v>
      </c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>
      <c r="A135" s="14">
        <v>64553.0</v>
      </c>
      <c r="B135" s="14" t="s">
        <v>1464</v>
      </c>
      <c r="C135" s="14" t="s">
        <v>1465</v>
      </c>
      <c r="D135" s="14"/>
      <c r="E135" s="14">
        <v>6137.0</v>
      </c>
      <c r="F135" s="14" t="s">
        <v>829</v>
      </c>
      <c r="G135" s="14" t="str">
        <f t="shared" si="4"/>
        <v>6</v>
      </c>
      <c r="H135" s="14">
        <v>28.0</v>
      </c>
      <c r="I135" s="14">
        <v>1960.0</v>
      </c>
      <c r="J135" s="14" t="s">
        <v>951</v>
      </c>
      <c r="K135" s="14">
        <v>-8.392862</v>
      </c>
      <c r="L135" s="14">
        <v>-74.582617</v>
      </c>
      <c r="M135" s="14" t="s">
        <v>249</v>
      </c>
      <c r="N135" s="14" t="s">
        <v>79</v>
      </c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</row>
    <row r="136">
      <c r="A136" s="14">
        <v>64200.0</v>
      </c>
      <c r="B136" s="14" t="s">
        <v>1464</v>
      </c>
      <c r="C136" s="14" t="s">
        <v>1465</v>
      </c>
      <c r="D136" s="14"/>
      <c r="E136" s="14">
        <v>6137.0</v>
      </c>
      <c r="F136" s="14" t="s">
        <v>1586</v>
      </c>
      <c r="G136" s="14" t="str">
        <f t="shared" si="4"/>
        <v>7</v>
      </c>
      <c r="H136" s="14">
        <v>5.0</v>
      </c>
      <c r="I136" s="14">
        <v>1960.0</v>
      </c>
      <c r="J136" s="14" t="s">
        <v>951</v>
      </c>
      <c r="K136" s="14">
        <v>-8.392862</v>
      </c>
      <c r="L136" s="14">
        <v>-74.582617</v>
      </c>
      <c r="M136" s="14" t="s">
        <v>249</v>
      </c>
      <c r="N136" s="14" t="s">
        <v>79</v>
      </c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</row>
    <row r="137">
      <c r="A137" s="14">
        <v>64670.0</v>
      </c>
      <c r="B137" s="14" t="s">
        <v>1464</v>
      </c>
      <c r="C137" s="14" t="s">
        <v>1465</v>
      </c>
      <c r="D137" s="14"/>
      <c r="E137" s="14">
        <v>6137.0</v>
      </c>
      <c r="F137" s="14" t="s">
        <v>1586</v>
      </c>
      <c r="G137" s="14" t="str">
        <f t="shared" si="4"/>
        <v>7</v>
      </c>
      <c r="H137" s="14">
        <v>5.0</v>
      </c>
      <c r="I137" s="14">
        <v>1960.0</v>
      </c>
      <c r="J137" s="14" t="s">
        <v>951</v>
      </c>
      <c r="K137" s="14">
        <v>-8.392862</v>
      </c>
      <c r="L137" s="14">
        <v>-74.582617</v>
      </c>
      <c r="M137" s="14" t="s">
        <v>249</v>
      </c>
      <c r="N137" s="14" t="s">
        <v>79</v>
      </c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</row>
    <row r="138">
      <c r="A138" s="14">
        <v>64462.0</v>
      </c>
      <c r="B138" s="14" t="s">
        <v>1464</v>
      </c>
      <c r="C138" s="14" t="s">
        <v>1465</v>
      </c>
      <c r="D138" s="14"/>
      <c r="E138" s="14">
        <v>6137.0</v>
      </c>
      <c r="F138" s="14" t="s">
        <v>1587</v>
      </c>
      <c r="G138" s="14" t="str">
        <f t="shared" si="4"/>
        <v>7</v>
      </c>
      <c r="H138" s="14">
        <v>14.0</v>
      </c>
      <c r="I138" s="14">
        <v>1960.0</v>
      </c>
      <c r="J138" s="14" t="s">
        <v>951</v>
      </c>
      <c r="K138" s="14">
        <v>-8.392862</v>
      </c>
      <c r="L138" s="14">
        <v>-74.582617</v>
      </c>
      <c r="M138" s="14" t="s">
        <v>249</v>
      </c>
      <c r="N138" s="14" t="s">
        <v>79</v>
      </c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</row>
    <row r="139">
      <c r="A139" s="14">
        <v>64629.0</v>
      </c>
      <c r="B139" s="14" t="s">
        <v>1464</v>
      </c>
      <c r="C139" s="14" t="s">
        <v>1465</v>
      </c>
      <c r="D139" s="14"/>
      <c r="E139" s="14">
        <v>6137.0</v>
      </c>
      <c r="F139" s="14" t="s">
        <v>1588</v>
      </c>
      <c r="G139" s="14" t="str">
        <f t="shared" si="4"/>
        <v>8</v>
      </c>
      <c r="H139" s="14">
        <v>21.0</v>
      </c>
      <c r="I139" s="14">
        <v>1960.0</v>
      </c>
      <c r="J139" s="14" t="s">
        <v>951</v>
      </c>
      <c r="K139" s="14">
        <v>-8.392862</v>
      </c>
      <c r="L139" s="14">
        <v>-74.582617</v>
      </c>
      <c r="M139" s="14" t="s">
        <v>249</v>
      </c>
      <c r="N139" s="14" t="s">
        <v>79</v>
      </c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</row>
    <row r="140">
      <c r="A140" s="14">
        <v>64214.0</v>
      </c>
      <c r="B140" s="14" t="s">
        <v>1464</v>
      </c>
      <c r="C140" s="14" t="s">
        <v>1465</v>
      </c>
      <c r="D140" s="14"/>
      <c r="E140" s="14">
        <v>6137.0</v>
      </c>
      <c r="F140" s="14" t="s">
        <v>1589</v>
      </c>
      <c r="G140" s="14" t="str">
        <f t="shared" si="4"/>
        <v>7</v>
      </c>
      <c r="H140" s="14">
        <v>2.0</v>
      </c>
      <c r="I140" s="14">
        <v>1960.0</v>
      </c>
      <c r="J140" s="14" t="s">
        <v>951</v>
      </c>
      <c r="K140" s="14">
        <v>-8.392862</v>
      </c>
      <c r="L140" s="14">
        <v>-74.582617</v>
      </c>
      <c r="M140" s="14" t="s">
        <v>249</v>
      </c>
      <c r="N140" s="14" t="s">
        <v>79</v>
      </c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</row>
    <row r="141">
      <c r="A141" s="14">
        <v>64232.0</v>
      </c>
      <c r="B141" s="14" t="s">
        <v>1464</v>
      </c>
      <c r="C141" s="14" t="s">
        <v>1465</v>
      </c>
      <c r="D141" s="14"/>
      <c r="E141" s="14">
        <v>6137.0</v>
      </c>
      <c r="F141" s="14" t="s">
        <v>1590</v>
      </c>
      <c r="G141" s="14" t="str">
        <f t="shared" si="4"/>
        <v>9</v>
      </c>
      <c r="H141" s="14">
        <v>30.0</v>
      </c>
      <c r="I141" s="14">
        <v>1960.0</v>
      </c>
      <c r="J141" s="14" t="s">
        <v>951</v>
      </c>
      <c r="K141" s="14">
        <v>-8.392862</v>
      </c>
      <c r="L141" s="14">
        <v>-74.582617</v>
      </c>
      <c r="M141" s="14" t="s">
        <v>249</v>
      </c>
      <c r="N141" s="14" t="s">
        <v>79</v>
      </c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</row>
    <row r="142">
      <c r="A142" s="14">
        <v>64218.0</v>
      </c>
      <c r="B142" s="14" t="s">
        <v>1464</v>
      </c>
      <c r="C142" s="14" t="s">
        <v>1465</v>
      </c>
      <c r="D142" s="14"/>
      <c r="E142" s="14">
        <v>6137.0</v>
      </c>
      <c r="F142" s="14" t="s">
        <v>1591</v>
      </c>
      <c r="G142" s="14" t="str">
        <f t="shared" si="4"/>
        <v>9</v>
      </c>
      <c r="H142" s="14">
        <v>24.0</v>
      </c>
      <c r="I142" s="14">
        <v>1960.0</v>
      </c>
      <c r="J142" s="14" t="s">
        <v>951</v>
      </c>
      <c r="K142" s="14">
        <v>-8.392862</v>
      </c>
      <c r="L142" s="14">
        <v>-74.582617</v>
      </c>
      <c r="M142" s="14" t="s">
        <v>249</v>
      </c>
      <c r="N142" s="14" t="s">
        <v>79</v>
      </c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</row>
    <row r="143">
      <c r="A143" s="14">
        <v>64211.0</v>
      </c>
      <c r="B143" s="14" t="s">
        <v>1464</v>
      </c>
      <c r="C143" s="14" t="s">
        <v>1465</v>
      </c>
      <c r="D143" s="14"/>
      <c r="E143" s="14">
        <v>6137.0</v>
      </c>
      <c r="F143" s="14" t="s">
        <v>1087</v>
      </c>
      <c r="G143" s="14" t="str">
        <f t="shared" si="4"/>
        <v>9</v>
      </c>
      <c r="H143" s="14">
        <v>20.0</v>
      </c>
      <c r="I143" s="14">
        <v>1960.0</v>
      </c>
      <c r="J143" s="14" t="s">
        <v>951</v>
      </c>
      <c r="K143" s="14">
        <v>-8.392862</v>
      </c>
      <c r="L143" s="14">
        <v>-74.582617</v>
      </c>
      <c r="M143" s="14" t="s">
        <v>249</v>
      </c>
      <c r="N143" s="14" t="s">
        <v>79</v>
      </c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</row>
    <row r="144">
      <c r="A144" s="14">
        <v>64503.0</v>
      </c>
      <c r="B144" s="14" t="s">
        <v>1464</v>
      </c>
      <c r="C144" s="14" t="s">
        <v>1465</v>
      </c>
      <c r="D144" s="14"/>
      <c r="E144" s="14">
        <v>6137.0</v>
      </c>
      <c r="F144" s="14" t="s">
        <v>1087</v>
      </c>
      <c r="G144" s="14" t="str">
        <f t="shared" si="4"/>
        <v>9</v>
      </c>
      <c r="H144" s="14">
        <v>20.0</v>
      </c>
      <c r="I144" s="14">
        <v>1960.0</v>
      </c>
      <c r="J144" s="14" t="s">
        <v>951</v>
      </c>
      <c r="K144" s="14">
        <v>-8.392862</v>
      </c>
      <c r="L144" s="14">
        <v>-74.582617</v>
      </c>
      <c r="M144" s="14" t="s">
        <v>249</v>
      </c>
      <c r="N144" s="14" t="s">
        <v>79</v>
      </c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</row>
    <row r="145">
      <c r="A145" s="14">
        <v>64692.0</v>
      </c>
      <c r="B145" s="14" t="s">
        <v>1464</v>
      </c>
      <c r="C145" s="14" t="s">
        <v>1465</v>
      </c>
      <c r="D145" s="14"/>
      <c r="E145" s="14">
        <v>6137.0</v>
      </c>
      <c r="F145" s="14" t="s">
        <v>1591</v>
      </c>
      <c r="G145" s="14" t="str">
        <f t="shared" si="4"/>
        <v>9</v>
      </c>
      <c r="H145" s="14">
        <v>24.0</v>
      </c>
      <c r="I145" s="14">
        <v>1960.0</v>
      </c>
      <c r="J145" s="14" t="s">
        <v>951</v>
      </c>
      <c r="K145" s="14">
        <v>-8.392862</v>
      </c>
      <c r="L145" s="14">
        <v>-74.582617</v>
      </c>
      <c r="M145" s="14" t="s">
        <v>249</v>
      </c>
      <c r="N145" s="14" t="s">
        <v>79</v>
      </c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</row>
    <row r="146">
      <c r="A146" s="14">
        <v>43241.0</v>
      </c>
      <c r="B146" s="14" t="s">
        <v>1464</v>
      </c>
      <c r="C146" s="14" t="s">
        <v>1465</v>
      </c>
      <c r="D146" s="14"/>
      <c r="E146" s="14">
        <v>6137.0</v>
      </c>
      <c r="F146" s="14" t="s">
        <v>1087</v>
      </c>
      <c r="G146" s="14" t="str">
        <f t="shared" si="4"/>
        <v>9</v>
      </c>
      <c r="H146" s="14">
        <v>20.0</v>
      </c>
      <c r="I146" s="14">
        <v>1960.0</v>
      </c>
      <c r="J146" s="14" t="s">
        <v>951</v>
      </c>
      <c r="K146" s="14">
        <v>-8.392862</v>
      </c>
      <c r="L146" s="14">
        <v>-74.582617</v>
      </c>
      <c r="M146" s="14" t="s">
        <v>249</v>
      </c>
      <c r="N146" s="14" t="s">
        <v>79</v>
      </c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</row>
    <row r="147">
      <c r="A147" s="14">
        <v>64223.0</v>
      </c>
      <c r="B147" s="14" t="s">
        <v>1464</v>
      </c>
      <c r="C147" s="14" t="s">
        <v>1465</v>
      </c>
      <c r="D147" s="14"/>
      <c r="E147" s="14">
        <v>6137.0</v>
      </c>
      <c r="F147" s="14" t="s">
        <v>1591</v>
      </c>
      <c r="G147" s="14" t="str">
        <f t="shared" si="4"/>
        <v>9</v>
      </c>
      <c r="H147" s="14">
        <v>24.0</v>
      </c>
      <c r="I147" s="14">
        <v>1960.0</v>
      </c>
      <c r="J147" s="14" t="s">
        <v>951</v>
      </c>
      <c r="K147" s="14">
        <v>-8.392862</v>
      </c>
      <c r="L147" s="14">
        <v>-74.582617</v>
      </c>
      <c r="M147" s="14" t="s">
        <v>249</v>
      </c>
      <c r="N147" s="14" t="s">
        <v>79</v>
      </c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</row>
    <row r="148">
      <c r="A148" s="14">
        <v>64464.0</v>
      </c>
      <c r="B148" s="14" t="s">
        <v>1464</v>
      </c>
      <c r="C148" s="14" t="s">
        <v>1465</v>
      </c>
      <c r="D148" s="14"/>
      <c r="E148" s="14">
        <v>6137.0</v>
      </c>
      <c r="F148" s="14" t="s">
        <v>1148</v>
      </c>
      <c r="G148" s="14" t="str">
        <f t="shared" si="4"/>
        <v>7</v>
      </c>
      <c r="H148" s="14">
        <v>4.0</v>
      </c>
      <c r="I148" s="14">
        <v>1960.0</v>
      </c>
      <c r="J148" s="14" t="s">
        <v>951</v>
      </c>
      <c r="K148" s="14">
        <v>-8.392862</v>
      </c>
      <c r="L148" s="14">
        <v>-74.582617</v>
      </c>
      <c r="M148" s="14" t="s">
        <v>249</v>
      </c>
      <c r="N148" s="14" t="s">
        <v>79</v>
      </c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</row>
    <row r="149">
      <c r="A149" s="14">
        <v>64582.0</v>
      </c>
      <c r="B149" s="14" t="s">
        <v>1464</v>
      </c>
      <c r="C149" s="14" t="s">
        <v>1465</v>
      </c>
      <c r="D149" s="14"/>
      <c r="E149" s="14">
        <v>6137.0</v>
      </c>
      <c r="F149" s="14" t="s">
        <v>1591</v>
      </c>
      <c r="G149" s="14" t="str">
        <f t="shared" si="4"/>
        <v>9</v>
      </c>
      <c r="H149" s="14">
        <v>24.0</v>
      </c>
      <c r="I149" s="14">
        <v>1960.0</v>
      </c>
      <c r="J149" s="14" t="s">
        <v>951</v>
      </c>
      <c r="K149" s="14">
        <v>-8.392862</v>
      </c>
      <c r="L149" s="14">
        <v>-74.582617</v>
      </c>
      <c r="M149" s="14" t="s">
        <v>249</v>
      </c>
      <c r="N149" s="14" t="s">
        <v>79</v>
      </c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</row>
    <row r="150">
      <c r="A150" s="14">
        <v>64378.0</v>
      </c>
      <c r="B150" s="14" t="s">
        <v>1464</v>
      </c>
      <c r="C150" s="14" t="s">
        <v>1465</v>
      </c>
      <c r="D150" s="14"/>
      <c r="E150" s="14">
        <v>6137.0</v>
      </c>
      <c r="F150" s="14" t="s">
        <v>1590</v>
      </c>
      <c r="G150" s="14" t="str">
        <f t="shared" si="4"/>
        <v>9</v>
      </c>
      <c r="H150" s="14">
        <v>30.0</v>
      </c>
      <c r="I150" s="14">
        <v>1960.0</v>
      </c>
      <c r="J150" s="14" t="s">
        <v>951</v>
      </c>
      <c r="K150" s="14">
        <v>-8.392862</v>
      </c>
      <c r="L150" s="14">
        <v>-74.582617</v>
      </c>
      <c r="M150" s="14" t="s">
        <v>249</v>
      </c>
      <c r="N150" s="14" t="s">
        <v>79</v>
      </c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</row>
    <row r="151">
      <c r="A151" s="14">
        <v>64514.0</v>
      </c>
      <c r="B151" s="15"/>
      <c r="C151" s="14" t="s">
        <v>1592</v>
      </c>
      <c r="D151" s="14"/>
      <c r="E151" s="14">
        <v>6137.0</v>
      </c>
      <c r="F151" s="14" t="s">
        <v>1593</v>
      </c>
      <c r="G151" s="14" t="str">
        <f t="shared" si="4"/>
        <v>10</v>
      </c>
      <c r="H151" s="14">
        <v>5.0</v>
      </c>
      <c r="I151" s="14">
        <v>1960.0</v>
      </c>
      <c r="J151" s="14" t="s">
        <v>951</v>
      </c>
      <c r="K151" s="14">
        <v>-8.392862</v>
      </c>
      <c r="L151" s="14">
        <v>-74.582617</v>
      </c>
      <c r="M151" s="14" t="s">
        <v>249</v>
      </c>
      <c r="N151" s="14" t="s">
        <v>79</v>
      </c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</row>
    <row r="152">
      <c r="A152" s="22">
        <v>64469.0</v>
      </c>
      <c r="B152" s="22" t="s">
        <v>46</v>
      </c>
      <c r="C152" s="22" t="s">
        <v>46</v>
      </c>
      <c r="D152" s="22"/>
      <c r="E152" s="23"/>
      <c r="F152" s="22" t="s">
        <v>1594</v>
      </c>
      <c r="G152" s="22" t="str">
        <f t="shared" si="4"/>
        <v>12</v>
      </c>
      <c r="H152" s="22">
        <v>1.0</v>
      </c>
      <c r="I152" s="22">
        <v>1960.0</v>
      </c>
      <c r="J152" s="22" t="s">
        <v>1595</v>
      </c>
      <c r="K152" s="22">
        <v>-3.473281</v>
      </c>
      <c r="L152" s="22">
        <v>-68.965128</v>
      </c>
      <c r="M152" s="22" t="s">
        <v>249</v>
      </c>
      <c r="N152" s="22" t="s">
        <v>79</v>
      </c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</row>
    <row r="153">
      <c r="A153" s="22">
        <v>64579.0</v>
      </c>
      <c r="B153" s="22" t="s">
        <v>46</v>
      </c>
      <c r="C153" s="22" t="s">
        <v>46</v>
      </c>
      <c r="D153" s="22"/>
      <c r="E153" s="23"/>
      <c r="F153" s="22" t="s">
        <v>1594</v>
      </c>
      <c r="G153" s="22" t="str">
        <f t="shared" si="4"/>
        <v>12</v>
      </c>
      <c r="H153" s="22">
        <v>1.0</v>
      </c>
      <c r="I153" s="22">
        <v>1960.0</v>
      </c>
      <c r="J153" s="22" t="s">
        <v>1595</v>
      </c>
      <c r="K153" s="22">
        <v>-3.473281</v>
      </c>
      <c r="L153" s="22">
        <v>-68.965128</v>
      </c>
      <c r="M153" s="22" t="s">
        <v>249</v>
      </c>
      <c r="N153" s="22" t="s">
        <v>79</v>
      </c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</row>
    <row r="154">
      <c r="A154" s="22">
        <v>92688.0</v>
      </c>
      <c r="B154" s="22" t="s">
        <v>1464</v>
      </c>
      <c r="C154" s="22" t="s">
        <v>1465</v>
      </c>
      <c r="D154" s="22"/>
      <c r="E154" s="23"/>
      <c r="F154" s="22" t="s">
        <v>1596</v>
      </c>
      <c r="G154" s="22" t="str">
        <f t="shared" si="4"/>
        <v>12</v>
      </c>
      <c r="H154" s="22" t="s">
        <v>1484</v>
      </c>
      <c r="I154" s="22">
        <v>1960.0</v>
      </c>
      <c r="J154" s="22" t="s">
        <v>1597</v>
      </c>
      <c r="K154" s="22">
        <v>-3.473281</v>
      </c>
      <c r="L154" s="22">
        <v>-68.965128</v>
      </c>
      <c r="M154" s="22" t="s">
        <v>249</v>
      </c>
      <c r="N154" s="22" t="s">
        <v>79</v>
      </c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</row>
    <row r="155">
      <c r="A155" s="8">
        <v>64467.0</v>
      </c>
      <c r="B155" s="8" t="s">
        <v>1482</v>
      </c>
      <c r="C155" s="8" t="s">
        <v>1482</v>
      </c>
      <c r="D155" s="8"/>
      <c r="F155" s="8" t="s">
        <v>1098</v>
      </c>
      <c r="G155" s="8" t="str">
        <f t="shared" si="4"/>
        <v>9</v>
      </c>
      <c r="H155" s="8">
        <v>25.0</v>
      </c>
      <c r="I155" s="8">
        <v>1960.0</v>
      </c>
    </row>
    <row r="156">
      <c r="A156" s="29">
        <v>64347.0</v>
      </c>
      <c r="B156" s="29" t="s">
        <v>1464</v>
      </c>
      <c r="C156" s="29" t="s">
        <v>1465</v>
      </c>
      <c r="D156" s="29"/>
      <c r="E156" s="29">
        <v>6115.0</v>
      </c>
      <c r="F156" s="29" t="s">
        <v>634</v>
      </c>
      <c r="G156" s="29" t="str">
        <f t="shared" si="4"/>
        <v>4</v>
      </c>
      <c r="H156" s="29">
        <v>1.0</v>
      </c>
      <c r="I156" s="29">
        <v>1961.0</v>
      </c>
      <c r="J156" s="29" t="s">
        <v>1598</v>
      </c>
      <c r="K156" s="29">
        <v>-7.766667</v>
      </c>
      <c r="L156" s="29">
        <v>-37.1</v>
      </c>
      <c r="M156" s="29" t="s">
        <v>249</v>
      </c>
      <c r="N156" s="29" t="s">
        <v>79</v>
      </c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</row>
    <row r="157">
      <c r="A157" s="29">
        <v>64330.0</v>
      </c>
      <c r="B157" s="29" t="s">
        <v>1464</v>
      </c>
      <c r="C157" s="29" t="s">
        <v>1465</v>
      </c>
      <c r="D157" s="29"/>
      <c r="E157" s="29">
        <v>6115.0</v>
      </c>
      <c r="F157" s="29" t="s">
        <v>634</v>
      </c>
      <c r="G157" s="29" t="str">
        <f t="shared" si="4"/>
        <v>4</v>
      </c>
      <c r="H157" s="29">
        <v>1.0</v>
      </c>
      <c r="I157" s="29">
        <v>1961.0</v>
      </c>
      <c r="J157" s="29" t="s">
        <v>1598</v>
      </c>
      <c r="K157" s="29">
        <v>-7.766667</v>
      </c>
      <c r="L157" s="29">
        <v>-37.1</v>
      </c>
      <c r="M157" s="29" t="s">
        <v>249</v>
      </c>
      <c r="N157" s="29" t="s">
        <v>79</v>
      </c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</row>
    <row r="158">
      <c r="A158" s="29">
        <v>64358.0</v>
      </c>
      <c r="B158" s="29" t="s">
        <v>1464</v>
      </c>
      <c r="C158" s="29" t="s">
        <v>1465</v>
      </c>
      <c r="D158" s="29"/>
      <c r="E158" s="29">
        <v>6115.0</v>
      </c>
      <c r="F158" s="29" t="s">
        <v>634</v>
      </c>
      <c r="G158" s="29" t="str">
        <f t="shared" si="4"/>
        <v>4</v>
      </c>
      <c r="H158" s="29">
        <v>1.0</v>
      </c>
      <c r="I158" s="29">
        <v>1961.0</v>
      </c>
      <c r="J158" s="29" t="s">
        <v>1598</v>
      </c>
      <c r="K158" s="29">
        <v>-7.766667</v>
      </c>
      <c r="L158" s="29">
        <v>-37.1</v>
      </c>
      <c r="M158" s="29" t="s">
        <v>249</v>
      </c>
      <c r="N158" s="29" t="s">
        <v>79</v>
      </c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</row>
    <row r="159">
      <c r="A159" s="29">
        <v>60428.0</v>
      </c>
      <c r="B159" s="29" t="s">
        <v>1464</v>
      </c>
      <c r="C159" s="29" t="s">
        <v>1465</v>
      </c>
      <c r="D159" s="29"/>
      <c r="E159" s="29">
        <v>6115.0</v>
      </c>
      <c r="F159" s="29" t="s">
        <v>634</v>
      </c>
      <c r="G159" s="29" t="str">
        <f t="shared" si="4"/>
        <v>4</v>
      </c>
      <c r="H159" s="29">
        <v>1.0</v>
      </c>
      <c r="I159" s="29">
        <v>1961.0</v>
      </c>
      <c r="J159" s="29" t="s">
        <v>1598</v>
      </c>
      <c r="K159" s="29">
        <v>-7.766667</v>
      </c>
      <c r="L159" s="29">
        <v>-37.1</v>
      </c>
      <c r="M159" s="29" t="s">
        <v>249</v>
      </c>
      <c r="N159" s="29" t="s">
        <v>79</v>
      </c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</row>
    <row r="160">
      <c r="A160" s="29">
        <v>60463.0</v>
      </c>
      <c r="B160" s="29" t="s">
        <v>1464</v>
      </c>
      <c r="C160" s="29" t="s">
        <v>1465</v>
      </c>
      <c r="D160" s="29"/>
      <c r="E160" s="29">
        <v>6115.0</v>
      </c>
      <c r="F160" s="29" t="s">
        <v>634</v>
      </c>
      <c r="G160" s="29" t="str">
        <f t="shared" si="4"/>
        <v>4</v>
      </c>
      <c r="H160" s="29">
        <v>1.0</v>
      </c>
      <c r="I160" s="29">
        <v>1961.0</v>
      </c>
      <c r="J160" s="29" t="s">
        <v>1598</v>
      </c>
      <c r="K160" s="29">
        <v>-7.766667</v>
      </c>
      <c r="L160" s="29">
        <v>-37.1</v>
      </c>
      <c r="M160" s="29" t="s">
        <v>249</v>
      </c>
      <c r="N160" s="29" t="s">
        <v>79</v>
      </c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</row>
    <row r="161">
      <c r="A161" s="29">
        <v>60524.0</v>
      </c>
      <c r="B161" s="29" t="s">
        <v>1464</v>
      </c>
      <c r="C161" s="29" t="s">
        <v>1465</v>
      </c>
      <c r="D161" s="29"/>
      <c r="E161" s="29">
        <v>6115.0</v>
      </c>
      <c r="F161" s="29" t="s">
        <v>634</v>
      </c>
      <c r="G161" s="29" t="str">
        <f t="shared" si="4"/>
        <v>4</v>
      </c>
      <c r="H161" s="29">
        <v>1.0</v>
      </c>
      <c r="I161" s="29">
        <v>1961.0</v>
      </c>
      <c r="J161" s="29" t="s">
        <v>1598</v>
      </c>
      <c r="K161" s="29">
        <v>-7.766667</v>
      </c>
      <c r="L161" s="29">
        <v>-37.1</v>
      </c>
      <c r="M161" s="29" t="s">
        <v>249</v>
      </c>
      <c r="N161" s="29" t="s">
        <v>79</v>
      </c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</row>
    <row r="162">
      <c r="A162" s="29">
        <v>60515.0</v>
      </c>
      <c r="B162" s="29" t="s">
        <v>1464</v>
      </c>
      <c r="C162" s="29" t="s">
        <v>1465</v>
      </c>
      <c r="D162" s="29"/>
      <c r="E162" s="29">
        <v>6115.0</v>
      </c>
      <c r="F162" s="29" t="s">
        <v>634</v>
      </c>
      <c r="G162" s="29" t="str">
        <f t="shared" si="4"/>
        <v>4</v>
      </c>
      <c r="H162" s="29">
        <v>1.0</v>
      </c>
      <c r="I162" s="29">
        <v>1961.0</v>
      </c>
      <c r="J162" s="29" t="s">
        <v>1598</v>
      </c>
      <c r="K162" s="29">
        <v>-7.766667</v>
      </c>
      <c r="L162" s="29">
        <v>-37.1</v>
      </c>
      <c r="M162" s="29" t="s">
        <v>249</v>
      </c>
      <c r="N162" s="29" t="s">
        <v>79</v>
      </c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</row>
    <row r="163">
      <c r="A163" s="29">
        <v>64360.0</v>
      </c>
      <c r="B163" s="29" t="s">
        <v>1464</v>
      </c>
      <c r="C163" s="29" t="s">
        <v>1465</v>
      </c>
      <c r="D163" s="29"/>
      <c r="E163" s="29">
        <v>6115.0</v>
      </c>
      <c r="F163" s="29" t="s">
        <v>634</v>
      </c>
      <c r="G163" s="29" t="str">
        <f t="shared" si="4"/>
        <v>4</v>
      </c>
      <c r="H163" s="29">
        <v>1.0</v>
      </c>
      <c r="I163" s="29">
        <v>1961.0</v>
      </c>
      <c r="J163" s="29" t="s">
        <v>1598</v>
      </c>
      <c r="K163" s="29">
        <v>-7.766667</v>
      </c>
      <c r="L163" s="29">
        <v>-37.1</v>
      </c>
      <c r="M163" s="29" t="s">
        <v>249</v>
      </c>
      <c r="N163" s="29" t="s">
        <v>79</v>
      </c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</row>
    <row r="164">
      <c r="A164" s="29">
        <v>60472.0</v>
      </c>
      <c r="B164" s="29" t="s">
        <v>1464</v>
      </c>
      <c r="C164" s="29" t="s">
        <v>1465</v>
      </c>
      <c r="D164" s="29"/>
      <c r="E164" s="29" t="s">
        <v>1599</v>
      </c>
      <c r="F164" s="29" t="s">
        <v>634</v>
      </c>
      <c r="G164" s="29" t="str">
        <f t="shared" si="4"/>
        <v>4</v>
      </c>
      <c r="H164" s="29">
        <v>1.0</v>
      </c>
      <c r="I164" s="29">
        <v>1961.0</v>
      </c>
      <c r="J164" s="29" t="s">
        <v>1598</v>
      </c>
      <c r="K164" s="29">
        <v>-7.766667</v>
      </c>
      <c r="L164" s="29">
        <v>-37.1</v>
      </c>
      <c r="M164" s="29" t="s">
        <v>249</v>
      </c>
      <c r="N164" s="29" t="s">
        <v>79</v>
      </c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</row>
    <row r="165">
      <c r="A165" s="29">
        <v>64448.0</v>
      </c>
      <c r="B165" s="29" t="s">
        <v>1464</v>
      </c>
      <c r="C165" s="29" t="s">
        <v>1465</v>
      </c>
      <c r="D165" s="29"/>
      <c r="E165" s="29" t="s">
        <v>1599</v>
      </c>
      <c r="F165" s="29" t="s">
        <v>634</v>
      </c>
      <c r="G165" s="29" t="str">
        <f t="shared" si="4"/>
        <v>4</v>
      </c>
      <c r="H165" s="29">
        <v>1.0</v>
      </c>
      <c r="I165" s="29">
        <v>1961.0</v>
      </c>
      <c r="J165" s="29" t="s">
        <v>1598</v>
      </c>
      <c r="K165" s="29">
        <v>-7.766667</v>
      </c>
      <c r="L165" s="29">
        <v>-37.1</v>
      </c>
      <c r="M165" s="29" t="s">
        <v>249</v>
      </c>
      <c r="N165" s="29" t="s">
        <v>79</v>
      </c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</row>
    <row r="166">
      <c r="A166" s="29">
        <v>64354.0</v>
      </c>
      <c r="B166" s="29" t="s">
        <v>1464</v>
      </c>
      <c r="C166" s="29" t="s">
        <v>1465</v>
      </c>
      <c r="D166" s="29"/>
      <c r="E166" s="29" t="s">
        <v>1599</v>
      </c>
      <c r="F166" s="29" t="s">
        <v>634</v>
      </c>
      <c r="G166" s="29" t="str">
        <f t="shared" si="4"/>
        <v>4</v>
      </c>
      <c r="H166" s="29">
        <v>1.0</v>
      </c>
      <c r="I166" s="29">
        <v>1961.0</v>
      </c>
      <c r="J166" s="29" t="s">
        <v>1598</v>
      </c>
      <c r="K166" s="29">
        <v>-7.766667</v>
      </c>
      <c r="L166" s="29">
        <v>-37.1</v>
      </c>
      <c r="M166" s="29" t="s">
        <v>249</v>
      </c>
      <c r="N166" s="29" t="s">
        <v>79</v>
      </c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</row>
    <row r="167">
      <c r="A167" s="29">
        <v>64333.0</v>
      </c>
      <c r="B167" s="29" t="s">
        <v>1464</v>
      </c>
      <c r="C167" s="29" t="s">
        <v>1465</v>
      </c>
      <c r="D167" s="29"/>
      <c r="E167" s="29" t="s">
        <v>1599</v>
      </c>
      <c r="F167" s="29" t="s">
        <v>634</v>
      </c>
      <c r="G167" s="29" t="str">
        <f t="shared" si="4"/>
        <v>4</v>
      </c>
      <c r="H167" s="29">
        <v>1.0</v>
      </c>
      <c r="I167" s="29">
        <v>1961.0</v>
      </c>
      <c r="J167" s="29" t="s">
        <v>1598</v>
      </c>
      <c r="K167" s="29">
        <v>-7.766667</v>
      </c>
      <c r="L167" s="29">
        <v>-37.1</v>
      </c>
      <c r="M167" s="29" t="s">
        <v>249</v>
      </c>
      <c r="N167" s="29" t="s">
        <v>79</v>
      </c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</row>
    <row r="168">
      <c r="A168" s="29">
        <v>60536.0</v>
      </c>
      <c r="B168" s="29" t="s">
        <v>1464</v>
      </c>
      <c r="C168" s="29" t="s">
        <v>1465</v>
      </c>
      <c r="D168" s="29"/>
      <c r="E168" s="29" t="s">
        <v>1599</v>
      </c>
      <c r="F168" s="29" t="s">
        <v>634</v>
      </c>
      <c r="G168" s="29" t="str">
        <f t="shared" si="4"/>
        <v>4</v>
      </c>
      <c r="H168" s="29">
        <v>1.0</v>
      </c>
      <c r="I168" s="29">
        <v>1961.0</v>
      </c>
      <c r="J168" s="29" t="s">
        <v>1598</v>
      </c>
      <c r="K168" s="29">
        <v>-7.766667</v>
      </c>
      <c r="L168" s="29">
        <v>-37.1</v>
      </c>
      <c r="M168" s="29" t="s">
        <v>249</v>
      </c>
      <c r="N168" s="29" t="s">
        <v>79</v>
      </c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</row>
    <row r="169">
      <c r="A169" s="29">
        <v>60410.0</v>
      </c>
      <c r="B169" s="29" t="s">
        <v>1464</v>
      </c>
      <c r="C169" s="29" t="s">
        <v>1465</v>
      </c>
      <c r="D169" s="29"/>
      <c r="E169" s="29" t="s">
        <v>1599</v>
      </c>
      <c r="F169" s="29" t="s">
        <v>634</v>
      </c>
      <c r="G169" s="29" t="str">
        <f t="shared" si="4"/>
        <v>4</v>
      </c>
      <c r="H169" s="29">
        <v>1.0</v>
      </c>
      <c r="I169" s="29">
        <v>1961.0</v>
      </c>
      <c r="J169" s="29" t="s">
        <v>1598</v>
      </c>
      <c r="K169" s="29">
        <v>-7.766667</v>
      </c>
      <c r="L169" s="29">
        <v>-37.1</v>
      </c>
      <c r="M169" s="29" t="s">
        <v>249</v>
      </c>
      <c r="N169" s="29" t="s">
        <v>79</v>
      </c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</row>
    <row r="170">
      <c r="A170" s="29">
        <v>60422.0</v>
      </c>
      <c r="B170" s="29" t="s">
        <v>1464</v>
      </c>
      <c r="C170" s="29" t="s">
        <v>1465</v>
      </c>
      <c r="D170" s="29"/>
      <c r="E170" s="29" t="s">
        <v>1599</v>
      </c>
      <c r="F170" s="29" t="s">
        <v>634</v>
      </c>
      <c r="G170" s="29" t="str">
        <f t="shared" si="4"/>
        <v>4</v>
      </c>
      <c r="H170" s="29">
        <v>1.0</v>
      </c>
      <c r="I170" s="29">
        <v>1961.0</v>
      </c>
      <c r="J170" s="29" t="s">
        <v>1598</v>
      </c>
      <c r="K170" s="29">
        <v>-7.766667</v>
      </c>
      <c r="L170" s="29">
        <v>-37.1</v>
      </c>
      <c r="M170" s="29" t="s">
        <v>249</v>
      </c>
      <c r="N170" s="29" t="s">
        <v>79</v>
      </c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</row>
    <row r="171">
      <c r="A171" s="29">
        <v>64433.0</v>
      </c>
      <c r="B171" s="29" t="s">
        <v>1464</v>
      </c>
      <c r="C171" s="29" t="s">
        <v>1465</v>
      </c>
      <c r="D171" s="29"/>
      <c r="E171" s="97"/>
      <c r="F171" s="29" t="s">
        <v>1600</v>
      </c>
      <c r="G171" s="29" t="str">
        <f t="shared" si="4"/>
        <v>5</v>
      </c>
      <c r="H171" s="29">
        <v>7.0</v>
      </c>
      <c r="I171" s="29">
        <v>1961.0</v>
      </c>
      <c r="J171" s="29" t="s">
        <v>1598</v>
      </c>
      <c r="K171" s="29">
        <v>-7.766667</v>
      </c>
      <c r="L171" s="29">
        <v>-37.1</v>
      </c>
      <c r="M171" s="29" t="s">
        <v>249</v>
      </c>
      <c r="N171" s="29" t="s">
        <v>79</v>
      </c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</row>
    <row r="172">
      <c r="A172" s="29">
        <v>60509.0</v>
      </c>
      <c r="B172" s="29" t="s">
        <v>1464</v>
      </c>
      <c r="C172" s="29" t="s">
        <v>1465</v>
      </c>
      <c r="D172" s="29"/>
      <c r="E172" s="97"/>
      <c r="F172" s="29" t="s">
        <v>634</v>
      </c>
      <c r="G172" s="29" t="str">
        <f t="shared" si="4"/>
        <v>4</v>
      </c>
      <c r="H172" s="29">
        <v>1.0</v>
      </c>
      <c r="I172" s="29">
        <v>1961.0</v>
      </c>
      <c r="J172" s="29" t="s">
        <v>1598</v>
      </c>
      <c r="K172" s="29">
        <v>-7.766667</v>
      </c>
      <c r="L172" s="29">
        <v>-37.1</v>
      </c>
      <c r="M172" s="29" t="s">
        <v>249</v>
      </c>
      <c r="N172" s="29" t="s">
        <v>79</v>
      </c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</row>
    <row r="173">
      <c r="A173" s="29">
        <v>64597.0</v>
      </c>
      <c r="B173" s="29" t="s">
        <v>1464</v>
      </c>
      <c r="C173" s="29" t="s">
        <v>1465</v>
      </c>
      <c r="D173" s="29"/>
      <c r="E173" s="97"/>
      <c r="F173" s="29" t="s">
        <v>634</v>
      </c>
      <c r="G173" s="29" t="str">
        <f t="shared" si="4"/>
        <v>4</v>
      </c>
      <c r="H173" s="29">
        <v>1.0</v>
      </c>
      <c r="I173" s="29">
        <v>1961.0</v>
      </c>
      <c r="J173" s="29" t="s">
        <v>1598</v>
      </c>
      <c r="K173" s="29">
        <v>-7.766667</v>
      </c>
      <c r="L173" s="29">
        <v>-37.1</v>
      </c>
      <c r="M173" s="29" t="s">
        <v>249</v>
      </c>
      <c r="N173" s="29" t="s">
        <v>79</v>
      </c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</row>
    <row r="174">
      <c r="A174" s="29">
        <v>64633.0</v>
      </c>
      <c r="B174" s="29" t="s">
        <v>1464</v>
      </c>
      <c r="C174" s="29" t="s">
        <v>1465</v>
      </c>
      <c r="D174" s="29"/>
      <c r="E174" s="97"/>
      <c r="F174" s="29" t="s">
        <v>634</v>
      </c>
      <c r="G174" s="29" t="str">
        <f t="shared" si="4"/>
        <v>4</v>
      </c>
      <c r="H174" s="29">
        <v>1.0</v>
      </c>
      <c r="I174" s="29">
        <v>1961.0</v>
      </c>
      <c r="J174" s="29" t="s">
        <v>1598</v>
      </c>
      <c r="K174" s="29">
        <v>-7.766667</v>
      </c>
      <c r="L174" s="29">
        <v>-37.1</v>
      </c>
      <c r="M174" s="29" t="s">
        <v>249</v>
      </c>
      <c r="N174" s="29" t="s">
        <v>79</v>
      </c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</row>
    <row r="175">
      <c r="A175" s="29">
        <v>100780.0</v>
      </c>
      <c r="B175" s="29" t="s">
        <v>1464</v>
      </c>
      <c r="C175" s="29" t="s">
        <v>1465</v>
      </c>
      <c r="D175" s="29"/>
      <c r="E175" s="97"/>
      <c r="F175" s="29" t="s">
        <v>634</v>
      </c>
      <c r="G175" s="29" t="str">
        <f t="shared" si="4"/>
        <v>4</v>
      </c>
      <c r="H175" s="29">
        <v>1.0</v>
      </c>
      <c r="I175" s="29">
        <v>1961.0</v>
      </c>
      <c r="J175" s="29" t="s">
        <v>1598</v>
      </c>
      <c r="K175" s="29">
        <v>-7.766667</v>
      </c>
      <c r="L175" s="29">
        <v>-37.1</v>
      </c>
      <c r="M175" s="29" t="s">
        <v>249</v>
      </c>
      <c r="N175" s="29" t="s">
        <v>79</v>
      </c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</row>
    <row r="176">
      <c r="A176" s="29">
        <v>64432.0</v>
      </c>
      <c r="B176" s="29" t="s">
        <v>1464</v>
      </c>
      <c r="C176" s="29" t="s">
        <v>1465</v>
      </c>
      <c r="D176" s="29"/>
      <c r="E176" s="97"/>
      <c r="F176" s="29" t="s">
        <v>634</v>
      </c>
      <c r="G176" s="29" t="str">
        <f t="shared" si="4"/>
        <v>4</v>
      </c>
      <c r="H176" s="29">
        <v>1.0</v>
      </c>
      <c r="I176" s="29">
        <v>1961.0</v>
      </c>
      <c r="J176" s="29" t="s">
        <v>1598</v>
      </c>
      <c r="K176" s="29">
        <v>-7.766667</v>
      </c>
      <c r="L176" s="29">
        <v>-37.1</v>
      </c>
      <c r="M176" s="29" t="s">
        <v>249</v>
      </c>
      <c r="N176" s="29" t="s">
        <v>79</v>
      </c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</row>
    <row r="177">
      <c r="A177" s="29">
        <v>46418.0</v>
      </c>
      <c r="B177" s="29" t="s">
        <v>1464</v>
      </c>
      <c r="C177" s="29" t="s">
        <v>1465</v>
      </c>
      <c r="D177" s="29"/>
      <c r="E177" s="97"/>
      <c r="F177" s="29" t="s">
        <v>634</v>
      </c>
      <c r="G177" s="29" t="str">
        <f t="shared" si="4"/>
        <v>4</v>
      </c>
      <c r="H177" s="29">
        <v>1.0</v>
      </c>
      <c r="I177" s="29">
        <v>1961.0</v>
      </c>
      <c r="J177" s="29" t="s">
        <v>1598</v>
      </c>
      <c r="K177" s="29">
        <v>-7.766667</v>
      </c>
      <c r="L177" s="29">
        <v>-37.1</v>
      </c>
      <c r="M177" s="29" t="s">
        <v>249</v>
      </c>
      <c r="N177" s="29" t="s">
        <v>79</v>
      </c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</row>
    <row r="178">
      <c r="A178" s="29">
        <v>64296.0</v>
      </c>
      <c r="B178" s="29" t="s">
        <v>1464</v>
      </c>
      <c r="C178" s="29" t="s">
        <v>1465</v>
      </c>
      <c r="D178" s="29"/>
      <c r="E178" s="97"/>
      <c r="F178" s="29" t="s">
        <v>634</v>
      </c>
      <c r="G178" s="29" t="str">
        <f t="shared" si="4"/>
        <v>4</v>
      </c>
      <c r="H178" s="29">
        <v>1.0</v>
      </c>
      <c r="I178" s="29">
        <v>1961.0</v>
      </c>
      <c r="J178" s="29" t="s">
        <v>1598</v>
      </c>
      <c r="K178" s="29">
        <v>-7.766667</v>
      </c>
      <c r="L178" s="29">
        <v>-37.1</v>
      </c>
      <c r="M178" s="29" t="s">
        <v>249</v>
      </c>
      <c r="N178" s="29" t="s">
        <v>79</v>
      </c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</row>
    <row r="179">
      <c r="A179" s="29">
        <v>36837.0</v>
      </c>
      <c r="B179" s="29" t="s">
        <v>1464</v>
      </c>
      <c r="C179" s="29" t="s">
        <v>1465</v>
      </c>
      <c r="D179" s="29"/>
      <c r="E179" s="97"/>
      <c r="F179" s="29" t="s">
        <v>634</v>
      </c>
      <c r="G179" s="29" t="str">
        <f t="shared" si="4"/>
        <v>4</v>
      </c>
      <c r="H179" s="29">
        <v>1.0</v>
      </c>
      <c r="I179" s="29">
        <v>1961.0</v>
      </c>
      <c r="J179" s="29" t="s">
        <v>1598</v>
      </c>
      <c r="K179" s="29">
        <v>-7.766667</v>
      </c>
      <c r="L179" s="29">
        <v>-37.1</v>
      </c>
      <c r="M179" s="29" t="s">
        <v>249</v>
      </c>
      <c r="N179" s="29" t="s">
        <v>79</v>
      </c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</row>
    <row r="180">
      <c r="A180" s="29">
        <v>64563.0</v>
      </c>
      <c r="B180" s="29" t="s">
        <v>1464</v>
      </c>
      <c r="C180" s="29" t="s">
        <v>1465</v>
      </c>
      <c r="D180" s="29"/>
      <c r="E180" s="97"/>
      <c r="F180" s="29" t="s">
        <v>634</v>
      </c>
      <c r="G180" s="29" t="str">
        <f t="shared" si="4"/>
        <v>4</v>
      </c>
      <c r="H180" s="29">
        <v>1.0</v>
      </c>
      <c r="I180" s="29">
        <v>1961.0</v>
      </c>
      <c r="J180" s="29" t="s">
        <v>1598</v>
      </c>
      <c r="K180" s="29">
        <v>-7.766667</v>
      </c>
      <c r="L180" s="29">
        <v>-37.1</v>
      </c>
      <c r="M180" s="29" t="s">
        <v>249</v>
      </c>
      <c r="N180" s="29" t="s">
        <v>79</v>
      </c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</row>
    <row r="181">
      <c r="A181" s="29">
        <v>40156.0</v>
      </c>
      <c r="B181" s="29" t="s">
        <v>1464</v>
      </c>
      <c r="C181" s="29" t="s">
        <v>1465</v>
      </c>
      <c r="D181" s="29"/>
      <c r="E181" s="97"/>
      <c r="F181" s="29" t="s">
        <v>634</v>
      </c>
      <c r="G181" s="29" t="str">
        <f t="shared" si="4"/>
        <v>4</v>
      </c>
      <c r="H181" s="29">
        <v>1.0</v>
      </c>
      <c r="I181" s="29">
        <v>1961.0</v>
      </c>
      <c r="J181" s="29" t="s">
        <v>1598</v>
      </c>
      <c r="K181" s="29">
        <v>-7.766667</v>
      </c>
      <c r="L181" s="29">
        <v>-37.1</v>
      </c>
      <c r="M181" s="29" t="s">
        <v>249</v>
      </c>
      <c r="N181" s="29" t="s">
        <v>79</v>
      </c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</row>
    <row r="182">
      <c r="A182" s="29">
        <v>36841.0</v>
      </c>
      <c r="B182" s="29" t="s">
        <v>1464</v>
      </c>
      <c r="C182" s="29" t="s">
        <v>1465</v>
      </c>
      <c r="D182" s="29"/>
      <c r="E182" s="97"/>
      <c r="F182" s="29" t="s">
        <v>634</v>
      </c>
      <c r="G182" s="29" t="str">
        <f t="shared" si="4"/>
        <v>4</v>
      </c>
      <c r="H182" s="29">
        <v>1.0</v>
      </c>
      <c r="I182" s="29">
        <v>1961.0</v>
      </c>
      <c r="J182" s="29" t="s">
        <v>1598</v>
      </c>
      <c r="K182" s="29">
        <v>-7.766667</v>
      </c>
      <c r="L182" s="29">
        <v>-37.1</v>
      </c>
      <c r="M182" s="29" t="s">
        <v>249</v>
      </c>
      <c r="N182" s="29" t="s">
        <v>79</v>
      </c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</row>
    <row r="183">
      <c r="A183" s="29">
        <v>64355.0</v>
      </c>
      <c r="B183" s="29" t="s">
        <v>1601</v>
      </c>
      <c r="C183" s="29" t="s">
        <v>1465</v>
      </c>
      <c r="D183" s="29"/>
      <c r="E183" s="29">
        <v>6115.0</v>
      </c>
      <c r="F183" s="29" t="s">
        <v>634</v>
      </c>
      <c r="G183" s="29" t="str">
        <f t="shared" si="4"/>
        <v>4</v>
      </c>
      <c r="H183" s="29">
        <v>1.0</v>
      </c>
      <c r="I183" s="29">
        <v>1961.0</v>
      </c>
      <c r="J183" s="29" t="s">
        <v>1598</v>
      </c>
      <c r="K183" s="29">
        <v>-7.766667</v>
      </c>
      <c r="L183" s="29">
        <v>-37.1</v>
      </c>
      <c r="M183" s="29" t="s">
        <v>249</v>
      </c>
      <c r="N183" s="29" t="s">
        <v>79</v>
      </c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</row>
    <row r="184">
      <c r="A184" s="29">
        <v>64345.0</v>
      </c>
      <c r="B184" s="29" t="s">
        <v>1601</v>
      </c>
      <c r="C184" s="29" t="s">
        <v>1465</v>
      </c>
      <c r="D184" s="29"/>
      <c r="E184" s="29">
        <v>6115.0</v>
      </c>
      <c r="F184" s="29" t="s">
        <v>634</v>
      </c>
      <c r="G184" s="29" t="str">
        <f t="shared" si="4"/>
        <v>4</v>
      </c>
      <c r="H184" s="29">
        <v>1.0</v>
      </c>
      <c r="I184" s="29">
        <v>1961.0</v>
      </c>
      <c r="J184" s="29" t="s">
        <v>1598</v>
      </c>
      <c r="K184" s="29">
        <v>-7.766667</v>
      </c>
      <c r="L184" s="29">
        <v>-37.1</v>
      </c>
      <c r="M184" s="29" t="s">
        <v>249</v>
      </c>
      <c r="N184" s="29" t="s">
        <v>79</v>
      </c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</row>
    <row r="185">
      <c r="A185" s="29">
        <v>64362.0</v>
      </c>
      <c r="B185" s="29" t="s">
        <v>1601</v>
      </c>
      <c r="C185" s="29" t="s">
        <v>1465</v>
      </c>
      <c r="D185" s="29"/>
      <c r="E185" s="29">
        <v>6115.0</v>
      </c>
      <c r="F185" s="29" t="s">
        <v>634</v>
      </c>
      <c r="G185" s="29" t="str">
        <f t="shared" si="4"/>
        <v>4</v>
      </c>
      <c r="H185" s="29">
        <v>1.0</v>
      </c>
      <c r="I185" s="29">
        <v>1961.0</v>
      </c>
      <c r="J185" s="29" t="s">
        <v>1598</v>
      </c>
      <c r="K185" s="29">
        <v>-7.766667</v>
      </c>
      <c r="L185" s="29">
        <v>-37.1</v>
      </c>
      <c r="M185" s="29" t="s">
        <v>249</v>
      </c>
      <c r="N185" s="29" t="s">
        <v>79</v>
      </c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</row>
    <row r="186">
      <c r="A186" s="29">
        <v>64344.0</v>
      </c>
      <c r="B186" s="29" t="s">
        <v>1601</v>
      </c>
      <c r="C186" s="29" t="s">
        <v>1465</v>
      </c>
      <c r="D186" s="29"/>
      <c r="E186" s="29">
        <v>6115.0</v>
      </c>
      <c r="F186" s="29" t="s">
        <v>634</v>
      </c>
      <c r="G186" s="29" t="str">
        <f t="shared" si="4"/>
        <v>4</v>
      </c>
      <c r="H186" s="29">
        <v>1.0</v>
      </c>
      <c r="I186" s="29">
        <v>1961.0</v>
      </c>
      <c r="J186" s="29" t="s">
        <v>1598</v>
      </c>
      <c r="K186" s="29">
        <v>-7.766667</v>
      </c>
      <c r="L186" s="29">
        <v>-37.1</v>
      </c>
      <c r="M186" s="29" t="s">
        <v>249</v>
      </c>
      <c r="N186" s="29" t="s">
        <v>79</v>
      </c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</row>
    <row r="187">
      <c r="A187" s="29">
        <v>64429.0</v>
      </c>
      <c r="B187" s="29" t="s">
        <v>1601</v>
      </c>
      <c r="C187" s="29" t="s">
        <v>1465</v>
      </c>
      <c r="D187" s="29"/>
      <c r="E187" s="29">
        <v>6115.0</v>
      </c>
      <c r="F187" s="29" t="s">
        <v>634</v>
      </c>
      <c r="G187" s="29" t="str">
        <f t="shared" si="4"/>
        <v>4</v>
      </c>
      <c r="H187" s="29">
        <v>1.0</v>
      </c>
      <c r="I187" s="29">
        <v>1961.0</v>
      </c>
      <c r="J187" s="29" t="s">
        <v>1598</v>
      </c>
      <c r="K187" s="29">
        <v>-7.766667</v>
      </c>
      <c r="L187" s="29">
        <v>-37.1</v>
      </c>
      <c r="M187" s="29" t="s">
        <v>249</v>
      </c>
      <c r="N187" s="29" t="s">
        <v>79</v>
      </c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</row>
    <row r="188">
      <c r="A188" s="29">
        <v>64363.0</v>
      </c>
      <c r="B188" s="29" t="s">
        <v>1601</v>
      </c>
      <c r="C188" s="29" t="s">
        <v>1465</v>
      </c>
      <c r="D188" s="29"/>
      <c r="E188" s="29" t="s">
        <v>1599</v>
      </c>
      <c r="F188" s="29" t="s">
        <v>634</v>
      </c>
      <c r="G188" s="29" t="str">
        <f t="shared" si="4"/>
        <v>4</v>
      </c>
      <c r="H188" s="29">
        <v>1.0</v>
      </c>
      <c r="I188" s="29">
        <v>1961.0</v>
      </c>
      <c r="J188" s="29" t="s">
        <v>1598</v>
      </c>
      <c r="K188" s="29">
        <v>-7.766667</v>
      </c>
      <c r="L188" s="29">
        <v>-37.1</v>
      </c>
      <c r="M188" s="29" t="s">
        <v>249</v>
      </c>
      <c r="N188" s="29" t="s">
        <v>79</v>
      </c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</row>
    <row r="189">
      <c r="A189" s="29">
        <v>64369.0</v>
      </c>
      <c r="B189" s="29" t="s">
        <v>1601</v>
      </c>
      <c r="C189" s="29" t="s">
        <v>1465</v>
      </c>
      <c r="D189" s="29"/>
      <c r="E189" s="29" t="s">
        <v>1599</v>
      </c>
      <c r="F189" s="29" t="s">
        <v>634</v>
      </c>
      <c r="G189" s="29" t="str">
        <f t="shared" si="4"/>
        <v>4</v>
      </c>
      <c r="H189" s="29">
        <v>1.0</v>
      </c>
      <c r="I189" s="29">
        <v>1961.0</v>
      </c>
      <c r="J189" s="29" t="s">
        <v>1598</v>
      </c>
      <c r="K189" s="29">
        <v>-7.766667</v>
      </c>
      <c r="L189" s="29">
        <v>-37.1</v>
      </c>
      <c r="M189" s="29" t="s">
        <v>249</v>
      </c>
      <c r="N189" s="29" t="s">
        <v>79</v>
      </c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</row>
    <row r="190">
      <c r="A190" s="29">
        <v>64339.0</v>
      </c>
      <c r="B190" s="29" t="s">
        <v>1601</v>
      </c>
      <c r="C190" s="29" t="s">
        <v>1465</v>
      </c>
      <c r="D190" s="29"/>
      <c r="E190" s="29" t="s">
        <v>1599</v>
      </c>
      <c r="F190" s="29" t="s">
        <v>634</v>
      </c>
      <c r="G190" s="29" t="str">
        <f t="shared" si="4"/>
        <v>4</v>
      </c>
      <c r="H190" s="29">
        <v>1.0</v>
      </c>
      <c r="I190" s="29">
        <v>1961.0</v>
      </c>
      <c r="J190" s="29" t="s">
        <v>1598</v>
      </c>
      <c r="K190" s="29">
        <v>-7.766667</v>
      </c>
      <c r="L190" s="29">
        <v>-37.1</v>
      </c>
      <c r="M190" s="29" t="s">
        <v>249</v>
      </c>
      <c r="N190" s="29" t="s">
        <v>79</v>
      </c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</row>
    <row r="191">
      <c r="A191" s="29">
        <v>64394.0</v>
      </c>
      <c r="B191" s="29" t="s">
        <v>1601</v>
      </c>
      <c r="C191" s="29" t="s">
        <v>1465</v>
      </c>
      <c r="D191" s="29"/>
      <c r="E191" s="29" t="s">
        <v>1599</v>
      </c>
      <c r="F191" s="29" t="s">
        <v>634</v>
      </c>
      <c r="G191" s="29" t="str">
        <f t="shared" si="4"/>
        <v>4</v>
      </c>
      <c r="H191" s="29">
        <v>1.0</v>
      </c>
      <c r="I191" s="29">
        <v>1961.0</v>
      </c>
      <c r="J191" s="29" t="s">
        <v>1598</v>
      </c>
      <c r="K191" s="29">
        <v>-7.766667</v>
      </c>
      <c r="L191" s="29">
        <v>-37.1</v>
      </c>
      <c r="M191" s="29" t="s">
        <v>249</v>
      </c>
      <c r="N191" s="29" t="s">
        <v>79</v>
      </c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</row>
    <row r="192">
      <c r="A192" s="29">
        <v>64588.0</v>
      </c>
      <c r="B192" s="29" t="s">
        <v>1601</v>
      </c>
      <c r="C192" s="29" t="s">
        <v>1465</v>
      </c>
      <c r="D192" s="29"/>
      <c r="E192" s="29">
        <v>6115.0</v>
      </c>
      <c r="F192" s="29" t="s">
        <v>634</v>
      </c>
      <c r="G192" s="29" t="str">
        <f t="shared" si="4"/>
        <v>4</v>
      </c>
      <c r="H192" s="29">
        <v>1.0</v>
      </c>
      <c r="I192" s="29">
        <v>1961.0</v>
      </c>
      <c r="J192" s="29" t="s">
        <v>1598</v>
      </c>
      <c r="K192" s="29">
        <v>-7.766666999999995</v>
      </c>
      <c r="L192" s="29">
        <v>-37.1</v>
      </c>
      <c r="M192" s="29" t="s">
        <v>249</v>
      </c>
      <c r="N192" s="29" t="s">
        <v>79</v>
      </c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</row>
    <row r="193">
      <c r="A193" s="29">
        <v>40077.0</v>
      </c>
      <c r="B193" s="29" t="s">
        <v>1464</v>
      </c>
      <c r="C193" s="29" t="s">
        <v>1465</v>
      </c>
      <c r="D193" s="29"/>
      <c r="E193" s="29">
        <v>6115.0</v>
      </c>
      <c r="F193" s="29" t="s">
        <v>634</v>
      </c>
      <c r="G193" s="29" t="str">
        <f t="shared" si="4"/>
        <v>4</v>
      </c>
      <c r="H193" s="29">
        <v>1.0</v>
      </c>
      <c r="I193" s="29">
        <v>1961.0</v>
      </c>
      <c r="J193" s="29" t="s">
        <v>1598</v>
      </c>
      <c r="K193" s="29">
        <v>-7.766666999999994</v>
      </c>
      <c r="L193" s="29">
        <v>-37.099999999999966</v>
      </c>
      <c r="M193" s="29" t="s">
        <v>249</v>
      </c>
      <c r="N193" s="29" t="s">
        <v>79</v>
      </c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</row>
    <row r="194">
      <c r="A194" s="29">
        <v>40158.0</v>
      </c>
      <c r="B194" s="29" t="s">
        <v>1601</v>
      </c>
      <c r="C194" s="29" t="s">
        <v>1465</v>
      </c>
      <c r="D194" s="29"/>
      <c r="E194" s="29">
        <v>6115.0</v>
      </c>
      <c r="F194" s="29" t="s">
        <v>634</v>
      </c>
      <c r="G194" s="29" t="str">
        <f t="shared" si="4"/>
        <v>4</v>
      </c>
      <c r="H194" s="29">
        <v>1.0</v>
      </c>
      <c r="I194" s="29">
        <v>1961.0</v>
      </c>
      <c r="J194" s="29" t="s">
        <v>1598</v>
      </c>
      <c r="K194" s="29">
        <v>-7.766666999999994</v>
      </c>
      <c r="L194" s="29">
        <v>-37.09999999999997</v>
      </c>
      <c r="M194" s="29" t="s">
        <v>249</v>
      </c>
      <c r="N194" s="29" t="s">
        <v>79</v>
      </c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</row>
    <row r="195">
      <c r="A195" s="29">
        <v>39353.0</v>
      </c>
      <c r="B195" s="29" t="s">
        <v>1464</v>
      </c>
      <c r="C195" s="29" t="s">
        <v>1465</v>
      </c>
      <c r="D195" s="29"/>
      <c r="E195" s="29">
        <v>6115.0</v>
      </c>
      <c r="F195" s="29" t="s">
        <v>634</v>
      </c>
      <c r="G195" s="29" t="str">
        <f t="shared" si="4"/>
        <v>4</v>
      </c>
      <c r="H195" s="29">
        <v>1.0</v>
      </c>
      <c r="I195" s="29">
        <v>1961.0</v>
      </c>
      <c r="J195" s="29" t="s">
        <v>1598</v>
      </c>
      <c r="K195" s="29">
        <v>-7.766666999999993</v>
      </c>
      <c r="L195" s="29">
        <v>-37.099999999999966</v>
      </c>
      <c r="M195" s="29" t="s">
        <v>249</v>
      </c>
      <c r="N195" s="29" t="s">
        <v>79</v>
      </c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</row>
    <row r="196">
      <c r="A196" s="29">
        <v>39647.0</v>
      </c>
      <c r="B196" s="29" t="s">
        <v>1464</v>
      </c>
      <c r="C196" s="29" t="s">
        <v>1465</v>
      </c>
      <c r="D196" s="29"/>
      <c r="E196" s="29">
        <v>6115.0</v>
      </c>
      <c r="F196" s="29" t="s">
        <v>634</v>
      </c>
      <c r="G196" s="29" t="str">
        <f t="shared" si="4"/>
        <v>4</v>
      </c>
      <c r="H196" s="29">
        <v>1.0</v>
      </c>
      <c r="I196" s="29">
        <v>1961.0</v>
      </c>
      <c r="J196" s="29" t="s">
        <v>1598</v>
      </c>
      <c r="K196" s="29">
        <v>-7.766666999999992</v>
      </c>
      <c r="L196" s="29">
        <v>-37.099999999999966</v>
      </c>
      <c r="M196" s="29" t="s">
        <v>249</v>
      </c>
      <c r="N196" s="29" t="s">
        <v>79</v>
      </c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</row>
    <row r="197">
      <c r="A197" s="29">
        <v>64587.0</v>
      </c>
      <c r="B197" s="29" t="s">
        <v>1464</v>
      </c>
      <c r="C197" s="29" t="s">
        <v>1465</v>
      </c>
      <c r="D197" s="29"/>
      <c r="E197" s="29">
        <v>6115.0</v>
      </c>
      <c r="F197" s="29" t="s">
        <v>634</v>
      </c>
      <c r="G197" s="29" t="str">
        <f t="shared" si="4"/>
        <v>4</v>
      </c>
      <c r="H197" s="29">
        <v>1.0</v>
      </c>
      <c r="I197" s="29">
        <v>1961.0</v>
      </c>
      <c r="J197" s="29" t="s">
        <v>1598</v>
      </c>
      <c r="K197" s="29">
        <v>-7.766666999999991</v>
      </c>
      <c r="L197" s="29">
        <v>-37.09999999999996</v>
      </c>
      <c r="M197" s="29" t="s">
        <v>249</v>
      </c>
      <c r="N197" s="29" t="s">
        <v>79</v>
      </c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</row>
    <row r="198">
      <c r="A198" s="29">
        <v>82605.0</v>
      </c>
      <c r="B198" s="29" t="s">
        <v>1464</v>
      </c>
      <c r="C198" s="29" t="s">
        <v>1465</v>
      </c>
      <c r="D198" s="29"/>
      <c r="E198" s="29">
        <v>6115.0</v>
      </c>
      <c r="F198" s="29" t="s">
        <v>634</v>
      </c>
      <c r="G198" s="29" t="str">
        <f t="shared" si="4"/>
        <v>4</v>
      </c>
      <c r="H198" s="29">
        <v>1.0</v>
      </c>
      <c r="I198" s="29">
        <v>1961.0</v>
      </c>
      <c r="J198" s="29" t="s">
        <v>1598</v>
      </c>
      <c r="K198" s="29">
        <v>-7.766666999999991</v>
      </c>
      <c r="L198" s="29">
        <v>-37.09999999999995</v>
      </c>
      <c r="M198" s="29" t="s">
        <v>249</v>
      </c>
      <c r="N198" s="29" t="s">
        <v>79</v>
      </c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</row>
    <row r="199">
      <c r="A199" s="29">
        <v>64199.0</v>
      </c>
      <c r="B199" s="29" t="s">
        <v>1464</v>
      </c>
      <c r="C199" s="29" t="s">
        <v>1465</v>
      </c>
      <c r="D199" s="29"/>
      <c r="E199" s="29">
        <v>6115.0</v>
      </c>
      <c r="F199" s="29" t="s">
        <v>634</v>
      </c>
      <c r="G199" s="29" t="str">
        <f t="shared" si="4"/>
        <v>4</v>
      </c>
      <c r="H199" s="29">
        <v>1.0</v>
      </c>
      <c r="I199" s="29">
        <v>1961.0</v>
      </c>
      <c r="J199" s="29" t="s">
        <v>1598</v>
      </c>
      <c r="K199" s="29">
        <v>-7.766666999999991</v>
      </c>
      <c r="L199" s="29">
        <v>-37.09999999999995</v>
      </c>
      <c r="M199" s="29" t="s">
        <v>249</v>
      </c>
      <c r="N199" s="29" t="s">
        <v>79</v>
      </c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</row>
    <row r="200">
      <c r="A200" s="29">
        <v>64351.0</v>
      </c>
      <c r="B200" s="29" t="s">
        <v>1464</v>
      </c>
      <c r="C200" s="29" t="s">
        <v>1465</v>
      </c>
      <c r="D200" s="29"/>
      <c r="E200" s="29" t="s">
        <v>1599</v>
      </c>
      <c r="F200" s="29" t="s">
        <v>634</v>
      </c>
      <c r="G200" s="29" t="str">
        <f t="shared" si="4"/>
        <v>4</v>
      </c>
      <c r="H200" s="29">
        <v>1.0</v>
      </c>
      <c r="I200" s="29">
        <v>1961.0</v>
      </c>
      <c r="J200" s="29" t="s">
        <v>1598</v>
      </c>
      <c r="K200" s="29">
        <v>-7.766666999999991</v>
      </c>
      <c r="L200" s="29">
        <v>-37.09999999999996</v>
      </c>
      <c r="M200" s="29" t="s">
        <v>249</v>
      </c>
      <c r="N200" s="29" t="s">
        <v>79</v>
      </c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</row>
    <row r="201">
      <c r="A201" s="29">
        <v>64484.0</v>
      </c>
      <c r="B201" s="29" t="s">
        <v>1464</v>
      </c>
      <c r="C201" s="29" t="s">
        <v>1465</v>
      </c>
      <c r="D201" s="29"/>
      <c r="E201" s="29">
        <v>6115.0</v>
      </c>
      <c r="F201" s="29" t="s">
        <v>634</v>
      </c>
      <c r="G201" s="29" t="str">
        <f t="shared" si="4"/>
        <v>4</v>
      </c>
      <c r="H201" s="29">
        <v>1.0</v>
      </c>
      <c r="I201" s="29">
        <v>1961.0</v>
      </c>
      <c r="J201" s="29" t="s">
        <v>1598</v>
      </c>
      <c r="K201" s="29">
        <v>-7.76666699999999</v>
      </c>
      <c r="L201" s="29">
        <v>-37.09999999999995</v>
      </c>
      <c r="M201" s="29" t="s">
        <v>249</v>
      </c>
      <c r="N201" s="29" t="s">
        <v>79</v>
      </c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</row>
    <row r="202">
      <c r="A202" s="29">
        <v>64204.0</v>
      </c>
      <c r="B202" s="29" t="s">
        <v>1464</v>
      </c>
      <c r="C202" s="29" t="s">
        <v>1465</v>
      </c>
      <c r="D202" s="29"/>
      <c r="E202" s="29">
        <v>6115.0</v>
      </c>
      <c r="F202" s="29" t="s">
        <v>634</v>
      </c>
      <c r="G202" s="29" t="str">
        <f t="shared" si="4"/>
        <v>4</v>
      </c>
      <c r="H202" s="29">
        <v>1.0</v>
      </c>
      <c r="I202" s="29">
        <v>1961.0</v>
      </c>
      <c r="J202" s="29" t="s">
        <v>1598</v>
      </c>
      <c r="K202" s="29">
        <v>-7.76666699999999</v>
      </c>
      <c r="L202" s="29">
        <v>-37.09999999999995</v>
      </c>
      <c r="M202" s="29" t="s">
        <v>249</v>
      </c>
      <c r="N202" s="29" t="s">
        <v>79</v>
      </c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</row>
    <row r="203">
      <c r="A203" s="29">
        <v>64423.0</v>
      </c>
      <c r="B203" s="29" t="s">
        <v>1464</v>
      </c>
      <c r="C203" s="29" t="s">
        <v>1465</v>
      </c>
      <c r="D203" s="29"/>
      <c r="E203" s="29">
        <v>6115.0</v>
      </c>
      <c r="F203" s="29" t="s">
        <v>634</v>
      </c>
      <c r="G203" s="29" t="str">
        <f t="shared" si="4"/>
        <v>4</v>
      </c>
      <c r="H203" s="29">
        <v>1.0</v>
      </c>
      <c r="I203" s="29">
        <v>1961.0</v>
      </c>
      <c r="J203" s="29" t="s">
        <v>1598</v>
      </c>
      <c r="K203" s="29">
        <v>-7.76666699999999</v>
      </c>
      <c r="L203" s="29">
        <v>-37.09999999999995</v>
      </c>
      <c r="M203" s="29" t="s">
        <v>249</v>
      </c>
      <c r="N203" s="29" t="s">
        <v>79</v>
      </c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</row>
    <row r="204">
      <c r="A204" s="29">
        <v>60436.0</v>
      </c>
      <c r="B204" s="29" t="s">
        <v>1464</v>
      </c>
      <c r="C204" s="29" t="s">
        <v>1465</v>
      </c>
      <c r="D204" s="29"/>
      <c r="E204" s="29">
        <v>6115.0</v>
      </c>
      <c r="F204" s="29" t="s">
        <v>634</v>
      </c>
      <c r="G204" s="29" t="str">
        <f t="shared" si="4"/>
        <v>4</v>
      </c>
      <c r="H204" s="29">
        <v>1.0</v>
      </c>
      <c r="I204" s="29">
        <v>1961.0</v>
      </c>
      <c r="J204" s="29" t="s">
        <v>1598</v>
      </c>
      <c r="K204" s="29">
        <v>-7.766666999999989</v>
      </c>
      <c r="L204" s="29">
        <v>-37.09999999999995</v>
      </c>
      <c r="M204" s="29" t="s">
        <v>249</v>
      </c>
      <c r="N204" s="29" t="s">
        <v>79</v>
      </c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</row>
    <row r="205">
      <c r="A205" s="29">
        <v>64416.0</v>
      </c>
      <c r="B205" s="29" t="s">
        <v>1464</v>
      </c>
      <c r="C205" s="29" t="s">
        <v>1465</v>
      </c>
      <c r="D205" s="29"/>
      <c r="E205" s="29">
        <v>6115.0</v>
      </c>
      <c r="F205" s="29" t="s">
        <v>634</v>
      </c>
      <c r="G205" s="29" t="str">
        <f t="shared" si="4"/>
        <v>4</v>
      </c>
      <c r="H205" s="29">
        <v>1.0</v>
      </c>
      <c r="I205" s="29">
        <v>1961.0</v>
      </c>
      <c r="J205" s="29" t="s">
        <v>1598</v>
      </c>
      <c r="K205" s="29">
        <v>-7.766666999999989</v>
      </c>
      <c r="L205" s="29">
        <v>-37.099999999999945</v>
      </c>
      <c r="M205" s="29" t="s">
        <v>249</v>
      </c>
      <c r="N205" s="29" t="s">
        <v>79</v>
      </c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</row>
    <row r="206">
      <c r="A206" s="29">
        <v>64205.0</v>
      </c>
      <c r="B206" s="29" t="s">
        <v>1464</v>
      </c>
      <c r="C206" s="29" t="s">
        <v>1465</v>
      </c>
      <c r="D206" s="29"/>
      <c r="E206" s="29">
        <v>6115.0</v>
      </c>
      <c r="F206" s="29" t="s">
        <v>634</v>
      </c>
      <c r="G206" s="29" t="str">
        <f t="shared" si="4"/>
        <v>4</v>
      </c>
      <c r="H206" s="29">
        <v>1.0</v>
      </c>
      <c r="I206" s="29">
        <v>1961.0</v>
      </c>
      <c r="J206" s="29" t="s">
        <v>1598</v>
      </c>
      <c r="K206" s="29">
        <v>-7.766666999999989</v>
      </c>
      <c r="L206" s="29">
        <v>-37.099999999999945</v>
      </c>
      <c r="M206" s="29" t="s">
        <v>249</v>
      </c>
      <c r="N206" s="29" t="s">
        <v>79</v>
      </c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</row>
    <row r="207">
      <c r="A207" s="29">
        <v>64201.0</v>
      </c>
      <c r="B207" s="29" t="s">
        <v>1464</v>
      </c>
      <c r="C207" s="29" t="s">
        <v>1465</v>
      </c>
      <c r="D207" s="29"/>
      <c r="E207" s="29">
        <v>6115.0</v>
      </c>
      <c r="F207" s="29" t="s">
        <v>634</v>
      </c>
      <c r="G207" s="29" t="str">
        <f t="shared" si="4"/>
        <v>4</v>
      </c>
      <c r="H207" s="29">
        <v>1.0</v>
      </c>
      <c r="I207" s="29">
        <v>1961.0</v>
      </c>
      <c r="J207" s="29" t="s">
        <v>1598</v>
      </c>
      <c r="K207" s="29">
        <v>-7.766666999999988</v>
      </c>
      <c r="L207" s="29">
        <v>-37.099999999999945</v>
      </c>
      <c r="M207" s="29" t="s">
        <v>249</v>
      </c>
      <c r="N207" s="29" t="s">
        <v>79</v>
      </c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</row>
    <row r="208">
      <c r="A208" s="29">
        <v>64592.0</v>
      </c>
      <c r="B208" s="29" t="s">
        <v>1464</v>
      </c>
      <c r="C208" s="29" t="s">
        <v>1465</v>
      </c>
      <c r="D208" s="29"/>
      <c r="E208" s="29" t="s">
        <v>1599</v>
      </c>
      <c r="F208" s="29" t="s">
        <v>634</v>
      </c>
      <c r="G208" s="29" t="str">
        <f t="shared" si="4"/>
        <v>4</v>
      </c>
      <c r="H208" s="29">
        <v>1.0</v>
      </c>
      <c r="I208" s="29">
        <v>1961.0</v>
      </c>
      <c r="J208" s="29" t="s">
        <v>1598</v>
      </c>
      <c r="K208" s="29">
        <v>-7.766666999999988</v>
      </c>
      <c r="L208" s="29">
        <v>-37.09999999999996</v>
      </c>
      <c r="M208" s="29" t="s">
        <v>249</v>
      </c>
      <c r="N208" s="29" t="s">
        <v>79</v>
      </c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</row>
    <row r="209">
      <c r="A209" s="29">
        <v>60512.0</v>
      </c>
      <c r="B209" s="29" t="s">
        <v>1464</v>
      </c>
      <c r="C209" s="29" t="s">
        <v>1465</v>
      </c>
      <c r="D209" s="29"/>
      <c r="E209" s="29" t="s">
        <v>1599</v>
      </c>
      <c r="F209" s="29" t="s">
        <v>634</v>
      </c>
      <c r="G209" s="29" t="str">
        <f t="shared" si="4"/>
        <v>4</v>
      </c>
      <c r="H209" s="29">
        <v>1.0</v>
      </c>
      <c r="I209" s="29">
        <v>1961.0</v>
      </c>
      <c r="J209" s="29" t="s">
        <v>1598</v>
      </c>
      <c r="K209" s="29">
        <v>-7.766666999999988</v>
      </c>
      <c r="L209" s="29">
        <v>-37.09999999999996</v>
      </c>
      <c r="M209" s="29" t="s">
        <v>249</v>
      </c>
      <c r="N209" s="29" t="s">
        <v>79</v>
      </c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</row>
    <row r="210">
      <c r="A210" s="29">
        <v>64220.0</v>
      </c>
      <c r="B210" s="29" t="s">
        <v>1464</v>
      </c>
      <c r="C210" s="29" t="s">
        <v>1465</v>
      </c>
      <c r="D210" s="29"/>
      <c r="E210" s="29" t="s">
        <v>1599</v>
      </c>
      <c r="F210" s="29" t="s">
        <v>634</v>
      </c>
      <c r="G210" s="29" t="str">
        <f t="shared" si="4"/>
        <v>4</v>
      </c>
      <c r="H210" s="29">
        <v>1.0</v>
      </c>
      <c r="I210" s="29">
        <v>1961.0</v>
      </c>
      <c r="J210" s="29" t="s">
        <v>1598</v>
      </c>
      <c r="K210" s="29">
        <v>-7.766666999999988</v>
      </c>
      <c r="L210" s="29">
        <v>-37.09999999999994</v>
      </c>
      <c r="M210" s="29" t="s">
        <v>249</v>
      </c>
      <c r="N210" s="29" t="s">
        <v>79</v>
      </c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</row>
    <row r="211">
      <c r="A211" s="29">
        <v>64224.0</v>
      </c>
      <c r="B211" s="29" t="s">
        <v>1464</v>
      </c>
      <c r="C211" s="29" t="s">
        <v>1465</v>
      </c>
      <c r="D211" s="29"/>
      <c r="E211" s="29">
        <v>6115.0</v>
      </c>
      <c r="F211" s="29" t="s">
        <v>634</v>
      </c>
      <c r="G211" s="29" t="str">
        <f t="shared" si="4"/>
        <v>4</v>
      </c>
      <c r="H211" s="29">
        <v>1.0</v>
      </c>
      <c r="I211" s="29">
        <v>1961.0</v>
      </c>
      <c r="J211" s="29" t="s">
        <v>1598</v>
      </c>
      <c r="K211" s="29">
        <v>-7.7666669999999876</v>
      </c>
      <c r="L211" s="29">
        <v>-37.09999999999994</v>
      </c>
      <c r="M211" s="29" t="s">
        <v>249</v>
      </c>
      <c r="N211" s="29" t="s">
        <v>79</v>
      </c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</row>
    <row r="212">
      <c r="A212" s="29">
        <v>64203.0</v>
      </c>
      <c r="B212" s="29" t="s">
        <v>1464</v>
      </c>
      <c r="C212" s="29" t="s">
        <v>1465</v>
      </c>
      <c r="D212" s="29"/>
      <c r="E212" s="29">
        <v>6115.0</v>
      </c>
      <c r="F212" s="29" t="s">
        <v>634</v>
      </c>
      <c r="G212" s="29" t="str">
        <f t="shared" si="4"/>
        <v>4</v>
      </c>
      <c r="H212" s="29">
        <v>1.0</v>
      </c>
      <c r="I212" s="29">
        <v>1961.0</v>
      </c>
      <c r="J212" s="29" t="s">
        <v>1598</v>
      </c>
      <c r="K212" s="29">
        <v>-7.7666669999999876</v>
      </c>
      <c r="L212" s="29">
        <v>-37.09999999999994</v>
      </c>
      <c r="M212" s="29" t="s">
        <v>249</v>
      </c>
      <c r="N212" s="29" t="s">
        <v>79</v>
      </c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</row>
    <row r="213">
      <c r="A213" s="29">
        <v>64210.0</v>
      </c>
      <c r="B213" s="29" t="s">
        <v>1464</v>
      </c>
      <c r="C213" s="29" t="s">
        <v>1465</v>
      </c>
      <c r="D213" s="29"/>
      <c r="E213" s="29">
        <v>6115.0</v>
      </c>
      <c r="F213" s="29" t="s">
        <v>634</v>
      </c>
      <c r="G213" s="29" t="str">
        <f t="shared" si="4"/>
        <v>4</v>
      </c>
      <c r="H213" s="29">
        <v>1.0</v>
      </c>
      <c r="I213" s="29">
        <v>1961.0</v>
      </c>
      <c r="J213" s="29" t="s">
        <v>1598</v>
      </c>
      <c r="K213" s="29">
        <v>-7.766666999999987</v>
      </c>
      <c r="L213" s="29">
        <v>-37.09999999999993</v>
      </c>
      <c r="M213" s="29" t="s">
        <v>249</v>
      </c>
      <c r="N213" s="29" t="s">
        <v>79</v>
      </c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</row>
    <row r="214">
      <c r="A214" s="29">
        <v>64050.0</v>
      </c>
      <c r="B214" s="29" t="s">
        <v>1464</v>
      </c>
      <c r="C214" s="29" t="s">
        <v>1465</v>
      </c>
      <c r="D214" s="29"/>
      <c r="E214" s="29">
        <v>6115.0</v>
      </c>
      <c r="F214" s="29" t="s">
        <v>634</v>
      </c>
      <c r="G214" s="29" t="str">
        <f t="shared" si="4"/>
        <v>4</v>
      </c>
      <c r="H214" s="29">
        <v>1.0</v>
      </c>
      <c r="I214" s="29">
        <v>1961.0</v>
      </c>
      <c r="J214" s="29" t="s">
        <v>1598</v>
      </c>
      <c r="K214" s="29">
        <v>-7.766666999999987</v>
      </c>
      <c r="L214" s="29">
        <v>-37.09999999999993</v>
      </c>
      <c r="M214" s="29" t="s">
        <v>249</v>
      </c>
      <c r="N214" s="29" t="s">
        <v>79</v>
      </c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</row>
    <row r="215">
      <c r="A215" s="29">
        <v>64593.0</v>
      </c>
      <c r="B215" s="29" t="s">
        <v>1464</v>
      </c>
      <c r="C215" s="29" t="s">
        <v>1465</v>
      </c>
      <c r="D215" s="29"/>
      <c r="E215" s="29">
        <v>6115.0</v>
      </c>
      <c r="F215" s="29" t="s">
        <v>634</v>
      </c>
      <c r="G215" s="29" t="str">
        <f t="shared" si="4"/>
        <v>4</v>
      </c>
      <c r="H215" s="29">
        <v>1.0</v>
      </c>
      <c r="I215" s="29">
        <v>1961.0</v>
      </c>
      <c r="J215" s="29" t="s">
        <v>1598</v>
      </c>
      <c r="K215" s="29">
        <v>-7.766666999999987</v>
      </c>
      <c r="L215" s="29">
        <v>-37.09999999999993</v>
      </c>
      <c r="M215" s="29" t="s">
        <v>249</v>
      </c>
      <c r="N215" s="29" t="s">
        <v>79</v>
      </c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</row>
    <row r="216">
      <c r="A216" s="29">
        <v>64387.0</v>
      </c>
      <c r="B216" s="29" t="s">
        <v>1464</v>
      </c>
      <c r="C216" s="29" t="s">
        <v>1465</v>
      </c>
      <c r="D216" s="29"/>
      <c r="E216" s="29">
        <v>6119.0</v>
      </c>
      <c r="F216" s="29" t="s">
        <v>634</v>
      </c>
      <c r="G216" s="29" t="str">
        <f t="shared" si="4"/>
        <v>4</v>
      </c>
      <c r="H216" s="29">
        <v>1.0</v>
      </c>
      <c r="I216" s="29">
        <v>1961.0</v>
      </c>
      <c r="J216" s="29" t="s">
        <v>1598</v>
      </c>
      <c r="K216" s="29">
        <v>-7.766666999999986</v>
      </c>
      <c r="L216" s="29">
        <v>-37.09999999999992</v>
      </c>
      <c r="M216" s="29" t="s">
        <v>249</v>
      </c>
      <c r="N216" s="29" t="s">
        <v>79</v>
      </c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</row>
    <row r="217">
      <c r="A217" s="29">
        <v>64196.0</v>
      </c>
      <c r="B217" s="29" t="s">
        <v>1464</v>
      </c>
      <c r="C217" s="29" t="s">
        <v>1465</v>
      </c>
      <c r="D217" s="29"/>
      <c r="E217" s="30"/>
      <c r="F217" s="29" t="s">
        <v>634</v>
      </c>
      <c r="G217" s="29" t="str">
        <f t="shared" si="4"/>
        <v>4</v>
      </c>
      <c r="H217" s="29">
        <v>1.0</v>
      </c>
      <c r="I217" s="29">
        <v>1961.0</v>
      </c>
      <c r="J217" s="29" t="s">
        <v>1598</v>
      </c>
      <c r="K217" s="29">
        <v>-7.766666999999986</v>
      </c>
      <c r="L217" s="29">
        <v>-37.09999999999993</v>
      </c>
      <c r="M217" s="29" t="s">
        <v>249</v>
      </c>
      <c r="N217" s="29" t="s">
        <v>79</v>
      </c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</row>
    <row r="218">
      <c r="A218" s="25">
        <v>82867.0</v>
      </c>
      <c r="B218" s="25" t="s">
        <v>1464</v>
      </c>
      <c r="C218" s="25" t="s">
        <v>1465</v>
      </c>
      <c r="D218" s="25"/>
      <c r="E218" s="26"/>
      <c r="F218" s="25" t="s">
        <v>1602</v>
      </c>
      <c r="G218" s="25" t="str">
        <f t="shared" si="4"/>
        <v>5</v>
      </c>
      <c r="H218" s="25">
        <v>21.0</v>
      </c>
      <c r="I218" s="25">
        <v>1961.0</v>
      </c>
      <c r="J218" s="25" t="s">
        <v>968</v>
      </c>
      <c r="K218" s="25">
        <v>-7.123742</v>
      </c>
      <c r="L218" s="25">
        <v>-34.865646</v>
      </c>
      <c r="M218" s="25" t="s">
        <v>249</v>
      </c>
      <c r="N218" s="25" t="s">
        <v>79</v>
      </c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</row>
    <row r="219">
      <c r="A219" s="25">
        <v>64441.0</v>
      </c>
      <c r="B219" s="25" t="s">
        <v>1464</v>
      </c>
      <c r="C219" s="25" t="s">
        <v>1465</v>
      </c>
      <c r="D219" s="25"/>
      <c r="E219" s="98"/>
      <c r="F219" s="25" t="s">
        <v>634</v>
      </c>
      <c r="G219" s="25" t="str">
        <f t="shared" si="4"/>
        <v>4</v>
      </c>
      <c r="H219" s="25">
        <v>1.0</v>
      </c>
      <c r="I219" s="25">
        <v>1961.0</v>
      </c>
      <c r="J219" s="25" t="s">
        <v>1603</v>
      </c>
      <c r="K219" s="25">
        <v>-7.123742</v>
      </c>
      <c r="L219" s="25">
        <v>-34.865646</v>
      </c>
      <c r="M219" s="25" t="s">
        <v>249</v>
      </c>
      <c r="N219" s="25" t="s">
        <v>79</v>
      </c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</row>
    <row r="220">
      <c r="A220" s="25">
        <v>64340.0</v>
      </c>
      <c r="B220" s="25" t="s">
        <v>1464</v>
      </c>
      <c r="C220" s="25" t="s">
        <v>1465</v>
      </c>
      <c r="D220" s="25"/>
      <c r="E220" s="98"/>
      <c r="F220" s="25" t="s">
        <v>1602</v>
      </c>
      <c r="G220" s="25" t="str">
        <f t="shared" si="4"/>
        <v>5</v>
      </c>
      <c r="H220" s="25">
        <v>21.0</v>
      </c>
      <c r="I220" s="25">
        <v>1961.0</v>
      </c>
      <c r="J220" s="25" t="s">
        <v>1603</v>
      </c>
      <c r="K220" s="25">
        <v>-7.123742</v>
      </c>
      <c r="L220" s="25">
        <v>-34.865646</v>
      </c>
      <c r="M220" s="25" t="s">
        <v>249</v>
      </c>
      <c r="N220" s="25" t="s">
        <v>79</v>
      </c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</row>
    <row r="221">
      <c r="A221" s="25">
        <v>60456.0</v>
      </c>
      <c r="B221" s="25" t="s">
        <v>46</v>
      </c>
      <c r="C221" s="25" t="s">
        <v>46</v>
      </c>
      <c r="D221" s="25"/>
      <c r="E221" s="25">
        <v>6125.0</v>
      </c>
      <c r="F221" s="25" t="s">
        <v>1604</v>
      </c>
      <c r="G221" s="25" t="str">
        <f t="shared" si="4"/>
        <v>6</v>
      </c>
      <c r="H221" s="25">
        <v>20.0</v>
      </c>
      <c r="I221" s="25">
        <v>1961.0</v>
      </c>
      <c r="J221" s="25" t="s">
        <v>1603</v>
      </c>
      <c r="K221" s="25">
        <v>-7.119496</v>
      </c>
      <c r="L221" s="25">
        <v>-34.845012</v>
      </c>
      <c r="M221" s="25" t="s">
        <v>249</v>
      </c>
      <c r="N221" s="25" t="s">
        <v>79</v>
      </c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</row>
    <row r="222">
      <c r="A222" s="11">
        <v>64346.0</v>
      </c>
      <c r="B222" s="11" t="s">
        <v>1464</v>
      </c>
      <c r="C222" s="11" t="s">
        <v>1465</v>
      </c>
      <c r="D222" s="11"/>
      <c r="E222" s="11">
        <v>6125.0</v>
      </c>
      <c r="F222" s="11" t="s">
        <v>1605</v>
      </c>
      <c r="G222" s="11" t="str">
        <f t="shared" si="4"/>
        <v>5</v>
      </c>
      <c r="H222" s="11">
        <v>1.0</v>
      </c>
      <c r="I222" s="11">
        <v>1961.0</v>
      </c>
      <c r="J222" s="11" t="s">
        <v>1606</v>
      </c>
      <c r="K222" s="11">
        <v>-1.901432</v>
      </c>
      <c r="L222" s="11">
        <v>-55.521285</v>
      </c>
      <c r="M222" s="11" t="s">
        <v>249</v>
      </c>
      <c r="N222" s="11" t="s">
        <v>79</v>
      </c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>
      <c r="A223" s="11">
        <v>60437.0</v>
      </c>
      <c r="B223" s="11" t="s">
        <v>1601</v>
      </c>
      <c r="C223" s="11" t="s">
        <v>1465</v>
      </c>
      <c r="D223" s="11"/>
      <c r="E223" s="11">
        <v>6125.0</v>
      </c>
      <c r="F223" s="11" t="s">
        <v>1605</v>
      </c>
      <c r="G223" s="11" t="str">
        <f t="shared" si="4"/>
        <v>5</v>
      </c>
      <c r="H223" s="11">
        <v>1.0</v>
      </c>
      <c r="I223" s="11">
        <v>1961.0</v>
      </c>
      <c r="J223" s="11" t="s">
        <v>1606</v>
      </c>
      <c r="K223" s="11">
        <v>-1.901432</v>
      </c>
      <c r="L223" s="11">
        <v>-55.521285</v>
      </c>
      <c r="M223" s="11" t="s">
        <v>249</v>
      </c>
      <c r="N223" s="11" t="s">
        <v>79</v>
      </c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>
      <c r="A224" s="36">
        <v>64350.0</v>
      </c>
      <c r="B224" s="36" t="s">
        <v>1482</v>
      </c>
      <c r="C224" s="36" t="s">
        <v>1482</v>
      </c>
      <c r="D224" s="36"/>
      <c r="E224" s="36">
        <v>6135.0</v>
      </c>
      <c r="F224" s="36" t="s">
        <v>1607</v>
      </c>
      <c r="G224" s="36" t="str">
        <f t="shared" si="4"/>
        <v>5</v>
      </c>
      <c r="H224" s="36">
        <v>8.0</v>
      </c>
      <c r="I224" s="36">
        <v>1961.0</v>
      </c>
      <c r="J224" s="36" t="s">
        <v>977</v>
      </c>
      <c r="K224" s="36">
        <v>3.416667</v>
      </c>
      <c r="L224" s="36">
        <v>-76.55</v>
      </c>
      <c r="M224" s="36" t="s">
        <v>249</v>
      </c>
      <c r="N224" s="36" t="s">
        <v>79</v>
      </c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7"/>
      <c r="AF224" s="37"/>
      <c r="AG224" s="37"/>
      <c r="AH224" s="37"/>
      <c r="AI224" s="37"/>
    </row>
    <row r="225">
      <c r="A225" s="36">
        <v>60426.0</v>
      </c>
      <c r="B225" s="36" t="s">
        <v>1601</v>
      </c>
      <c r="C225" s="36" t="s">
        <v>1465</v>
      </c>
      <c r="D225" s="36"/>
      <c r="E225" s="36">
        <v>6135.0</v>
      </c>
      <c r="F225" s="36" t="s">
        <v>979</v>
      </c>
      <c r="G225" s="36" t="str">
        <f t="shared" si="4"/>
        <v>7</v>
      </c>
      <c r="H225" s="36">
        <v>17.0</v>
      </c>
      <c r="I225" s="36">
        <v>1961.0</v>
      </c>
      <c r="J225" s="36" t="s">
        <v>977</v>
      </c>
      <c r="K225" s="36">
        <v>3.416667</v>
      </c>
      <c r="L225" s="36">
        <v>-76.55</v>
      </c>
      <c r="M225" s="36" t="s">
        <v>249</v>
      </c>
      <c r="N225" s="36" t="s">
        <v>79</v>
      </c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  <c r="AF225" s="37"/>
      <c r="AG225" s="37"/>
      <c r="AH225" s="37"/>
      <c r="AI225" s="37"/>
    </row>
    <row r="226">
      <c r="A226" s="36">
        <v>64352.0</v>
      </c>
      <c r="B226" s="36" t="s">
        <v>1601</v>
      </c>
      <c r="C226" s="36" t="s">
        <v>1465</v>
      </c>
      <c r="D226" s="36"/>
      <c r="E226" s="36">
        <v>6135.0</v>
      </c>
      <c r="F226" s="36" t="s">
        <v>1608</v>
      </c>
      <c r="G226" s="36" t="str">
        <f t="shared" si="4"/>
        <v>12</v>
      </c>
      <c r="H226" s="36">
        <v>2.0</v>
      </c>
      <c r="I226" s="36">
        <v>1961.0</v>
      </c>
      <c r="J226" s="36" t="s">
        <v>977</v>
      </c>
      <c r="K226" s="36">
        <v>3.416667</v>
      </c>
      <c r="L226" s="36">
        <v>-76.55</v>
      </c>
      <c r="M226" s="36" t="s">
        <v>249</v>
      </c>
      <c r="N226" s="36" t="s">
        <v>79</v>
      </c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  <c r="AE226" s="37"/>
      <c r="AF226" s="37"/>
      <c r="AG226" s="37"/>
      <c r="AH226" s="37"/>
      <c r="AI226" s="37"/>
    </row>
    <row r="227">
      <c r="A227" s="36">
        <v>64699.0</v>
      </c>
      <c r="B227" s="36" t="s">
        <v>1601</v>
      </c>
      <c r="C227" s="36" t="s">
        <v>1465</v>
      </c>
      <c r="D227" s="36"/>
      <c r="E227" s="36">
        <v>6135.0</v>
      </c>
      <c r="F227" s="36" t="s">
        <v>978</v>
      </c>
      <c r="G227" s="36" t="str">
        <f t="shared" si="4"/>
        <v>7</v>
      </c>
      <c r="H227" s="36">
        <v>27.0</v>
      </c>
      <c r="I227" s="36">
        <v>1961.0</v>
      </c>
      <c r="J227" s="36" t="s">
        <v>977</v>
      </c>
      <c r="K227" s="36">
        <v>3.416667</v>
      </c>
      <c r="L227" s="36">
        <v>-76.55</v>
      </c>
      <c r="M227" s="36" t="s">
        <v>249</v>
      </c>
      <c r="N227" s="36" t="s">
        <v>79</v>
      </c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  <c r="AC227" s="37"/>
      <c r="AD227" s="37"/>
      <c r="AE227" s="37"/>
      <c r="AF227" s="37"/>
      <c r="AG227" s="37"/>
      <c r="AH227" s="37"/>
      <c r="AI227" s="37"/>
    </row>
    <row r="228">
      <c r="A228" s="36">
        <v>39480.0</v>
      </c>
      <c r="B228" s="36" t="s">
        <v>1601</v>
      </c>
      <c r="C228" s="36" t="s">
        <v>1465</v>
      </c>
      <c r="D228" s="36"/>
      <c r="E228" s="36">
        <v>6135.0</v>
      </c>
      <c r="F228" s="36" t="s">
        <v>950</v>
      </c>
      <c r="G228" s="36" t="str">
        <f t="shared" si="4"/>
        <v>1</v>
      </c>
      <c r="H228" s="36">
        <v>8.0</v>
      </c>
      <c r="I228" s="36">
        <v>1961.0</v>
      </c>
      <c r="J228" s="36" t="s">
        <v>977</v>
      </c>
      <c r="K228" s="36">
        <v>3.416667</v>
      </c>
      <c r="L228" s="36">
        <v>-76.55</v>
      </c>
      <c r="M228" s="36" t="s">
        <v>249</v>
      </c>
      <c r="N228" s="36" t="s">
        <v>79</v>
      </c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  <c r="AC228" s="37"/>
      <c r="AD228" s="37"/>
      <c r="AE228" s="37"/>
      <c r="AF228" s="37"/>
      <c r="AG228" s="37"/>
      <c r="AH228" s="37"/>
      <c r="AI228" s="37"/>
    </row>
    <row r="229">
      <c r="A229" s="36">
        <v>39633.0</v>
      </c>
      <c r="B229" s="36" t="s">
        <v>1601</v>
      </c>
      <c r="C229" s="36" t="s">
        <v>1465</v>
      </c>
      <c r="D229" s="36"/>
      <c r="E229" s="36">
        <v>6135.0</v>
      </c>
      <c r="F229" s="36" t="s">
        <v>976</v>
      </c>
      <c r="G229" s="36" t="str">
        <f t="shared" si="4"/>
        <v>7</v>
      </c>
      <c r="H229" s="36">
        <v>28.0</v>
      </c>
      <c r="I229" s="36">
        <v>1961.0</v>
      </c>
      <c r="J229" s="36" t="s">
        <v>977</v>
      </c>
      <c r="K229" s="36">
        <v>3.416667</v>
      </c>
      <c r="L229" s="36">
        <v>-76.55</v>
      </c>
      <c r="M229" s="36" t="s">
        <v>249</v>
      </c>
      <c r="N229" s="36" t="s">
        <v>79</v>
      </c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  <c r="AC229" s="37"/>
      <c r="AD229" s="37"/>
      <c r="AE229" s="37"/>
      <c r="AF229" s="37"/>
      <c r="AG229" s="37"/>
      <c r="AH229" s="37"/>
      <c r="AI229" s="37"/>
    </row>
    <row r="230">
      <c r="A230" s="36">
        <v>64335.0</v>
      </c>
      <c r="B230" s="36" t="s">
        <v>1609</v>
      </c>
      <c r="C230" s="36" t="s">
        <v>1592</v>
      </c>
      <c r="D230" s="36"/>
      <c r="E230" s="36">
        <v>6135.0</v>
      </c>
      <c r="F230" s="36" t="s">
        <v>1610</v>
      </c>
      <c r="G230" s="36" t="str">
        <f t="shared" si="4"/>
        <v>7</v>
      </c>
      <c r="H230" s="36">
        <v>20.0</v>
      </c>
      <c r="I230" s="36">
        <v>1961.0</v>
      </c>
      <c r="J230" s="36" t="s">
        <v>977</v>
      </c>
      <c r="K230" s="36">
        <v>3.416667</v>
      </c>
      <c r="L230" s="36">
        <v>-76.55</v>
      </c>
      <c r="M230" s="36" t="s">
        <v>249</v>
      </c>
      <c r="N230" s="36" t="s">
        <v>79</v>
      </c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  <c r="AC230" s="37"/>
      <c r="AD230" s="37"/>
      <c r="AE230" s="37"/>
      <c r="AF230" s="37"/>
      <c r="AG230" s="37"/>
      <c r="AH230" s="37"/>
      <c r="AI230" s="37"/>
    </row>
    <row r="231">
      <c r="A231" s="39">
        <v>36132.0</v>
      </c>
      <c r="B231" s="39" t="s">
        <v>1464</v>
      </c>
      <c r="C231" s="39" t="s">
        <v>1465</v>
      </c>
      <c r="D231" s="39"/>
      <c r="E231" s="39">
        <v>6107.0</v>
      </c>
      <c r="F231" s="39" t="s">
        <v>1611</v>
      </c>
      <c r="G231" s="39" t="str">
        <f t="shared" si="4"/>
        <v>2</v>
      </c>
      <c r="H231" s="39" t="s">
        <v>1612</v>
      </c>
      <c r="I231" s="39">
        <v>1961.0</v>
      </c>
      <c r="J231" s="39" t="s">
        <v>1613</v>
      </c>
      <c r="K231" s="39">
        <v>7.006208</v>
      </c>
      <c r="L231" s="39">
        <v>-73.909717</v>
      </c>
      <c r="M231" s="39" t="s">
        <v>249</v>
      </c>
      <c r="N231" s="39" t="s">
        <v>79</v>
      </c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  <c r="AC231" s="40"/>
      <c r="AD231" s="40"/>
      <c r="AE231" s="40"/>
      <c r="AF231" s="40"/>
      <c r="AG231" s="40"/>
      <c r="AH231" s="40"/>
      <c r="AI231" s="40"/>
    </row>
    <row r="232">
      <c r="A232" s="39">
        <v>36153.0</v>
      </c>
      <c r="B232" s="39" t="s">
        <v>1464</v>
      </c>
      <c r="C232" s="39" t="s">
        <v>1465</v>
      </c>
      <c r="D232" s="39"/>
      <c r="E232" s="39">
        <v>6107.0</v>
      </c>
      <c r="F232" s="39" t="s">
        <v>1611</v>
      </c>
      <c r="G232" s="39" t="str">
        <f t="shared" si="4"/>
        <v>2</v>
      </c>
      <c r="H232" s="39" t="s">
        <v>1612</v>
      </c>
      <c r="I232" s="39">
        <v>1961.0</v>
      </c>
      <c r="J232" s="39" t="s">
        <v>1613</v>
      </c>
      <c r="K232" s="39">
        <v>7.006208</v>
      </c>
      <c r="L232" s="39">
        <v>-73.909717</v>
      </c>
      <c r="M232" s="39" t="s">
        <v>249</v>
      </c>
      <c r="N232" s="39" t="s">
        <v>79</v>
      </c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  <c r="AD232" s="40"/>
      <c r="AE232" s="40"/>
      <c r="AF232" s="40"/>
      <c r="AG232" s="40"/>
      <c r="AH232" s="40"/>
      <c r="AI232" s="40"/>
    </row>
    <row r="233">
      <c r="A233" s="39">
        <v>36133.0</v>
      </c>
      <c r="B233" s="39" t="s">
        <v>1464</v>
      </c>
      <c r="C233" s="39" t="s">
        <v>1465</v>
      </c>
      <c r="D233" s="39"/>
      <c r="E233" s="39">
        <v>6107.0</v>
      </c>
      <c r="F233" s="39" t="s">
        <v>1611</v>
      </c>
      <c r="G233" s="39" t="str">
        <f t="shared" si="4"/>
        <v>2</v>
      </c>
      <c r="H233" s="39" t="s">
        <v>1612</v>
      </c>
      <c r="I233" s="39">
        <v>1961.0</v>
      </c>
      <c r="J233" s="39" t="s">
        <v>1613</v>
      </c>
      <c r="K233" s="39">
        <v>7.006208</v>
      </c>
      <c r="L233" s="39">
        <v>-73.909717</v>
      </c>
      <c r="M233" s="39" t="s">
        <v>249</v>
      </c>
      <c r="N233" s="39" t="s">
        <v>79</v>
      </c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  <c r="AC233" s="40"/>
      <c r="AD233" s="40"/>
      <c r="AE233" s="40"/>
      <c r="AF233" s="40"/>
      <c r="AG233" s="40"/>
      <c r="AH233" s="40"/>
      <c r="AI233" s="40"/>
    </row>
    <row r="234">
      <c r="A234" s="39">
        <v>36128.0</v>
      </c>
      <c r="B234" s="39" t="s">
        <v>1464</v>
      </c>
      <c r="C234" s="39" t="s">
        <v>1465</v>
      </c>
      <c r="D234" s="39"/>
      <c r="E234" s="39">
        <v>6107.0</v>
      </c>
      <c r="F234" s="39" t="s">
        <v>1611</v>
      </c>
      <c r="G234" s="39" t="str">
        <f t="shared" si="4"/>
        <v>2</v>
      </c>
      <c r="H234" s="39" t="s">
        <v>1612</v>
      </c>
      <c r="I234" s="39">
        <v>1961.0</v>
      </c>
      <c r="J234" s="39" t="s">
        <v>1613</v>
      </c>
      <c r="K234" s="39">
        <v>7.006208</v>
      </c>
      <c r="L234" s="39">
        <v>-73.909717</v>
      </c>
      <c r="M234" s="39" t="s">
        <v>249</v>
      </c>
      <c r="N234" s="39" t="s">
        <v>79</v>
      </c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  <c r="AC234" s="40"/>
      <c r="AD234" s="40"/>
      <c r="AE234" s="40"/>
      <c r="AF234" s="40"/>
      <c r="AG234" s="40"/>
      <c r="AH234" s="40"/>
      <c r="AI234" s="40"/>
    </row>
    <row r="235">
      <c r="A235" s="39">
        <v>36187.0</v>
      </c>
      <c r="B235" s="39" t="s">
        <v>1464</v>
      </c>
      <c r="C235" s="39" t="s">
        <v>1465</v>
      </c>
      <c r="D235" s="39"/>
      <c r="E235" s="39">
        <v>6127.0</v>
      </c>
      <c r="F235" s="39" t="s">
        <v>1614</v>
      </c>
      <c r="G235" s="39" t="str">
        <f t="shared" si="4"/>
        <v>7</v>
      </c>
      <c r="H235" s="39" t="s">
        <v>1484</v>
      </c>
      <c r="I235" s="39">
        <v>1961.0</v>
      </c>
      <c r="J235" s="39" t="s">
        <v>1613</v>
      </c>
      <c r="K235" s="39">
        <v>7.006208</v>
      </c>
      <c r="L235" s="39">
        <v>-73.909717</v>
      </c>
      <c r="M235" s="39" t="s">
        <v>249</v>
      </c>
      <c r="N235" s="39" t="s">
        <v>79</v>
      </c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  <c r="AC235" s="40"/>
      <c r="AD235" s="40"/>
      <c r="AE235" s="40"/>
      <c r="AF235" s="40"/>
      <c r="AG235" s="40"/>
      <c r="AH235" s="40"/>
      <c r="AI235" s="40"/>
    </row>
    <row r="236">
      <c r="A236" s="39">
        <v>36124.0</v>
      </c>
      <c r="B236" s="39" t="s">
        <v>1464</v>
      </c>
      <c r="C236" s="39" t="s">
        <v>1465</v>
      </c>
      <c r="D236" s="39"/>
      <c r="E236" s="39">
        <v>6127.0</v>
      </c>
      <c r="F236" s="39" t="s">
        <v>1614</v>
      </c>
      <c r="G236" s="39" t="str">
        <f t="shared" si="4"/>
        <v>7</v>
      </c>
      <c r="H236" s="39" t="s">
        <v>1484</v>
      </c>
      <c r="I236" s="39">
        <v>1961.0</v>
      </c>
      <c r="J236" s="39" t="s">
        <v>1613</v>
      </c>
      <c r="K236" s="39">
        <v>7.006208</v>
      </c>
      <c r="L236" s="39">
        <v>-73.909717</v>
      </c>
      <c r="M236" s="39" t="s">
        <v>249</v>
      </c>
      <c r="N236" s="39" t="s">
        <v>79</v>
      </c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40"/>
      <c r="AF236" s="40"/>
      <c r="AG236" s="40"/>
      <c r="AH236" s="40"/>
      <c r="AI236" s="40"/>
    </row>
    <row r="237">
      <c r="A237" s="39">
        <v>83712.0</v>
      </c>
      <c r="B237" s="39" t="s">
        <v>1464</v>
      </c>
      <c r="C237" s="39" t="s">
        <v>1465</v>
      </c>
      <c r="D237" s="39"/>
      <c r="E237" s="39">
        <v>6127.0</v>
      </c>
      <c r="F237" s="39" t="s">
        <v>1614</v>
      </c>
      <c r="G237" s="39" t="str">
        <f t="shared" si="4"/>
        <v>7</v>
      </c>
      <c r="H237" s="39" t="s">
        <v>1484</v>
      </c>
      <c r="I237" s="39">
        <v>1961.0</v>
      </c>
      <c r="J237" s="39" t="s">
        <v>1613</v>
      </c>
      <c r="K237" s="39">
        <v>7.006208</v>
      </c>
      <c r="L237" s="39">
        <v>-73.909717</v>
      </c>
      <c r="M237" s="39" t="s">
        <v>249</v>
      </c>
      <c r="N237" s="39" t="s">
        <v>79</v>
      </c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  <c r="AB237" s="40"/>
      <c r="AC237" s="40"/>
      <c r="AD237" s="40"/>
      <c r="AE237" s="40"/>
      <c r="AF237" s="40"/>
      <c r="AG237" s="40"/>
      <c r="AH237" s="40"/>
      <c r="AI237" s="40"/>
    </row>
    <row r="238">
      <c r="A238" s="39">
        <v>36250.0</v>
      </c>
      <c r="B238" s="39" t="s">
        <v>1615</v>
      </c>
      <c r="C238" s="39" t="s">
        <v>1465</v>
      </c>
      <c r="D238" s="39"/>
      <c r="E238" s="39">
        <v>6116.0</v>
      </c>
      <c r="F238" s="39" t="s">
        <v>1616</v>
      </c>
      <c r="G238" s="39"/>
      <c r="H238" s="39"/>
      <c r="I238" s="39">
        <v>1961.0</v>
      </c>
      <c r="J238" s="39" t="s">
        <v>1613</v>
      </c>
      <c r="K238" s="39">
        <v>7.006208</v>
      </c>
      <c r="L238" s="39">
        <v>-73.909717</v>
      </c>
      <c r="M238" s="39" t="s">
        <v>249</v>
      </c>
      <c r="N238" s="39" t="s">
        <v>79</v>
      </c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  <c r="AB238" s="40"/>
      <c r="AC238" s="40"/>
      <c r="AD238" s="40"/>
      <c r="AE238" s="40"/>
      <c r="AF238" s="40"/>
      <c r="AG238" s="40"/>
      <c r="AH238" s="40"/>
      <c r="AI238" s="40"/>
    </row>
    <row r="239">
      <c r="A239" s="29">
        <v>43732.0</v>
      </c>
      <c r="B239" s="29" t="s">
        <v>1467</v>
      </c>
      <c r="C239" s="29" t="s">
        <v>1468</v>
      </c>
      <c r="D239" s="29"/>
      <c r="E239" s="30"/>
      <c r="F239" s="29" t="s">
        <v>632</v>
      </c>
      <c r="G239" s="29" t="str">
        <f t="shared" ref="G239:G298" si="5">IFERROR(__xludf.DUMMYFUNCTION("SPLIT(F239,""."",TRUE)"),"3")</f>
        <v>3</v>
      </c>
      <c r="H239" s="29">
        <v>24.0</v>
      </c>
      <c r="I239" s="29">
        <v>1961.0</v>
      </c>
      <c r="J239" s="29" t="s">
        <v>679</v>
      </c>
      <c r="K239" s="29">
        <v>26.945336</v>
      </c>
      <c r="L239" s="29">
        <v>-81.316184</v>
      </c>
      <c r="M239" s="29" t="s">
        <v>249</v>
      </c>
      <c r="N239" s="29" t="s">
        <v>79</v>
      </c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  <c r="AI239" s="30"/>
    </row>
    <row r="240">
      <c r="A240" s="29">
        <v>43723.0</v>
      </c>
      <c r="B240" s="29" t="s">
        <v>1467</v>
      </c>
      <c r="C240" s="29" t="s">
        <v>1468</v>
      </c>
      <c r="D240" s="29"/>
      <c r="E240" s="30"/>
      <c r="F240" s="29" t="s">
        <v>632</v>
      </c>
      <c r="G240" s="29" t="str">
        <f t="shared" si="5"/>
        <v>3</v>
      </c>
      <c r="H240" s="29">
        <v>24.0</v>
      </c>
      <c r="I240" s="29">
        <v>1961.0</v>
      </c>
      <c r="J240" s="29" t="s">
        <v>679</v>
      </c>
      <c r="K240" s="29">
        <v>26.945336</v>
      </c>
      <c r="L240" s="29">
        <v>-81.316184</v>
      </c>
      <c r="M240" s="29" t="s">
        <v>249</v>
      </c>
      <c r="N240" s="29" t="s">
        <v>79</v>
      </c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  <c r="AI240" s="30"/>
    </row>
    <row r="241">
      <c r="A241" s="11">
        <v>44091.0</v>
      </c>
      <c r="B241" s="11" t="s">
        <v>1467</v>
      </c>
      <c r="C241" s="11" t="s">
        <v>1468</v>
      </c>
      <c r="D241" s="11"/>
      <c r="E241" s="11">
        <v>144.0</v>
      </c>
      <c r="F241" s="11" t="s">
        <v>681</v>
      </c>
      <c r="G241" s="11" t="str">
        <f t="shared" si="5"/>
        <v>2</v>
      </c>
      <c r="H241" s="11">
        <v>28.0</v>
      </c>
      <c r="I241" s="11">
        <v>1961.0</v>
      </c>
      <c r="J241" s="11" t="s">
        <v>1617</v>
      </c>
      <c r="K241" s="11">
        <v>27.244768</v>
      </c>
      <c r="L241" s="11">
        <v>-81.298127</v>
      </c>
      <c r="M241" s="11" t="s">
        <v>249</v>
      </c>
      <c r="N241" s="11" t="s">
        <v>79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>
      <c r="A242" s="11">
        <v>44980.0</v>
      </c>
      <c r="B242" s="11" t="s">
        <v>1467</v>
      </c>
      <c r="C242" s="11" t="s">
        <v>1468</v>
      </c>
      <c r="D242" s="11"/>
      <c r="E242" s="11" t="s">
        <v>1093</v>
      </c>
      <c r="F242" s="11" t="s">
        <v>681</v>
      </c>
      <c r="G242" s="11" t="str">
        <f t="shared" si="5"/>
        <v>2</v>
      </c>
      <c r="H242" s="11">
        <v>28.0</v>
      </c>
      <c r="I242" s="11">
        <v>1961.0</v>
      </c>
      <c r="J242" s="11" t="s">
        <v>1617</v>
      </c>
      <c r="K242" s="11">
        <v>27.244768</v>
      </c>
      <c r="L242" s="11">
        <v>-81.298127</v>
      </c>
      <c r="M242" s="11" t="s">
        <v>249</v>
      </c>
      <c r="N242" s="11" t="s">
        <v>79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>
      <c r="A243" s="39">
        <v>44612.0</v>
      </c>
      <c r="B243" s="39" t="s">
        <v>1467</v>
      </c>
      <c r="C243" s="39" t="s">
        <v>1468</v>
      </c>
      <c r="D243" s="39"/>
      <c r="E243" s="40"/>
      <c r="F243" s="39" t="s">
        <v>752</v>
      </c>
      <c r="G243" s="39" t="str">
        <f t="shared" si="5"/>
        <v>3</v>
      </c>
      <c r="H243" s="39">
        <v>20.0</v>
      </c>
      <c r="I243" s="39">
        <v>1961.0</v>
      </c>
      <c r="J243" s="39" t="s">
        <v>1618</v>
      </c>
      <c r="K243" s="39">
        <v>27.471427</v>
      </c>
      <c r="L243" s="39">
        <v>-81.541465</v>
      </c>
      <c r="M243" s="39" t="s">
        <v>249</v>
      </c>
      <c r="N243" s="39" t="s">
        <v>79</v>
      </c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  <c r="AA243" s="40"/>
      <c r="AB243" s="40"/>
      <c r="AC243" s="40"/>
      <c r="AD243" s="40"/>
      <c r="AE243" s="40"/>
      <c r="AF243" s="40"/>
      <c r="AG243" s="40"/>
      <c r="AH243" s="40"/>
      <c r="AI243" s="40"/>
    </row>
    <row r="244">
      <c r="A244" s="39">
        <v>37430.0</v>
      </c>
      <c r="B244" s="39" t="s">
        <v>1467</v>
      </c>
      <c r="C244" s="39" t="s">
        <v>1468</v>
      </c>
      <c r="D244" s="39"/>
      <c r="E244" s="40"/>
      <c r="F244" s="39" t="s">
        <v>1619</v>
      </c>
      <c r="G244" s="39" t="str">
        <f t="shared" si="5"/>
        <v>4</v>
      </c>
      <c r="H244" s="39">
        <v>2.0</v>
      </c>
      <c r="I244" s="39">
        <v>1961.0</v>
      </c>
      <c r="J244" s="39" t="s">
        <v>1618</v>
      </c>
      <c r="K244" s="39">
        <v>27.471427</v>
      </c>
      <c r="L244" s="39">
        <v>-81.541465</v>
      </c>
      <c r="M244" s="39" t="s">
        <v>249</v>
      </c>
      <c r="N244" s="39" t="s">
        <v>79</v>
      </c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  <c r="AB244" s="40"/>
      <c r="AC244" s="40"/>
      <c r="AD244" s="40"/>
      <c r="AE244" s="40"/>
      <c r="AF244" s="40"/>
      <c r="AG244" s="40"/>
      <c r="AH244" s="40"/>
      <c r="AI244" s="40"/>
    </row>
    <row r="245">
      <c r="A245" s="39">
        <v>43712.0</v>
      </c>
      <c r="B245" s="39" t="s">
        <v>1467</v>
      </c>
      <c r="C245" s="39" t="s">
        <v>1468</v>
      </c>
      <c r="D245" s="39"/>
      <c r="E245" s="40"/>
      <c r="F245" s="39" t="s">
        <v>1619</v>
      </c>
      <c r="G245" s="39" t="str">
        <f t="shared" si="5"/>
        <v>4</v>
      </c>
      <c r="H245" s="39">
        <v>2.0</v>
      </c>
      <c r="I245" s="39">
        <v>1961.0</v>
      </c>
      <c r="J245" s="39" t="s">
        <v>1618</v>
      </c>
      <c r="K245" s="39">
        <v>27.471427</v>
      </c>
      <c r="L245" s="39">
        <v>-81.541465</v>
      </c>
      <c r="M245" s="39" t="s">
        <v>249</v>
      </c>
      <c r="N245" s="39" t="s">
        <v>79</v>
      </c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  <c r="AB245" s="40"/>
      <c r="AC245" s="40"/>
      <c r="AD245" s="40"/>
      <c r="AE245" s="40"/>
      <c r="AF245" s="40"/>
      <c r="AG245" s="40"/>
      <c r="AH245" s="40"/>
      <c r="AI245" s="40"/>
    </row>
    <row r="246">
      <c r="A246" s="17">
        <v>39696.0</v>
      </c>
      <c r="B246" s="17" t="s">
        <v>1620</v>
      </c>
      <c r="C246" s="17" t="s">
        <v>1592</v>
      </c>
      <c r="D246" s="17"/>
      <c r="E246" s="17">
        <v>6210.0</v>
      </c>
      <c r="F246" s="17" t="s">
        <v>1621</v>
      </c>
      <c r="G246" s="17" t="str">
        <f t="shared" si="5"/>
        <v>3</v>
      </c>
      <c r="H246" s="17">
        <v>18.0</v>
      </c>
      <c r="I246" s="17">
        <v>1962.0</v>
      </c>
      <c r="J246" s="17" t="s">
        <v>1622</v>
      </c>
      <c r="K246" s="17">
        <v>-8.833333</v>
      </c>
      <c r="L246" s="17">
        <v>-75.916667</v>
      </c>
      <c r="M246" s="17" t="s">
        <v>249</v>
      </c>
      <c r="N246" s="17" t="s">
        <v>79</v>
      </c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</row>
    <row r="247">
      <c r="A247" s="22">
        <v>60527.0</v>
      </c>
      <c r="B247" s="22" t="s">
        <v>46</v>
      </c>
      <c r="C247" s="22" t="s">
        <v>46</v>
      </c>
      <c r="D247" s="22"/>
      <c r="E247" s="22">
        <v>62418.0</v>
      </c>
      <c r="F247" s="22" t="s">
        <v>1623</v>
      </c>
      <c r="G247" s="22" t="str">
        <f t="shared" si="5"/>
        <v>5</v>
      </c>
      <c r="H247" s="22">
        <v>27.0</v>
      </c>
      <c r="I247" s="22">
        <v>1962.0</v>
      </c>
      <c r="J247" s="22" t="s">
        <v>1624</v>
      </c>
      <c r="K247" s="85">
        <v>17.944963</v>
      </c>
      <c r="L247" s="22">
        <v>-96.173042</v>
      </c>
      <c r="M247" s="22" t="s">
        <v>249</v>
      </c>
      <c r="N247" s="22" t="s">
        <v>79</v>
      </c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</row>
    <row r="248">
      <c r="A248" s="22">
        <v>64739.0</v>
      </c>
      <c r="B248" s="22" t="s">
        <v>46</v>
      </c>
      <c r="C248" s="22" t="s">
        <v>46</v>
      </c>
      <c r="D248" s="22"/>
      <c r="E248" s="22">
        <v>62425.0</v>
      </c>
      <c r="F248" s="99" t="s">
        <v>1625</v>
      </c>
      <c r="G248" s="22" t="str">
        <f t="shared" si="5"/>
        <v>5</v>
      </c>
      <c r="H248" s="99">
        <v>29.0</v>
      </c>
      <c r="I248" s="99">
        <v>1962.0</v>
      </c>
      <c r="J248" s="22" t="s">
        <v>1626</v>
      </c>
      <c r="K248" s="85">
        <v>17.944963</v>
      </c>
      <c r="L248" s="22">
        <v>-96.173042</v>
      </c>
      <c r="M248" s="22" t="s">
        <v>249</v>
      </c>
      <c r="N248" s="22" t="s">
        <v>79</v>
      </c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</row>
    <row r="249">
      <c r="A249" s="22">
        <v>95278.0</v>
      </c>
      <c r="B249" s="22" t="s">
        <v>46</v>
      </c>
      <c r="C249" s="22" t="s">
        <v>46</v>
      </c>
      <c r="D249" s="22"/>
      <c r="E249" s="22">
        <v>62425.0</v>
      </c>
      <c r="F249" s="99" t="s">
        <v>1625</v>
      </c>
      <c r="G249" s="22" t="str">
        <f t="shared" si="5"/>
        <v>5</v>
      </c>
      <c r="H249" s="99">
        <v>29.0</v>
      </c>
      <c r="I249" s="99">
        <v>1962.0</v>
      </c>
      <c r="J249" s="22" t="s">
        <v>1626</v>
      </c>
      <c r="K249" s="85">
        <v>17.944963</v>
      </c>
      <c r="L249" s="22">
        <v>-96.173042</v>
      </c>
      <c r="M249" s="22" t="s">
        <v>249</v>
      </c>
      <c r="N249" s="22" t="s">
        <v>79</v>
      </c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</row>
    <row r="250">
      <c r="A250" s="22">
        <v>64739.0</v>
      </c>
      <c r="B250" s="22" t="s">
        <v>46</v>
      </c>
      <c r="C250" s="22" t="s">
        <v>46</v>
      </c>
      <c r="D250" s="22"/>
      <c r="E250" s="22">
        <v>62425.0</v>
      </c>
      <c r="F250" s="99" t="s">
        <v>1625</v>
      </c>
      <c r="G250" s="22" t="str">
        <f t="shared" si="5"/>
        <v>5</v>
      </c>
      <c r="H250" s="99">
        <v>29.0</v>
      </c>
      <c r="I250" s="99">
        <v>1962.0</v>
      </c>
      <c r="J250" s="22" t="s">
        <v>1626</v>
      </c>
      <c r="K250" s="85">
        <v>17.944963</v>
      </c>
      <c r="L250" s="22">
        <v>-96.173042</v>
      </c>
      <c r="M250" s="22" t="s">
        <v>249</v>
      </c>
      <c r="N250" s="22" t="s">
        <v>79</v>
      </c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</row>
    <row r="251">
      <c r="A251" s="22">
        <v>95278.0</v>
      </c>
      <c r="B251" s="22" t="s">
        <v>46</v>
      </c>
      <c r="C251" s="22" t="s">
        <v>46</v>
      </c>
      <c r="D251" s="22"/>
      <c r="E251" s="22">
        <v>62425.0</v>
      </c>
      <c r="F251" s="22" t="s">
        <v>1625</v>
      </c>
      <c r="G251" s="22" t="str">
        <f t="shared" si="5"/>
        <v>5</v>
      </c>
      <c r="H251" s="22">
        <v>29.0</v>
      </c>
      <c r="I251" s="22">
        <v>1962.0</v>
      </c>
      <c r="J251" s="22" t="s">
        <v>1626</v>
      </c>
      <c r="K251" s="85">
        <v>17.944963</v>
      </c>
      <c r="L251" s="22">
        <v>-96.173042</v>
      </c>
      <c r="M251" s="22" t="s">
        <v>249</v>
      </c>
      <c r="N251" s="22" t="s">
        <v>79</v>
      </c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</row>
    <row r="252">
      <c r="A252" s="25">
        <v>64383.0</v>
      </c>
      <c r="B252" s="25" t="s">
        <v>46</v>
      </c>
      <c r="C252" s="25" t="s">
        <v>46</v>
      </c>
      <c r="D252" s="25"/>
      <c r="E252" s="25">
        <v>62417.0</v>
      </c>
      <c r="F252" s="25" t="s">
        <v>1627</v>
      </c>
      <c r="G252" s="25" t="str">
        <f t="shared" si="5"/>
        <v>5</v>
      </c>
      <c r="H252" s="25">
        <v>26.0</v>
      </c>
      <c r="I252" s="25">
        <v>1962.0</v>
      </c>
      <c r="J252" s="25" t="s">
        <v>1628</v>
      </c>
      <c r="K252" s="75">
        <v>18.358837</v>
      </c>
      <c r="L252" s="75">
        <v>-96.152466</v>
      </c>
      <c r="M252" s="25" t="s">
        <v>249</v>
      </c>
      <c r="N252" s="25" t="s">
        <v>79</v>
      </c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</row>
    <row r="253">
      <c r="A253" s="22">
        <v>60493.0</v>
      </c>
      <c r="B253" s="22" t="s">
        <v>46</v>
      </c>
      <c r="C253" s="22" t="s">
        <v>46</v>
      </c>
      <c r="D253" s="22"/>
      <c r="E253" s="22">
        <v>62427.0</v>
      </c>
      <c r="F253" s="22" t="s">
        <v>1629</v>
      </c>
      <c r="G253" s="22" t="str">
        <f t="shared" si="5"/>
        <v>5</v>
      </c>
      <c r="H253" s="22">
        <v>31.0</v>
      </c>
      <c r="I253" s="22">
        <v>1962.0</v>
      </c>
      <c r="J253" s="22" t="s">
        <v>1035</v>
      </c>
      <c r="K253" s="85">
        <v>18.493857</v>
      </c>
      <c r="L253" s="22">
        <v>-95.044006</v>
      </c>
      <c r="M253" s="22" t="s">
        <v>249</v>
      </c>
      <c r="N253" s="22" t="s">
        <v>79</v>
      </c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</row>
    <row r="254">
      <c r="A254" s="19">
        <v>84515.0</v>
      </c>
      <c r="B254" s="19" t="s">
        <v>46</v>
      </c>
      <c r="C254" s="19" t="s">
        <v>46</v>
      </c>
      <c r="D254" s="19"/>
      <c r="E254" s="19">
        <v>62415.0</v>
      </c>
      <c r="F254" s="19" t="s">
        <v>1630</v>
      </c>
      <c r="G254" s="19" t="str">
        <f t="shared" si="5"/>
        <v>5</v>
      </c>
      <c r="H254" s="19">
        <v>25.0</v>
      </c>
      <c r="I254" s="19">
        <v>1962.0</v>
      </c>
      <c r="J254" s="19" t="s">
        <v>1631</v>
      </c>
      <c r="K254" s="19">
        <v>18.891315</v>
      </c>
      <c r="L254" s="19">
        <v>-97.015147</v>
      </c>
      <c r="M254" s="19" t="s">
        <v>249</v>
      </c>
      <c r="N254" s="19" t="s">
        <v>79</v>
      </c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</row>
    <row r="255">
      <c r="A255" s="29">
        <v>36418.0</v>
      </c>
      <c r="B255" s="29" t="s">
        <v>1632</v>
      </c>
      <c r="C255" s="29" t="s">
        <v>46</v>
      </c>
      <c r="D255" s="29"/>
      <c r="E255" s="29">
        <v>62412.0</v>
      </c>
      <c r="F255" s="29" t="s">
        <v>1633</v>
      </c>
      <c r="G255" s="29" t="str">
        <f t="shared" si="5"/>
        <v>5</v>
      </c>
      <c r="H255" s="29">
        <v>23.0</v>
      </c>
      <c r="I255" s="29">
        <v>1962.0</v>
      </c>
      <c r="J255" s="29" t="s">
        <v>1634</v>
      </c>
      <c r="K255" s="65">
        <v>19.323932</v>
      </c>
      <c r="L255" s="65">
        <v>-96.484604</v>
      </c>
      <c r="M255" s="29" t="s">
        <v>249</v>
      </c>
      <c r="N255" s="29" t="s">
        <v>79</v>
      </c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  <c r="AH255" s="30"/>
      <c r="AI255" s="30"/>
    </row>
    <row r="256">
      <c r="A256" s="36">
        <v>36661.0</v>
      </c>
      <c r="B256" s="36" t="s">
        <v>1632</v>
      </c>
      <c r="C256" s="36" t="s">
        <v>46</v>
      </c>
      <c r="D256" s="36"/>
      <c r="E256" s="36">
        <v>62409.0</v>
      </c>
      <c r="F256" s="36" t="s">
        <v>1635</v>
      </c>
      <c r="G256" s="36" t="str">
        <f t="shared" si="5"/>
        <v>5</v>
      </c>
      <c r="H256" s="36">
        <v>21.0</v>
      </c>
      <c r="I256" s="36">
        <v>1962.0</v>
      </c>
      <c r="J256" s="36" t="s">
        <v>1634</v>
      </c>
      <c r="K256" s="36">
        <v>21.246885</v>
      </c>
      <c r="L256" s="36">
        <v>-98.776791</v>
      </c>
      <c r="M256" s="36" t="s">
        <v>249</v>
      </c>
      <c r="N256" s="36" t="s">
        <v>79</v>
      </c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  <c r="AC256" s="37"/>
      <c r="AD256" s="37"/>
      <c r="AE256" s="37"/>
      <c r="AF256" s="37"/>
      <c r="AG256" s="37"/>
      <c r="AH256" s="37"/>
      <c r="AI256" s="37"/>
    </row>
    <row r="257">
      <c r="A257" s="19">
        <v>37094.0</v>
      </c>
      <c r="B257" s="19" t="s">
        <v>46</v>
      </c>
      <c r="C257" s="19" t="s">
        <v>46</v>
      </c>
      <c r="D257" s="19"/>
      <c r="E257" s="19">
        <v>62411.0</v>
      </c>
      <c r="F257" s="19" t="s">
        <v>1635</v>
      </c>
      <c r="G257" s="19" t="str">
        <f t="shared" si="5"/>
        <v>5</v>
      </c>
      <c r="H257" s="19">
        <v>21.0</v>
      </c>
      <c r="I257" s="19">
        <v>1962.0</v>
      </c>
      <c r="J257" s="19" t="s">
        <v>1636</v>
      </c>
      <c r="K257" s="19">
        <v>21.322498</v>
      </c>
      <c r="L257" s="19">
        <v>-98.813484</v>
      </c>
      <c r="M257" s="19" t="s">
        <v>249</v>
      </c>
      <c r="N257" s="19" t="s">
        <v>79</v>
      </c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</row>
    <row r="258">
      <c r="A258" s="17">
        <v>64379.0</v>
      </c>
      <c r="B258" s="17" t="s">
        <v>46</v>
      </c>
      <c r="C258" s="17" t="s">
        <v>46</v>
      </c>
      <c r="D258" s="17"/>
      <c r="E258" s="17">
        <v>62406.0</v>
      </c>
      <c r="F258" s="17" t="s">
        <v>1059</v>
      </c>
      <c r="G258" s="17" t="str">
        <f t="shared" si="5"/>
        <v>5</v>
      </c>
      <c r="H258" s="17">
        <v>18.0</v>
      </c>
      <c r="I258" s="17">
        <v>1962.0</v>
      </c>
      <c r="J258" s="17" t="s">
        <v>1637</v>
      </c>
      <c r="K258" s="17">
        <v>22.149929</v>
      </c>
      <c r="L258" s="17">
        <v>-100.982802</v>
      </c>
      <c r="M258" s="17" t="s">
        <v>249</v>
      </c>
      <c r="N258" s="17" t="s">
        <v>79</v>
      </c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</row>
    <row r="259">
      <c r="A259" s="17">
        <v>64558.0</v>
      </c>
      <c r="B259" s="17" t="s">
        <v>46</v>
      </c>
      <c r="C259" s="17" t="s">
        <v>46</v>
      </c>
      <c r="D259" s="17"/>
      <c r="E259" s="17">
        <v>62406.0</v>
      </c>
      <c r="F259" s="17" t="s">
        <v>1059</v>
      </c>
      <c r="G259" s="17" t="str">
        <f t="shared" si="5"/>
        <v>5</v>
      </c>
      <c r="H259" s="17">
        <v>18.0</v>
      </c>
      <c r="I259" s="17">
        <v>1962.0</v>
      </c>
      <c r="J259" s="17" t="s">
        <v>1637</v>
      </c>
      <c r="K259" s="17">
        <v>22.149929</v>
      </c>
      <c r="L259" s="17">
        <v>-100.982802</v>
      </c>
      <c r="M259" s="17" t="s">
        <v>249</v>
      </c>
      <c r="N259" s="17" t="s">
        <v>79</v>
      </c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</row>
    <row r="260">
      <c r="A260" s="17">
        <v>64299.0</v>
      </c>
      <c r="B260" s="17" t="s">
        <v>46</v>
      </c>
      <c r="C260" s="17" t="s">
        <v>46</v>
      </c>
      <c r="D260" s="17"/>
      <c r="E260" s="17">
        <v>62406.0</v>
      </c>
      <c r="F260" s="17" t="s">
        <v>1059</v>
      </c>
      <c r="G260" s="17" t="str">
        <f t="shared" si="5"/>
        <v>5</v>
      </c>
      <c r="H260" s="17">
        <v>18.0</v>
      </c>
      <c r="I260" s="17">
        <v>1962.0</v>
      </c>
      <c r="J260" s="17" t="s">
        <v>1637</v>
      </c>
      <c r="K260" s="17">
        <v>22.149929</v>
      </c>
      <c r="L260" s="17">
        <v>-100.982802</v>
      </c>
      <c r="M260" s="17" t="s">
        <v>249</v>
      </c>
      <c r="N260" s="17" t="s">
        <v>79</v>
      </c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</row>
    <row r="261">
      <c r="A261" s="34">
        <v>82751.0</v>
      </c>
      <c r="B261" s="34" t="s">
        <v>46</v>
      </c>
      <c r="C261" s="34" t="s">
        <v>46</v>
      </c>
      <c r="D261" s="34"/>
      <c r="E261" s="34">
        <v>63489.0</v>
      </c>
      <c r="F261" s="34" t="s">
        <v>1638</v>
      </c>
      <c r="G261" s="34" t="str">
        <f t="shared" si="5"/>
        <v>2</v>
      </c>
      <c r="H261" s="34">
        <v>24.0</v>
      </c>
      <c r="I261" s="34">
        <v>1963.0</v>
      </c>
      <c r="J261" s="34" t="s">
        <v>1639</v>
      </c>
      <c r="K261" s="34">
        <v>15.08829</v>
      </c>
      <c r="L261" s="34">
        <v>-92.26551</v>
      </c>
      <c r="M261" s="34" t="s">
        <v>249</v>
      </c>
      <c r="N261" s="34" t="s">
        <v>79</v>
      </c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  <c r="AC261" s="35"/>
      <c r="AD261" s="35"/>
      <c r="AE261" s="35"/>
      <c r="AF261" s="35"/>
      <c r="AG261" s="35"/>
      <c r="AH261" s="35"/>
      <c r="AI261" s="35"/>
    </row>
    <row r="262">
      <c r="A262" s="19">
        <v>58545.0</v>
      </c>
      <c r="B262" s="19" t="s">
        <v>46</v>
      </c>
      <c r="C262" s="19" t="s">
        <v>46</v>
      </c>
      <c r="D262" s="19"/>
      <c r="E262" s="19">
        <v>63491.0</v>
      </c>
      <c r="F262" s="19" t="s">
        <v>1640</v>
      </c>
      <c r="G262" s="19" t="str">
        <f t="shared" si="5"/>
        <v>2</v>
      </c>
      <c r="H262" s="19">
        <v>25.0</v>
      </c>
      <c r="I262" s="19">
        <v>1963.0</v>
      </c>
      <c r="J262" s="19" t="s">
        <v>1641</v>
      </c>
      <c r="K262" s="19">
        <v>15.19662</v>
      </c>
      <c r="L262" s="19">
        <v>-92.415692</v>
      </c>
      <c r="M262" s="19" t="s">
        <v>249</v>
      </c>
      <c r="N262" s="19" t="s">
        <v>79</v>
      </c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</row>
    <row r="263">
      <c r="A263" s="17">
        <v>64532.0</v>
      </c>
      <c r="B263" s="17" t="s">
        <v>46</v>
      </c>
      <c r="C263" s="17" t="s">
        <v>46</v>
      </c>
      <c r="D263" s="17"/>
      <c r="E263" s="17">
        <v>63486.0</v>
      </c>
      <c r="F263" s="17" t="s">
        <v>1642</v>
      </c>
      <c r="G263" s="17" t="str">
        <f t="shared" si="5"/>
        <v>2</v>
      </c>
      <c r="H263" s="17">
        <v>22.0</v>
      </c>
      <c r="I263" s="17">
        <v>1963.0</v>
      </c>
      <c r="J263" s="17" t="s">
        <v>1643</v>
      </c>
      <c r="K263" s="17">
        <v>15.207772</v>
      </c>
      <c r="L263" s="17">
        <v>-92.626826</v>
      </c>
      <c r="M263" s="17" t="s">
        <v>249</v>
      </c>
      <c r="N263" s="17" t="s">
        <v>79</v>
      </c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</row>
    <row r="264">
      <c r="A264" s="14">
        <v>64375.0</v>
      </c>
      <c r="B264" s="14" t="s">
        <v>46</v>
      </c>
      <c r="C264" s="14" t="s">
        <v>46</v>
      </c>
      <c r="D264" s="14"/>
      <c r="E264" s="14">
        <v>63482.0</v>
      </c>
      <c r="F264" s="14" t="s">
        <v>1644</v>
      </c>
      <c r="G264" s="14" t="str">
        <f t="shared" si="5"/>
        <v>2</v>
      </c>
      <c r="H264" s="14">
        <v>20.0</v>
      </c>
      <c r="I264" s="14">
        <v>1963.0</v>
      </c>
      <c r="J264" s="14" t="s">
        <v>1645</v>
      </c>
      <c r="K264" s="14">
        <v>15.299493</v>
      </c>
      <c r="L264" s="14">
        <v>-92.698492</v>
      </c>
      <c r="M264" s="14" t="s">
        <v>249</v>
      </c>
      <c r="N264" s="14" t="s">
        <v>79</v>
      </c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</row>
    <row r="265">
      <c r="A265" s="14">
        <v>50633.0</v>
      </c>
      <c r="B265" s="14" t="s">
        <v>46</v>
      </c>
      <c r="C265" s="14" t="s">
        <v>46</v>
      </c>
      <c r="D265" s="14"/>
      <c r="E265" s="14">
        <v>63482.0</v>
      </c>
      <c r="F265" s="14" t="s">
        <v>1644</v>
      </c>
      <c r="G265" s="14" t="str">
        <f t="shared" si="5"/>
        <v>2</v>
      </c>
      <c r="H265" s="14">
        <v>20.0</v>
      </c>
      <c r="I265" s="14">
        <v>1963.0</v>
      </c>
      <c r="J265" s="14" t="s">
        <v>1645</v>
      </c>
      <c r="K265" s="14">
        <v>15.299493</v>
      </c>
      <c r="L265" s="14">
        <v>-92.698492</v>
      </c>
      <c r="M265" s="14" t="s">
        <v>249</v>
      </c>
      <c r="N265" s="14" t="s">
        <v>79</v>
      </c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</row>
    <row r="266">
      <c r="A266" s="14">
        <v>95411.0</v>
      </c>
      <c r="B266" s="14" t="s">
        <v>46</v>
      </c>
      <c r="C266" s="14" t="s">
        <v>46</v>
      </c>
      <c r="D266" s="14"/>
      <c r="E266" s="14">
        <v>63482.0</v>
      </c>
      <c r="F266" s="14" t="s">
        <v>1644</v>
      </c>
      <c r="G266" s="14" t="str">
        <f t="shared" si="5"/>
        <v>2</v>
      </c>
      <c r="H266" s="14">
        <v>20.0</v>
      </c>
      <c r="I266" s="14">
        <v>1963.0</v>
      </c>
      <c r="J266" s="14" t="s">
        <v>1645</v>
      </c>
      <c r="K266" s="14">
        <v>15.299493</v>
      </c>
      <c r="L266" s="14">
        <v>-92.698492</v>
      </c>
      <c r="M266" s="14" t="s">
        <v>249</v>
      </c>
      <c r="N266" s="14" t="s">
        <v>79</v>
      </c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</row>
    <row r="267">
      <c r="A267" s="14">
        <v>64480.0</v>
      </c>
      <c r="B267" s="14" t="s">
        <v>46</v>
      </c>
      <c r="C267" s="14" t="s">
        <v>46</v>
      </c>
      <c r="D267" s="14"/>
      <c r="E267" s="14">
        <v>63482.0</v>
      </c>
      <c r="F267" s="14" t="s">
        <v>1644</v>
      </c>
      <c r="G267" s="14" t="str">
        <f t="shared" si="5"/>
        <v>2</v>
      </c>
      <c r="H267" s="14">
        <v>20.0</v>
      </c>
      <c r="I267" s="14">
        <v>1963.0</v>
      </c>
      <c r="J267" s="14" t="s">
        <v>1646</v>
      </c>
      <c r="K267" s="14">
        <v>15.299493</v>
      </c>
      <c r="L267" s="14">
        <v>-92.698492</v>
      </c>
      <c r="M267" s="14" t="s">
        <v>249</v>
      </c>
      <c r="N267" s="14" t="s">
        <v>79</v>
      </c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</row>
    <row r="268">
      <c r="A268" s="25">
        <v>64652.0</v>
      </c>
      <c r="B268" s="25" t="s">
        <v>46</v>
      </c>
      <c r="C268" s="25" t="s">
        <v>46</v>
      </c>
      <c r="D268" s="25"/>
      <c r="E268" s="25">
        <v>63446.0</v>
      </c>
      <c r="F268" s="25" t="s">
        <v>1647</v>
      </c>
      <c r="G268" s="25" t="str">
        <f t="shared" si="5"/>
        <v>1</v>
      </c>
      <c r="H268" s="25">
        <v>26.0</v>
      </c>
      <c r="I268" s="25">
        <v>1963.0</v>
      </c>
      <c r="J268" s="25" t="s">
        <v>1648</v>
      </c>
      <c r="K268" s="25">
        <v>16.439063</v>
      </c>
      <c r="L268" s="25">
        <v>-94.797703</v>
      </c>
      <c r="M268" s="25" t="s">
        <v>249</v>
      </c>
      <c r="N268" s="25" t="s">
        <v>79</v>
      </c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</row>
    <row r="269">
      <c r="A269" s="11">
        <v>42826.0</v>
      </c>
      <c r="B269" s="11" t="s">
        <v>46</v>
      </c>
      <c r="C269" s="11" t="s">
        <v>46</v>
      </c>
      <c r="D269" s="11"/>
      <c r="E269" s="11">
        <v>63450.0</v>
      </c>
      <c r="F269" s="11" t="s">
        <v>1649</v>
      </c>
      <c r="G269" s="11" t="str">
        <f t="shared" si="5"/>
        <v>1</v>
      </c>
      <c r="H269" s="11">
        <v>28.0</v>
      </c>
      <c r="I269" s="11">
        <v>1963.0</v>
      </c>
      <c r="J269" s="11" t="s">
        <v>1650</v>
      </c>
      <c r="K269" s="11">
        <v>16.698125</v>
      </c>
      <c r="L269" s="11">
        <v>-93.055789</v>
      </c>
      <c r="M269" s="11" t="s">
        <v>249</v>
      </c>
      <c r="N269" s="11" t="s">
        <v>79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>
      <c r="A270" s="11">
        <v>50662.0</v>
      </c>
      <c r="B270" s="11" t="s">
        <v>46</v>
      </c>
      <c r="C270" s="11" t="s">
        <v>46</v>
      </c>
      <c r="D270" s="11"/>
      <c r="E270" s="11">
        <v>63450.0</v>
      </c>
      <c r="F270" s="11" t="s">
        <v>1649</v>
      </c>
      <c r="G270" s="11" t="str">
        <f t="shared" si="5"/>
        <v>1</v>
      </c>
      <c r="H270" s="11">
        <v>28.0</v>
      </c>
      <c r="I270" s="11">
        <v>1963.0</v>
      </c>
      <c r="J270" s="11" t="s">
        <v>1650</v>
      </c>
      <c r="K270" s="11">
        <v>16.698125</v>
      </c>
      <c r="L270" s="11">
        <v>-93.055789</v>
      </c>
      <c r="M270" s="11" t="s">
        <v>249</v>
      </c>
      <c r="N270" s="11" t="s">
        <v>79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>
      <c r="A271" s="11">
        <v>60435.0</v>
      </c>
      <c r="B271" s="11" t="s">
        <v>46</v>
      </c>
      <c r="C271" s="11" t="s">
        <v>46</v>
      </c>
      <c r="D271" s="11"/>
      <c r="E271" s="11">
        <v>63451.0</v>
      </c>
      <c r="F271" s="11" t="s">
        <v>1651</v>
      </c>
      <c r="G271" s="11" t="str">
        <f t="shared" si="5"/>
        <v>1</v>
      </c>
      <c r="H271" s="11">
        <v>29.0</v>
      </c>
      <c r="I271" s="11">
        <v>1963.0</v>
      </c>
      <c r="J271" s="11" t="s">
        <v>1650</v>
      </c>
      <c r="K271" s="11">
        <v>16.698125</v>
      </c>
      <c r="L271" s="11">
        <v>-93.055789</v>
      </c>
      <c r="M271" s="11" t="s">
        <v>249</v>
      </c>
      <c r="N271" s="11" t="s">
        <v>79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>
      <c r="A272" s="11">
        <v>60435.0</v>
      </c>
      <c r="B272" s="11" t="s">
        <v>46</v>
      </c>
      <c r="C272" s="11" t="s">
        <v>46</v>
      </c>
      <c r="D272" s="11"/>
      <c r="E272" s="11">
        <v>63451.0</v>
      </c>
      <c r="F272" s="11" t="s">
        <v>1651</v>
      </c>
      <c r="G272" s="11" t="str">
        <f t="shared" si="5"/>
        <v>1</v>
      </c>
      <c r="H272" s="11">
        <v>29.0</v>
      </c>
      <c r="I272" s="11">
        <v>1963.0</v>
      </c>
      <c r="J272" s="11" t="s">
        <v>1650</v>
      </c>
      <c r="K272" s="11">
        <v>16.698125</v>
      </c>
      <c r="L272" s="11">
        <v>-93.055789</v>
      </c>
      <c r="M272" s="11" t="s">
        <v>249</v>
      </c>
      <c r="N272" s="11" t="s">
        <v>79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>
      <c r="A273" s="11">
        <v>46369.0</v>
      </c>
      <c r="B273" s="11" t="s">
        <v>46</v>
      </c>
      <c r="C273" s="11" t="s">
        <v>46</v>
      </c>
      <c r="D273" s="11"/>
      <c r="E273" s="11">
        <v>63451.0</v>
      </c>
      <c r="F273" s="11" t="s">
        <v>1651</v>
      </c>
      <c r="G273" s="11" t="str">
        <f t="shared" si="5"/>
        <v>1</v>
      </c>
      <c r="H273" s="11">
        <v>29.0</v>
      </c>
      <c r="I273" s="11">
        <v>1963.0</v>
      </c>
      <c r="J273" s="11" t="s">
        <v>1652</v>
      </c>
      <c r="K273" s="11">
        <v>16.698125</v>
      </c>
      <c r="L273" s="11">
        <v>-93.055789</v>
      </c>
      <c r="M273" s="11" t="s">
        <v>249</v>
      </c>
      <c r="N273" s="11" t="s">
        <v>79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>
      <c r="A274" s="11">
        <v>43038.0</v>
      </c>
      <c r="B274" s="11" t="s">
        <v>46</v>
      </c>
      <c r="C274" s="11" t="s">
        <v>46</v>
      </c>
      <c r="D274" s="11"/>
      <c r="E274" s="11">
        <v>63451.0</v>
      </c>
      <c r="F274" s="11" t="s">
        <v>1651</v>
      </c>
      <c r="G274" s="11" t="str">
        <f t="shared" si="5"/>
        <v>1</v>
      </c>
      <c r="H274" s="11">
        <v>29.0</v>
      </c>
      <c r="I274" s="11">
        <v>1963.0</v>
      </c>
      <c r="J274" s="11" t="s">
        <v>1652</v>
      </c>
      <c r="K274" s="11">
        <v>16.698125</v>
      </c>
      <c r="L274" s="11">
        <v>-93.055789</v>
      </c>
      <c r="M274" s="11" t="s">
        <v>249</v>
      </c>
      <c r="N274" s="11" t="s">
        <v>79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>
      <c r="A275" s="11">
        <v>58349.0</v>
      </c>
      <c r="B275" s="11" t="s">
        <v>46</v>
      </c>
      <c r="C275" s="11" t="s">
        <v>46</v>
      </c>
      <c r="D275" s="11"/>
      <c r="E275" s="11">
        <v>63451.0</v>
      </c>
      <c r="F275" s="11" t="s">
        <v>1651</v>
      </c>
      <c r="G275" s="11" t="str">
        <f t="shared" si="5"/>
        <v>1</v>
      </c>
      <c r="H275" s="11">
        <v>29.0</v>
      </c>
      <c r="I275" s="11">
        <v>1963.0</v>
      </c>
      <c r="J275" s="11" t="s">
        <v>1652</v>
      </c>
      <c r="K275" s="11">
        <v>16.698125</v>
      </c>
      <c r="L275" s="11">
        <v>-93.055789</v>
      </c>
      <c r="M275" s="11" t="s">
        <v>249</v>
      </c>
      <c r="N275" s="11" t="s">
        <v>79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>
      <c r="A276" s="36">
        <v>60464.0</v>
      </c>
      <c r="B276" s="36" t="s">
        <v>46</v>
      </c>
      <c r="C276" s="36" t="s">
        <v>46</v>
      </c>
      <c r="D276" s="36"/>
      <c r="E276" s="36">
        <v>63457.0</v>
      </c>
      <c r="F276" s="36" t="s">
        <v>1653</v>
      </c>
      <c r="G276" s="36" t="str">
        <f t="shared" si="5"/>
        <v>2</v>
      </c>
      <c r="H276" s="36">
        <v>3.0</v>
      </c>
      <c r="I276" s="36">
        <v>1963.0</v>
      </c>
      <c r="J276" s="36" t="s">
        <v>1654</v>
      </c>
      <c r="K276" s="36">
        <v>16.806482</v>
      </c>
      <c r="L276" s="36">
        <v>-92.915948</v>
      </c>
      <c r="M276" s="36" t="s">
        <v>249</v>
      </c>
      <c r="N276" s="36" t="s">
        <v>79</v>
      </c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  <c r="AB276" s="37"/>
      <c r="AC276" s="37"/>
      <c r="AD276" s="37"/>
      <c r="AE276" s="37"/>
      <c r="AF276" s="37"/>
      <c r="AG276" s="37"/>
      <c r="AH276" s="37"/>
      <c r="AI276" s="37"/>
    </row>
    <row r="277">
      <c r="A277" s="36">
        <v>60464.0</v>
      </c>
      <c r="B277" s="36" t="s">
        <v>46</v>
      </c>
      <c r="C277" s="36" t="s">
        <v>46</v>
      </c>
      <c r="D277" s="36"/>
      <c r="E277" s="36">
        <v>63457.0</v>
      </c>
      <c r="F277" s="36" t="s">
        <v>1653</v>
      </c>
      <c r="G277" s="36" t="str">
        <f t="shared" si="5"/>
        <v>2</v>
      </c>
      <c r="H277" s="36">
        <v>3.0</v>
      </c>
      <c r="I277" s="36">
        <v>1963.0</v>
      </c>
      <c r="J277" s="36" t="s">
        <v>1654</v>
      </c>
      <c r="K277" s="36">
        <v>16.806482</v>
      </c>
      <c r="L277" s="36">
        <v>-92.915948</v>
      </c>
      <c r="M277" s="36" t="s">
        <v>249</v>
      </c>
      <c r="N277" s="36" t="s">
        <v>79</v>
      </c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  <c r="AF277" s="37"/>
      <c r="AG277" s="37"/>
      <c r="AH277" s="37"/>
      <c r="AI277" s="37"/>
    </row>
    <row r="278">
      <c r="A278" s="34">
        <v>82752.0</v>
      </c>
      <c r="B278" s="34" t="s">
        <v>46</v>
      </c>
      <c r="C278" s="34" t="s">
        <v>46</v>
      </c>
      <c r="D278" s="34"/>
      <c r="E278" s="34">
        <v>63454.0</v>
      </c>
      <c r="F278" s="34" t="s">
        <v>998</v>
      </c>
      <c r="G278" s="34" t="str">
        <f t="shared" si="5"/>
        <v>2</v>
      </c>
      <c r="H278" s="34">
        <v>1.0</v>
      </c>
      <c r="I278" s="34">
        <v>1963.0</v>
      </c>
      <c r="J278" s="34" t="s">
        <v>1655</v>
      </c>
      <c r="K278" s="34">
        <v>16.992998</v>
      </c>
      <c r="L278" s="34">
        <v>-92.897219</v>
      </c>
      <c r="M278" s="34" t="s">
        <v>249</v>
      </c>
      <c r="N278" s="34" t="s">
        <v>79</v>
      </c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35"/>
      <c r="AD278" s="35"/>
      <c r="AE278" s="35"/>
      <c r="AF278" s="35"/>
      <c r="AG278" s="35"/>
      <c r="AH278" s="35"/>
      <c r="AI278" s="35"/>
    </row>
    <row r="279">
      <c r="A279" s="34">
        <v>85752.0</v>
      </c>
      <c r="B279" s="34" t="s">
        <v>46</v>
      </c>
      <c r="C279" s="34" t="s">
        <v>46</v>
      </c>
      <c r="D279" s="34"/>
      <c r="E279" s="34">
        <v>63454.0</v>
      </c>
      <c r="F279" s="34" t="s">
        <v>998</v>
      </c>
      <c r="G279" s="34" t="str">
        <f t="shared" si="5"/>
        <v>2</v>
      </c>
      <c r="H279" s="34">
        <v>1.0</v>
      </c>
      <c r="I279" s="34">
        <v>1963.0</v>
      </c>
      <c r="J279" s="34" t="s">
        <v>1655</v>
      </c>
      <c r="K279" s="34">
        <v>16.992998</v>
      </c>
      <c r="L279" s="34">
        <v>-92.897219</v>
      </c>
      <c r="M279" s="34" t="s">
        <v>249</v>
      </c>
      <c r="N279" s="34" t="s">
        <v>79</v>
      </c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  <c r="AC279" s="35"/>
      <c r="AD279" s="35"/>
      <c r="AE279" s="35"/>
      <c r="AF279" s="35"/>
      <c r="AG279" s="35"/>
      <c r="AH279" s="35"/>
      <c r="AI279" s="35"/>
    </row>
    <row r="280">
      <c r="A280" s="25">
        <v>39910.0</v>
      </c>
      <c r="B280" s="25" t="s">
        <v>46</v>
      </c>
      <c r="C280" s="25" t="s">
        <v>46</v>
      </c>
      <c r="D280" s="25"/>
      <c r="E280" s="25">
        <v>63445.0</v>
      </c>
      <c r="F280" s="25" t="s">
        <v>1656</v>
      </c>
      <c r="G280" s="25" t="str">
        <f t="shared" si="5"/>
        <v>1</v>
      </c>
      <c r="H280" s="25">
        <v>25.0</v>
      </c>
      <c r="I280" s="25">
        <v>1963.0</v>
      </c>
      <c r="J280" s="25" t="s">
        <v>1554</v>
      </c>
      <c r="K280" s="25">
        <v>17.474372</v>
      </c>
      <c r="L280" s="25">
        <v>-95.01975</v>
      </c>
      <c r="M280" s="25" t="s">
        <v>249</v>
      </c>
      <c r="N280" s="25" t="s">
        <v>79</v>
      </c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</row>
    <row r="281">
      <c r="A281" s="29">
        <v>64187.0</v>
      </c>
      <c r="B281" s="29" t="s">
        <v>46</v>
      </c>
      <c r="C281" s="29" t="s">
        <v>46</v>
      </c>
      <c r="D281" s="29"/>
      <c r="E281" s="29">
        <v>63504.0</v>
      </c>
      <c r="F281" s="29" t="s">
        <v>1657</v>
      </c>
      <c r="G281" s="29" t="str">
        <f t="shared" si="5"/>
        <v>3</v>
      </c>
      <c r="H281" s="29">
        <v>5.0</v>
      </c>
      <c r="I281" s="29">
        <v>1963.0</v>
      </c>
      <c r="J281" s="29" t="s">
        <v>1658</v>
      </c>
      <c r="K281" s="29">
        <v>17.888457</v>
      </c>
      <c r="L281" s="29">
        <v>96.169447</v>
      </c>
      <c r="M281" s="29" t="s">
        <v>249</v>
      </c>
      <c r="N281" s="29" t="s">
        <v>79</v>
      </c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</row>
    <row r="282">
      <c r="A282" s="29">
        <v>60479.0</v>
      </c>
      <c r="B282" s="29" t="s">
        <v>46</v>
      </c>
      <c r="C282" s="29" t="s">
        <v>46</v>
      </c>
      <c r="D282" s="29"/>
      <c r="E282" s="29">
        <v>63509.0</v>
      </c>
      <c r="F282" s="29" t="s">
        <v>1659</v>
      </c>
      <c r="G282" s="29" t="str">
        <f t="shared" si="5"/>
        <v>3</v>
      </c>
      <c r="H282" s="29">
        <v>8.0</v>
      </c>
      <c r="I282" s="29">
        <v>1963.0</v>
      </c>
      <c r="J282" s="29" t="s">
        <v>1660</v>
      </c>
      <c r="K282" s="29">
        <v>17.888457</v>
      </c>
      <c r="L282" s="29">
        <v>96.169447</v>
      </c>
      <c r="M282" s="29" t="s">
        <v>249</v>
      </c>
      <c r="N282" s="29" t="s">
        <v>79</v>
      </c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  <c r="AH282" s="30"/>
      <c r="AI282" s="30"/>
    </row>
    <row r="283">
      <c r="A283" s="29">
        <v>60478.0</v>
      </c>
      <c r="B283" s="29" t="s">
        <v>46</v>
      </c>
      <c r="C283" s="29" t="s">
        <v>46</v>
      </c>
      <c r="D283" s="29"/>
      <c r="E283" s="29">
        <v>63509.0</v>
      </c>
      <c r="F283" s="29" t="s">
        <v>1659</v>
      </c>
      <c r="G283" s="29" t="str">
        <f t="shared" si="5"/>
        <v>3</v>
      </c>
      <c r="H283" s="29">
        <v>8.0</v>
      </c>
      <c r="I283" s="29">
        <v>1963.0</v>
      </c>
      <c r="J283" s="59" t="s">
        <v>1660</v>
      </c>
      <c r="K283" s="29">
        <v>17.888457</v>
      </c>
      <c r="L283" s="29">
        <v>96.169447</v>
      </c>
      <c r="M283" s="29" t="s">
        <v>249</v>
      </c>
      <c r="N283" s="29" t="s">
        <v>79</v>
      </c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  <c r="AH283" s="30"/>
      <c r="AI283" s="30"/>
    </row>
    <row r="284">
      <c r="A284" s="17">
        <v>64678.0</v>
      </c>
      <c r="B284" s="17" t="s">
        <v>1661</v>
      </c>
      <c r="C284" s="17" t="s">
        <v>46</v>
      </c>
      <c r="D284" s="17"/>
      <c r="E284" s="17">
        <v>63513.0</v>
      </c>
      <c r="F284" s="17" t="s">
        <v>1662</v>
      </c>
      <c r="G284" s="17" t="str">
        <f t="shared" si="5"/>
        <v>3</v>
      </c>
      <c r="H284" s="17">
        <v>13.0</v>
      </c>
      <c r="I284" s="17">
        <v>1963.0</v>
      </c>
      <c r="J284" s="17" t="s">
        <v>1060</v>
      </c>
      <c r="K284" s="17">
        <v>22.149929</v>
      </c>
      <c r="L284" s="17">
        <v>-100.982802</v>
      </c>
      <c r="M284" s="17" t="s">
        <v>249</v>
      </c>
      <c r="N284" s="17" t="s">
        <v>79</v>
      </c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</row>
    <row r="285">
      <c r="A285" s="8">
        <v>46650.0</v>
      </c>
      <c r="B285" s="8" t="s">
        <v>46</v>
      </c>
      <c r="C285" s="8" t="s">
        <v>46</v>
      </c>
      <c r="D285" s="8"/>
      <c r="E285" s="8">
        <v>68514.0</v>
      </c>
      <c r="F285" s="8" t="s">
        <v>1663</v>
      </c>
      <c r="G285" s="8" t="str">
        <f t="shared" si="5"/>
        <v>7</v>
      </c>
      <c r="H285" s="8">
        <v>30.0</v>
      </c>
      <c r="I285" s="8">
        <v>1968.0</v>
      </c>
    </row>
    <row r="286">
      <c r="A286" s="8">
        <v>39888.0</v>
      </c>
      <c r="B286" s="8" t="s">
        <v>46</v>
      </c>
      <c r="C286" s="8" t="s">
        <v>46</v>
      </c>
      <c r="D286" s="8"/>
      <c r="E286" s="8">
        <v>68514.0</v>
      </c>
      <c r="F286" s="8" t="s">
        <v>1086</v>
      </c>
      <c r="G286" s="8" t="str">
        <f t="shared" si="5"/>
        <v>7</v>
      </c>
      <c r="H286" s="8">
        <v>29.0</v>
      </c>
      <c r="I286" s="8">
        <v>1968.0</v>
      </c>
    </row>
    <row r="287">
      <c r="A287" s="8">
        <v>64635.0</v>
      </c>
      <c r="B287" s="8" t="s">
        <v>46</v>
      </c>
      <c r="C287" s="8" t="s">
        <v>46</v>
      </c>
      <c r="D287" s="8"/>
      <c r="E287" s="8">
        <v>68514.0</v>
      </c>
      <c r="F287" s="8" t="s">
        <v>1663</v>
      </c>
      <c r="G287" s="8" t="str">
        <f t="shared" si="5"/>
        <v>7</v>
      </c>
      <c r="H287" s="8">
        <v>30.0</v>
      </c>
      <c r="I287" s="8">
        <v>1968.0</v>
      </c>
    </row>
    <row r="288">
      <c r="A288" s="8">
        <v>100590.0</v>
      </c>
      <c r="B288" s="8" t="s">
        <v>46</v>
      </c>
      <c r="C288" s="8" t="s">
        <v>46</v>
      </c>
      <c r="D288" s="8"/>
      <c r="E288" s="8">
        <v>68514.0</v>
      </c>
      <c r="F288" s="8" t="s">
        <v>1663</v>
      </c>
      <c r="G288" s="8" t="str">
        <f t="shared" si="5"/>
        <v>7</v>
      </c>
      <c r="H288" s="8">
        <v>30.0</v>
      </c>
      <c r="I288" s="8">
        <v>1968.0</v>
      </c>
    </row>
    <row r="289">
      <c r="A289" s="8">
        <v>46408.0</v>
      </c>
      <c r="B289" s="8" t="s">
        <v>46</v>
      </c>
      <c r="C289" s="8" t="s">
        <v>46</v>
      </c>
      <c r="D289" s="8"/>
      <c r="E289" s="8">
        <v>68514.0</v>
      </c>
      <c r="F289" s="8" t="s">
        <v>1664</v>
      </c>
      <c r="G289" s="8" t="str">
        <f t="shared" si="5"/>
        <v>7</v>
      </c>
      <c r="H289" s="8">
        <v>31.0</v>
      </c>
      <c r="I289" s="8">
        <v>1968.0</v>
      </c>
    </row>
    <row r="290">
      <c r="A290" s="8">
        <v>59749.0</v>
      </c>
      <c r="B290" s="8" t="s">
        <v>46</v>
      </c>
      <c r="C290" s="8" t="s">
        <v>46</v>
      </c>
      <c r="D290" s="8"/>
      <c r="E290" s="8">
        <v>68514.0</v>
      </c>
      <c r="F290" s="8" t="s">
        <v>1086</v>
      </c>
      <c r="G290" s="8" t="str">
        <f t="shared" si="5"/>
        <v>7</v>
      </c>
      <c r="H290" s="8">
        <v>29.0</v>
      </c>
      <c r="I290" s="8">
        <v>1968.0</v>
      </c>
    </row>
    <row r="291">
      <c r="A291" s="8">
        <v>64638.0</v>
      </c>
      <c r="B291" s="8" t="s">
        <v>46</v>
      </c>
      <c r="C291" s="8" t="s">
        <v>46</v>
      </c>
      <c r="D291" s="8"/>
      <c r="E291" s="8">
        <v>68514.0</v>
      </c>
      <c r="F291" s="8" t="s">
        <v>1665</v>
      </c>
      <c r="G291" s="8" t="str">
        <f t="shared" si="5"/>
        <v>8</v>
      </c>
      <c r="H291" s="8">
        <v>1.0</v>
      </c>
      <c r="I291" s="8">
        <v>1968.0</v>
      </c>
    </row>
    <row r="292">
      <c r="A292" s="17">
        <v>64509.0</v>
      </c>
      <c r="B292" s="17" t="s">
        <v>1464</v>
      </c>
      <c r="C292" s="17" t="s">
        <v>1465</v>
      </c>
      <c r="D292" s="17"/>
      <c r="E292" s="17">
        <v>69524.0</v>
      </c>
      <c r="F292" s="17" t="s">
        <v>1666</v>
      </c>
      <c r="G292" s="17" t="str">
        <f t="shared" si="5"/>
        <v>7</v>
      </c>
      <c r="H292" s="17">
        <v>16.0</v>
      </c>
      <c r="I292" s="17">
        <v>1969.0</v>
      </c>
      <c r="J292" s="17" t="s">
        <v>1667</v>
      </c>
      <c r="K292" s="17">
        <v>22.149929</v>
      </c>
      <c r="L292" s="17">
        <v>-100.982802</v>
      </c>
      <c r="M292" s="17" t="s">
        <v>249</v>
      </c>
      <c r="N292" s="17" t="s">
        <v>79</v>
      </c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</row>
    <row r="293">
      <c r="A293" s="22">
        <v>64197.0</v>
      </c>
      <c r="B293" s="22" t="s">
        <v>46</v>
      </c>
      <c r="C293" s="22" t="s">
        <v>46</v>
      </c>
      <c r="D293" s="22"/>
      <c r="E293" s="22">
        <v>69554.0</v>
      </c>
      <c r="F293" s="22" t="s">
        <v>1668</v>
      </c>
      <c r="G293" s="22" t="str">
        <f t="shared" si="5"/>
        <v>8</v>
      </c>
      <c r="H293" s="22">
        <v>12.0</v>
      </c>
      <c r="I293" s="22">
        <v>1969.0</v>
      </c>
      <c r="J293" s="22" t="s">
        <v>1669</v>
      </c>
      <c r="K293" s="22">
        <v>96.169447</v>
      </c>
      <c r="L293" s="22">
        <v>-93.095959</v>
      </c>
      <c r="M293" s="22" t="s">
        <v>249</v>
      </c>
      <c r="N293" s="22" t="s">
        <v>79</v>
      </c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</row>
    <row r="294">
      <c r="A294" s="22">
        <v>64535.0</v>
      </c>
      <c r="B294" s="22" t="s">
        <v>46</v>
      </c>
      <c r="C294" s="22" t="s">
        <v>46</v>
      </c>
      <c r="D294" s="22"/>
      <c r="E294" s="22">
        <v>69554.0</v>
      </c>
      <c r="F294" s="22" t="s">
        <v>1668</v>
      </c>
      <c r="G294" s="22" t="str">
        <f t="shared" si="5"/>
        <v>8</v>
      </c>
      <c r="H294" s="22">
        <v>12.0</v>
      </c>
      <c r="I294" s="22">
        <v>1969.0</v>
      </c>
      <c r="J294" s="22" t="s">
        <v>1670</v>
      </c>
      <c r="K294" s="22">
        <v>96.169447</v>
      </c>
      <c r="L294" s="22">
        <v>-93.095959</v>
      </c>
      <c r="M294" s="22" t="s">
        <v>249</v>
      </c>
      <c r="N294" s="22" t="s">
        <v>79</v>
      </c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</row>
    <row r="295">
      <c r="A295" s="22">
        <v>64148.0</v>
      </c>
      <c r="B295" s="22" t="s">
        <v>46</v>
      </c>
      <c r="C295" s="22" t="s">
        <v>46</v>
      </c>
      <c r="D295" s="22"/>
      <c r="E295" s="22">
        <v>69554.0</v>
      </c>
      <c r="F295" s="22" t="s">
        <v>1668</v>
      </c>
      <c r="G295" s="22" t="str">
        <f t="shared" si="5"/>
        <v>8</v>
      </c>
      <c r="H295" s="22">
        <v>12.0</v>
      </c>
      <c r="I295" s="22">
        <v>1969.0</v>
      </c>
      <c r="J295" s="22" t="s">
        <v>1671</v>
      </c>
      <c r="K295" s="22">
        <v>96.169447</v>
      </c>
      <c r="L295" s="22">
        <v>-93.095959</v>
      </c>
      <c r="M295" s="22" t="s">
        <v>249</v>
      </c>
      <c r="N295" s="22" t="s">
        <v>79</v>
      </c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</row>
    <row r="296">
      <c r="A296" s="22">
        <v>60540.0</v>
      </c>
      <c r="B296" s="22" t="s">
        <v>46</v>
      </c>
      <c r="C296" s="22" t="s">
        <v>46</v>
      </c>
      <c r="D296" s="22"/>
      <c r="E296" s="22">
        <v>69554.0</v>
      </c>
      <c r="F296" s="22" t="s">
        <v>1668</v>
      </c>
      <c r="G296" s="22" t="str">
        <f t="shared" si="5"/>
        <v>8</v>
      </c>
      <c r="H296" s="22">
        <v>12.0</v>
      </c>
      <c r="I296" s="22">
        <v>1969.0</v>
      </c>
      <c r="J296" s="22" t="s">
        <v>1672</v>
      </c>
      <c r="K296" s="22">
        <v>96.169447</v>
      </c>
      <c r="L296" s="22">
        <v>-93.095959</v>
      </c>
      <c r="M296" s="22" t="s">
        <v>249</v>
      </c>
      <c r="N296" s="22" t="s">
        <v>79</v>
      </c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</row>
    <row r="297">
      <c r="A297" s="22">
        <v>64325.0</v>
      </c>
      <c r="B297" s="22" t="s">
        <v>46</v>
      </c>
      <c r="C297" s="22" t="s">
        <v>46</v>
      </c>
      <c r="D297" s="22"/>
      <c r="E297" s="22">
        <v>69554.0</v>
      </c>
      <c r="F297" s="22" t="s">
        <v>1668</v>
      </c>
      <c r="G297" s="22" t="str">
        <f t="shared" si="5"/>
        <v>8</v>
      </c>
      <c r="H297" s="22">
        <v>12.0</v>
      </c>
      <c r="I297" s="22">
        <v>1969.0</v>
      </c>
      <c r="J297" s="22" t="s">
        <v>1672</v>
      </c>
      <c r="K297" s="22">
        <v>96.169447</v>
      </c>
      <c r="L297" s="22">
        <v>-93.095959</v>
      </c>
      <c r="M297" s="22" t="s">
        <v>249</v>
      </c>
      <c r="N297" s="22" t="s">
        <v>79</v>
      </c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</row>
    <row r="298">
      <c r="A298" s="17">
        <v>64198.0</v>
      </c>
      <c r="B298" s="17" t="s">
        <v>46</v>
      </c>
      <c r="C298" s="17" t="s">
        <v>46</v>
      </c>
      <c r="D298" s="17"/>
      <c r="E298" s="17">
        <v>71575.0</v>
      </c>
      <c r="F298" s="17" t="s">
        <v>1673</v>
      </c>
      <c r="G298" s="17" t="str">
        <f t="shared" si="5"/>
        <v>7</v>
      </c>
      <c r="H298" s="17">
        <v>3.0</v>
      </c>
      <c r="I298" s="17">
        <v>1971.0</v>
      </c>
      <c r="J298" s="17" t="s">
        <v>1667</v>
      </c>
      <c r="K298" s="17">
        <v>22.149929</v>
      </c>
      <c r="L298" s="17">
        <v>-100.982802</v>
      </c>
      <c r="M298" s="17" t="s">
        <v>249</v>
      </c>
      <c r="N298" s="17" t="s">
        <v>79</v>
      </c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</row>
    <row r="299">
      <c r="A299" s="14">
        <v>60487.0</v>
      </c>
      <c r="B299" s="14" t="s">
        <v>1674</v>
      </c>
      <c r="C299" s="14" t="s">
        <v>1592</v>
      </c>
      <c r="D299" s="14"/>
      <c r="E299" s="14">
        <v>6137.0</v>
      </c>
      <c r="F299" s="14"/>
      <c r="G299" s="14"/>
      <c r="H299" s="14"/>
      <c r="I299" s="14"/>
      <c r="J299" s="15"/>
      <c r="K299" s="14">
        <v>-8.392862</v>
      </c>
      <c r="L299" s="14">
        <v>-74.582617</v>
      </c>
      <c r="M299" s="14" t="s">
        <v>249</v>
      </c>
      <c r="N299" s="14" t="s">
        <v>79</v>
      </c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</row>
    <row r="300">
      <c r="A300" s="36">
        <v>64400.0</v>
      </c>
      <c r="B300" s="36" t="s">
        <v>1482</v>
      </c>
      <c r="C300" s="36" t="s">
        <v>1482</v>
      </c>
      <c r="D300" s="36"/>
      <c r="E300" s="36">
        <v>6135.0</v>
      </c>
      <c r="F300" s="37"/>
      <c r="G300" s="36"/>
      <c r="H300" s="37"/>
      <c r="I300" s="37"/>
      <c r="J300" s="36" t="s">
        <v>977</v>
      </c>
      <c r="K300" s="36">
        <v>3.416667</v>
      </c>
      <c r="L300" s="36">
        <v>-76.55</v>
      </c>
      <c r="M300" s="36" t="s">
        <v>249</v>
      </c>
      <c r="N300" s="36" t="s">
        <v>79</v>
      </c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  <c r="AB300" s="37"/>
      <c r="AC300" s="37"/>
      <c r="AD300" s="37"/>
      <c r="AE300" s="37"/>
      <c r="AF300" s="37"/>
      <c r="AG300" s="37"/>
      <c r="AH300" s="37"/>
      <c r="AI300" s="37"/>
    </row>
    <row r="301">
      <c r="A301" s="36">
        <v>64359.0</v>
      </c>
      <c r="B301" s="36" t="s">
        <v>1601</v>
      </c>
      <c r="C301" s="36" t="s">
        <v>1465</v>
      </c>
      <c r="D301" s="36"/>
      <c r="E301" s="36">
        <v>6135.0</v>
      </c>
      <c r="F301" s="37"/>
      <c r="G301" s="36"/>
      <c r="H301" s="37"/>
      <c r="I301" s="37"/>
      <c r="J301" s="36" t="s">
        <v>977</v>
      </c>
      <c r="K301" s="36">
        <v>3.416667</v>
      </c>
      <c r="L301" s="36">
        <v>-76.55</v>
      </c>
      <c r="M301" s="36" t="s">
        <v>249</v>
      </c>
      <c r="N301" s="36" t="s">
        <v>79</v>
      </c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  <c r="AB301" s="37"/>
      <c r="AC301" s="37"/>
      <c r="AD301" s="37"/>
      <c r="AE301" s="37"/>
      <c r="AF301" s="37"/>
      <c r="AG301" s="37"/>
      <c r="AH301" s="37"/>
      <c r="AI301" s="37"/>
    </row>
    <row r="302">
      <c r="A302" s="36">
        <v>45800.0</v>
      </c>
      <c r="B302" s="36" t="s">
        <v>1601</v>
      </c>
      <c r="C302" s="36" t="s">
        <v>1465</v>
      </c>
      <c r="D302" s="36"/>
      <c r="E302" s="36">
        <v>6135.0</v>
      </c>
      <c r="F302" s="37"/>
      <c r="G302" s="36"/>
      <c r="H302" s="37"/>
      <c r="I302" s="37"/>
      <c r="J302" s="36" t="s">
        <v>977</v>
      </c>
      <c r="K302" s="36">
        <v>3.416667</v>
      </c>
      <c r="L302" s="36">
        <v>-76.55</v>
      </c>
      <c r="M302" s="36" t="s">
        <v>249</v>
      </c>
      <c r="N302" s="36" t="s">
        <v>79</v>
      </c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  <c r="AB302" s="37"/>
      <c r="AC302" s="37"/>
      <c r="AD302" s="37"/>
      <c r="AE302" s="37"/>
      <c r="AF302" s="37"/>
      <c r="AG302" s="37"/>
      <c r="AH302" s="37"/>
      <c r="AI302" s="37"/>
    </row>
    <row r="303">
      <c r="A303" s="17">
        <v>95383.0</v>
      </c>
      <c r="B303" s="17" t="s">
        <v>1467</v>
      </c>
      <c r="C303" s="17" t="s">
        <v>1468</v>
      </c>
      <c r="D303" s="17"/>
      <c r="E303" s="17">
        <v>460912.0</v>
      </c>
      <c r="F303" s="18"/>
      <c r="G303" s="17"/>
      <c r="H303" s="18"/>
      <c r="I303" s="18"/>
      <c r="J303" s="17" t="s">
        <v>1675</v>
      </c>
      <c r="K303" s="17">
        <v>28.61944</v>
      </c>
      <c r="L303" s="17">
        <v>-81.409487</v>
      </c>
      <c r="M303" s="17" t="s">
        <v>249</v>
      </c>
      <c r="N303" s="17" t="s">
        <v>79</v>
      </c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</row>
    <row r="304">
      <c r="A304" s="14">
        <v>43787.0</v>
      </c>
      <c r="B304" s="14" t="s">
        <v>1467</v>
      </c>
      <c r="C304" s="14" t="s">
        <v>1468</v>
      </c>
      <c r="D304" s="14"/>
      <c r="E304" s="14">
        <v>460924.0</v>
      </c>
      <c r="F304" s="15"/>
      <c r="G304" s="15"/>
      <c r="H304" s="15"/>
      <c r="I304" s="15"/>
      <c r="J304" s="14" t="s">
        <v>1676</v>
      </c>
      <c r="K304" s="14">
        <v>28.680553</v>
      </c>
      <c r="L304" s="14">
        <v>-81.509516</v>
      </c>
      <c r="M304" s="14" t="s">
        <v>249</v>
      </c>
      <c r="N304" s="14" t="s">
        <v>79</v>
      </c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</row>
    <row r="305">
      <c r="A305" s="25">
        <v>58391.0</v>
      </c>
      <c r="B305" s="25" t="s">
        <v>1467</v>
      </c>
      <c r="C305" s="25" t="s">
        <v>1468</v>
      </c>
      <c r="D305" s="25"/>
      <c r="E305" s="25">
        <v>460970.0</v>
      </c>
      <c r="F305" s="26"/>
      <c r="G305" s="26"/>
      <c r="H305" s="26"/>
      <c r="I305" s="26"/>
      <c r="J305" s="25" t="s">
        <v>737</v>
      </c>
      <c r="K305" s="25">
        <v>28.714996</v>
      </c>
      <c r="L305" s="25">
        <v>-81.449237</v>
      </c>
      <c r="M305" s="25" t="s">
        <v>249</v>
      </c>
      <c r="N305" s="25" t="s">
        <v>79</v>
      </c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</row>
    <row r="306">
      <c r="A306" s="25">
        <v>82615.0</v>
      </c>
      <c r="B306" s="25" t="s">
        <v>1467</v>
      </c>
      <c r="C306" s="25" t="s">
        <v>1468</v>
      </c>
      <c r="D306" s="25"/>
      <c r="E306" s="25">
        <v>460971.0</v>
      </c>
      <c r="F306" s="26"/>
      <c r="G306" s="26"/>
      <c r="H306" s="26"/>
      <c r="I306" s="26"/>
      <c r="J306" s="25" t="s">
        <v>737</v>
      </c>
      <c r="K306" s="25">
        <v>28.714996</v>
      </c>
      <c r="L306" s="25">
        <v>-81.449237</v>
      </c>
      <c r="M306" s="25" t="s">
        <v>249</v>
      </c>
      <c r="N306" s="25" t="s">
        <v>79</v>
      </c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</row>
    <row r="307">
      <c r="A307" s="25">
        <v>58458.0</v>
      </c>
      <c r="B307" s="25" t="s">
        <v>1467</v>
      </c>
      <c r="C307" s="25" t="s">
        <v>1468</v>
      </c>
      <c r="D307" s="25"/>
      <c r="E307" s="25">
        <v>460972.0</v>
      </c>
      <c r="F307" s="26"/>
      <c r="G307" s="26"/>
      <c r="H307" s="26"/>
      <c r="I307" s="26"/>
      <c r="J307" s="25" t="s">
        <v>737</v>
      </c>
      <c r="K307" s="25">
        <v>28.714996</v>
      </c>
      <c r="L307" s="25">
        <v>-81.449237</v>
      </c>
      <c r="M307" s="25" t="s">
        <v>249</v>
      </c>
      <c r="N307" s="25" t="s">
        <v>79</v>
      </c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</row>
    <row r="308">
      <c r="A308" s="22">
        <v>64370.0</v>
      </c>
      <c r="B308" s="22" t="s">
        <v>1467</v>
      </c>
      <c r="C308" s="22" t="s">
        <v>1468</v>
      </c>
      <c r="D308" s="22"/>
      <c r="E308" s="22">
        <v>460929.0</v>
      </c>
      <c r="F308" s="23"/>
      <c r="G308" s="23"/>
      <c r="H308" s="23"/>
      <c r="I308" s="23"/>
      <c r="J308" s="22" t="s">
        <v>1677</v>
      </c>
      <c r="K308" s="22">
        <v>28.756384</v>
      </c>
      <c r="L308" s="22">
        <v>-81.50146</v>
      </c>
      <c r="M308" s="22" t="s">
        <v>249</v>
      </c>
      <c r="N308" s="22" t="s">
        <v>79</v>
      </c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</row>
    <row r="309">
      <c r="A309" s="29">
        <v>60495.0</v>
      </c>
      <c r="B309" s="29" t="s">
        <v>1467</v>
      </c>
      <c r="C309" s="29" t="s">
        <v>1468</v>
      </c>
      <c r="D309" s="29"/>
      <c r="E309" s="29">
        <v>470167.0</v>
      </c>
      <c r="F309" s="30"/>
      <c r="G309" s="30"/>
      <c r="H309" s="30"/>
      <c r="I309" s="30"/>
      <c r="J309" s="29" t="s">
        <v>570</v>
      </c>
      <c r="K309" s="29">
        <v>40.540265</v>
      </c>
      <c r="L309" s="29">
        <v>-75.154081</v>
      </c>
      <c r="M309" s="29" t="s">
        <v>249</v>
      </c>
      <c r="N309" s="29" t="s">
        <v>79</v>
      </c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  <c r="AH309" s="30"/>
      <c r="AI309" s="30"/>
    </row>
    <row r="310">
      <c r="A310" s="8">
        <v>100595.0</v>
      </c>
      <c r="B310" s="8" t="s">
        <v>46</v>
      </c>
      <c r="C310" s="8" t="s">
        <v>46</v>
      </c>
      <c r="D310" s="8"/>
      <c r="E310" s="8">
        <v>6202.0</v>
      </c>
      <c r="G310" s="8"/>
    </row>
    <row r="311">
      <c r="A311" s="8">
        <v>64680.0</v>
      </c>
      <c r="B311" s="8" t="s">
        <v>46</v>
      </c>
      <c r="C311" s="8" t="s">
        <v>46</v>
      </c>
      <c r="D311" s="8"/>
      <c r="E311" s="8">
        <v>6203.0</v>
      </c>
      <c r="G311" s="8"/>
    </row>
    <row r="312">
      <c r="A312" s="8">
        <v>64298.0</v>
      </c>
      <c r="B312" s="8" t="s">
        <v>46</v>
      </c>
      <c r="C312" s="8" t="s">
        <v>46</v>
      </c>
      <c r="D312" s="8"/>
      <c r="E312" s="8">
        <v>64298.0</v>
      </c>
      <c r="G312" s="8"/>
    </row>
    <row r="313">
      <c r="A313" s="8">
        <v>64664.0</v>
      </c>
      <c r="B313" s="8" t="s">
        <v>46</v>
      </c>
      <c r="C313" s="8" t="s">
        <v>46</v>
      </c>
      <c r="D313" s="8"/>
      <c r="E313" s="8">
        <v>68514.0</v>
      </c>
      <c r="F313" s="8">
        <v>7.31</v>
      </c>
      <c r="G313" s="8" t="str">
        <f t="shared" ref="G313:G316" si="6">IFERROR(__xludf.DUMMYFUNCTION("SPLIT(F313,""."",TRUE)"),"7")</f>
        <v>7</v>
      </c>
      <c r="H313" s="8">
        <v>31.0</v>
      </c>
      <c r="I313" s="8"/>
    </row>
    <row r="314">
      <c r="A314" s="8">
        <v>58903.0</v>
      </c>
      <c r="B314" s="8" t="s">
        <v>46</v>
      </c>
      <c r="C314" s="8" t="s">
        <v>46</v>
      </c>
      <c r="D314" s="8"/>
      <c r="E314" s="8">
        <v>68514.0</v>
      </c>
      <c r="F314" s="8">
        <v>7.31</v>
      </c>
      <c r="G314" s="8" t="str">
        <f t="shared" si="6"/>
        <v>7</v>
      </c>
      <c r="H314" s="8">
        <v>31.0</v>
      </c>
      <c r="I314" s="8"/>
    </row>
    <row r="315">
      <c r="A315" s="8">
        <v>50609.0</v>
      </c>
      <c r="B315" s="8" t="s">
        <v>46</v>
      </c>
      <c r="C315" s="8" t="s">
        <v>46</v>
      </c>
      <c r="D315" s="8"/>
      <c r="E315" s="8">
        <v>68514.0</v>
      </c>
      <c r="F315" s="8">
        <v>7.29</v>
      </c>
      <c r="G315" s="8" t="str">
        <f t="shared" si="6"/>
        <v>7</v>
      </c>
      <c r="H315" s="8">
        <v>29.0</v>
      </c>
      <c r="I315" s="8"/>
    </row>
    <row r="316">
      <c r="A316" s="8">
        <v>39687.0</v>
      </c>
      <c r="B316" s="8" t="s">
        <v>46</v>
      </c>
      <c r="C316" s="8" t="s">
        <v>46</v>
      </c>
      <c r="D316" s="8"/>
      <c r="E316" s="8">
        <v>68514.0</v>
      </c>
      <c r="F316" s="8">
        <v>7.31</v>
      </c>
      <c r="G316" s="8" t="str">
        <f t="shared" si="6"/>
        <v>7</v>
      </c>
      <c r="H316" s="8">
        <v>31.0</v>
      </c>
      <c r="I316" s="8"/>
    </row>
    <row r="317">
      <c r="A317" s="8">
        <v>64373.0</v>
      </c>
      <c r="B317" s="8" t="s">
        <v>46</v>
      </c>
      <c r="C317" s="8" t="s">
        <v>46</v>
      </c>
      <c r="D317" s="8"/>
      <c r="E317" s="8">
        <v>68517.0</v>
      </c>
      <c r="G317" s="8"/>
    </row>
    <row r="318">
      <c r="A318" s="8">
        <v>64215.0</v>
      </c>
      <c r="B318" s="8" t="s">
        <v>46</v>
      </c>
      <c r="C318" s="8" t="s">
        <v>46</v>
      </c>
      <c r="D318" s="8"/>
      <c r="E318" s="8">
        <v>68517.0</v>
      </c>
      <c r="G318" s="8"/>
    </row>
    <row r="319">
      <c r="A319" s="8">
        <v>40209.0</v>
      </c>
      <c r="B319" s="8" t="s">
        <v>46</v>
      </c>
      <c r="C319" s="8" t="s">
        <v>46</v>
      </c>
      <c r="D319" s="8"/>
      <c r="E319" s="8">
        <v>68518.0</v>
      </c>
      <c r="G319" s="8"/>
    </row>
    <row r="320">
      <c r="A320" s="8">
        <v>47585.0</v>
      </c>
      <c r="B320" s="8" t="s">
        <v>46</v>
      </c>
      <c r="C320" s="8" t="s">
        <v>46</v>
      </c>
      <c r="D320" s="8"/>
      <c r="E320" s="8">
        <v>68518.0</v>
      </c>
      <c r="G320" s="8"/>
    </row>
    <row r="321">
      <c r="A321" s="8">
        <v>35779.0</v>
      </c>
      <c r="B321" s="8" t="s">
        <v>46</v>
      </c>
      <c r="C321" s="8" t="s">
        <v>46</v>
      </c>
      <c r="D321" s="8"/>
      <c r="E321" s="8">
        <v>68518.0</v>
      </c>
      <c r="G321" s="8"/>
    </row>
    <row r="322">
      <c r="A322" s="8">
        <v>36733.0</v>
      </c>
      <c r="B322" s="8" t="s">
        <v>46</v>
      </c>
      <c r="C322" s="8" t="s">
        <v>46</v>
      </c>
      <c r="D322" s="8"/>
      <c r="E322" s="8">
        <v>68518.0</v>
      </c>
      <c r="G322" s="8"/>
    </row>
    <row r="323">
      <c r="A323" s="8">
        <v>64208.0</v>
      </c>
      <c r="C323" s="8" t="s">
        <v>1592</v>
      </c>
      <c r="D323" s="8"/>
      <c r="E323" s="8">
        <v>460910.0</v>
      </c>
    </row>
    <row r="324">
      <c r="A324" s="8">
        <v>64601.0</v>
      </c>
      <c r="C324" s="8" t="s">
        <v>1592</v>
      </c>
      <c r="D324" s="8"/>
      <c r="E324" s="8">
        <v>460911.0</v>
      </c>
    </row>
    <row r="325">
      <c r="A325" s="8">
        <v>58438.0</v>
      </c>
      <c r="C325" s="8" t="s">
        <v>1592</v>
      </c>
      <c r="D325" s="8"/>
      <c r="E325" s="8">
        <v>460915.0</v>
      </c>
    </row>
    <row r="326">
      <c r="A326" s="8">
        <v>38813.0</v>
      </c>
      <c r="B326" s="8"/>
      <c r="C326" s="8" t="s">
        <v>1592</v>
      </c>
      <c r="D326" s="8"/>
      <c r="E326" s="8">
        <v>460918.0</v>
      </c>
    </row>
    <row r="327">
      <c r="A327" s="8">
        <v>64676.0</v>
      </c>
      <c r="B327" s="8"/>
      <c r="C327" s="8" t="s">
        <v>1592</v>
      </c>
      <c r="D327" s="8"/>
      <c r="E327" s="8">
        <v>460919.0</v>
      </c>
    </row>
    <row r="328">
      <c r="A328" s="8">
        <v>64343.0</v>
      </c>
      <c r="C328" s="8" t="s">
        <v>1592</v>
      </c>
      <c r="D328" s="8"/>
      <c r="E328" s="8">
        <v>460920.0</v>
      </c>
    </row>
    <row r="329">
      <c r="A329" s="8">
        <v>64216.0</v>
      </c>
      <c r="C329" s="8" t="s">
        <v>1592</v>
      </c>
      <c r="D329" s="8"/>
      <c r="E329" s="8">
        <v>461157.0</v>
      </c>
    </row>
    <row r="330">
      <c r="A330" s="8">
        <v>64317.0</v>
      </c>
      <c r="C330" s="8" t="s">
        <v>1592</v>
      </c>
      <c r="D330" s="8"/>
      <c r="E330" s="8">
        <v>470227.0</v>
      </c>
    </row>
    <row r="331">
      <c r="A331" s="8">
        <v>60543.0</v>
      </c>
      <c r="C331" s="8" t="s">
        <v>1592</v>
      </c>
      <c r="D331" s="8"/>
      <c r="E331" s="8">
        <v>470236.0</v>
      </c>
    </row>
    <row r="332">
      <c r="A332" s="8">
        <v>64489.0</v>
      </c>
      <c r="C332" s="8" t="s">
        <v>1592</v>
      </c>
      <c r="D332" s="8"/>
      <c r="E332" s="8">
        <v>470237.0</v>
      </c>
    </row>
    <row r="333">
      <c r="A333" s="8">
        <v>64526.0</v>
      </c>
      <c r="C333" s="8" t="s">
        <v>1592</v>
      </c>
      <c r="D333" s="8"/>
      <c r="E333" s="8">
        <v>470238.0</v>
      </c>
    </row>
    <row r="334">
      <c r="A334" s="8">
        <v>40021.0</v>
      </c>
      <c r="C334" s="8" t="s">
        <v>1592</v>
      </c>
      <c r="D334" s="8"/>
      <c r="E334" s="8">
        <v>470322.0</v>
      </c>
    </row>
  </sheetData>
  <conditionalFormatting sqref="A5:B5 E5:F5 H5:M5 O5:AI5">
    <cfRule type="notContainsBlanks" dxfId="0" priority="1">
      <formula>LEN(TRIM(A5))&gt;0</formula>
    </cfRule>
  </conditionalFormatting>
  <conditionalFormatting sqref="A5:B5 E5:F5 H5:M5 O5:AI5">
    <cfRule type="notContainsBlanks" dxfId="0" priority="2">
      <formula>LEN(TRIM(A5))&gt;0</formula>
    </cfRule>
  </conditionalFormatting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B7E1CD"/>
  </sheetPr>
  <sheetViews>
    <sheetView workbookViewId="0"/>
  </sheetViews>
  <sheetFormatPr customHeight="1" defaultColWidth="14.43" defaultRowHeight="15.75"/>
  <cols>
    <col customWidth="1" min="1" max="1" width="10.14"/>
    <col customWidth="1" min="2" max="3" width="17.43"/>
    <col customWidth="1" min="4" max="4" width="7.86"/>
    <col customWidth="1" min="5" max="5" width="15.71"/>
    <col customWidth="1" min="7" max="7" width="7.86"/>
    <col customWidth="1" min="8" max="8" width="6.57"/>
    <col customWidth="1" min="9" max="9" width="7.0"/>
    <col customWidth="1" min="10" max="10" width="24.86"/>
  </cols>
  <sheetData>
    <row r="1">
      <c r="A1" s="9" t="s">
        <v>69</v>
      </c>
      <c r="B1" s="9" t="s">
        <v>53</v>
      </c>
      <c r="C1" s="9" t="s">
        <v>54</v>
      </c>
      <c r="D1" s="9" t="s">
        <v>55</v>
      </c>
      <c r="E1" s="9" t="s">
        <v>240</v>
      </c>
      <c r="F1" s="9" t="s">
        <v>59</v>
      </c>
      <c r="G1" s="9" t="s">
        <v>60</v>
      </c>
      <c r="H1" s="9" t="s">
        <v>61</v>
      </c>
      <c r="I1" s="9" t="s">
        <v>62</v>
      </c>
      <c r="J1" s="9" t="s">
        <v>242</v>
      </c>
      <c r="K1" s="9" t="s">
        <v>243</v>
      </c>
      <c r="L1" s="9" t="s">
        <v>244</v>
      </c>
      <c r="M1" s="9" t="s">
        <v>66</v>
      </c>
      <c r="N1" s="9" t="s">
        <v>68</v>
      </c>
    </row>
    <row r="2">
      <c r="A2" s="29">
        <v>42858.0</v>
      </c>
      <c r="B2" s="29" t="s">
        <v>38</v>
      </c>
      <c r="C2" s="29" t="s">
        <v>38</v>
      </c>
      <c r="D2" s="29" t="s">
        <v>343</v>
      </c>
      <c r="E2" s="30"/>
      <c r="F2" s="29" t="s">
        <v>1678</v>
      </c>
      <c r="G2" s="29" t="str">
        <f t="shared" ref="G2:G57" si="1">IFERROR(__xludf.DUMMYFUNCTION("SPLIT(F2,""."",TRUE)"),"7")</f>
        <v>7</v>
      </c>
      <c r="H2" s="29">
        <v>8.0</v>
      </c>
      <c r="I2" s="29">
        <v>1935.0</v>
      </c>
      <c r="J2" s="29" t="s">
        <v>1679</v>
      </c>
      <c r="K2" s="29">
        <v>20.172537</v>
      </c>
      <c r="L2" s="29">
        <v>-102.029401</v>
      </c>
      <c r="M2" s="29" t="s">
        <v>249</v>
      </c>
      <c r="N2" s="29" t="s">
        <v>79</v>
      </c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</row>
    <row r="3">
      <c r="A3" s="14">
        <v>83795.0</v>
      </c>
      <c r="B3" s="14" t="s">
        <v>38</v>
      </c>
      <c r="C3" s="14" t="s">
        <v>38</v>
      </c>
      <c r="D3" s="14" t="s">
        <v>343</v>
      </c>
      <c r="E3" s="15"/>
      <c r="F3" s="14" t="s">
        <v>1680</v>
      </c>
      <c r="G3" s="14" t="str">
        <f t="shared" si="1"/>
        <v>3</v>
      </c>
      <c r="H3" s="14">
        <v>9.0</v>
      </c>
      <c r="I3" s="14">
        <v>1953.0</v>
      </c>
      <c r="J3" s="14" t="s">
        <v>1681</v>
      </c>
      <c r="K3" s="14">
        <v>16.947514</v>
      </c>
      <c r="L3" s="14">
        <v>-92.136733</v>
      </c>
      <c r="M3" s="14" t="s">
        <v>249</v>
      </c>
      <c r="N3" s="14" t="s">
        <v>79</v>
      </c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4">
      <c r="A4" s="14">
        <v>82671.0</v>
      </c>
      <c r="B4" s="14" t="s">
        <v>38</v>
      </c>
      <c r="C4" s="14" t="s">
        <v>38</v>
      </c>
      <c r="D4" s="14" t="s">
        <v>343</v>
      </c>
      <c r="E4" s="15"/>
      <c r="F4" s="14" t="s">
        <v>1682</v>
      </c>
      <c r="G4" s="14" t="str">
        <f t="shared" si="1"/>
        <v>3</v>
      </c>
      <c r="H4" s="14">
        <v>7.0</v>
      </c>
      <c r="I4" s="14">
        <v>1953.0</v>
      </c>
      <c r="J4" s="14" t="s">
        <v>1681</v>
      </c>
      <c r="K4" s="14">
        <v>16.947514</v>
      </c>
      <c r="L4" s="14">
        <v>-92.136733</v>
      </c>
      <c r="M4" s="14" t="s">
        <v>249</v>
      </c>
      <c r="N4" s="14" t="s">
        <v>79</v>
      </c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</row>
    <row r="5">
      <c r="A5" s="14">
        <v>35854.0</v>
      </c>
      <c r="B5" s="14" t="s">
        <v>38</v>
      </c>
      <c r="C5" s="14" t="s">
        <v>38</v>
      </c>
      <c r="D5" s="14" t="s">
        <v>343</v>
      </c>
      <c r="E5" s="15"/>
      <c r="F5" s="14" t="s">
        <v>1680</v>
      </c>
      <c r="G5" s="14" t="str">
        <f t="shared" si="1"/>
        <v>3</v>
      </c>
      <c r="H5" s="14">
        <v>9.0</v>
      </c>
      <c r="I5" s="14">
        <v>1953.0</v>
      </c>
      <c r="J5" s="14" t="s">
        <v>1681</v>
      </c>
      <c r="K5" s="14">
        <v>16.947514</v>
      </c>
      <c r="L5" s="14">
        <v>-92.136733</v>
      </c>
      <c r="M5" s="14" t="s">
        <v>249</v>
      </c>
      <c r="N5" s="14" t="s">
        <v>79</v>
      </c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</row>
    <row r="6">
      <c r="A6" s="34">
        <v>95527.0</v>
      </c>
      <c r="B6" s="34" t="s">
        <v>38</v>
      </c>
      <c r="C6" s="34" t="s">
        <v>38</v>
      </c>
      <c r="D6" s="34" t="s">
        <v>343</v>
      </c>
      <c r="E6" s="35"/>
      <c r="F6" s="34" t="s">
        <v>1683</v>
      </c>
      <c r="G6" s="34" t="str">
        <f t="shared" si="1"/>
        <v>7</v>
      </c>
      <c r="H6" s="34">
        <v>5.0</v>
      </c>
      <c r="I6" s="34">
        <v>1957.0</v>
      </c>
      <c r="J6" s="34" t="s">
        <v>1684</v>
      </c>
      <c r="K6" s="34">
        <v>16.725605</v>
      </c>
      <c r="L6" s="34">
        <v>-93.114852</v>
      </c>
      <c r="M6" s="34" t="s">
        <v>249</v>
      </c>
      <c r="N6" s="34" t="s">
        <v>79</v>
      </c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</row>
    <row r="7">
      <c r="A7" s="34">
        <v>98202.0</v>
      </c>
      <c r="B7" s="34" t="s">
        <v>38</v>
      </c>
      <c r="C7" s="34" t="s">
        <v>38</v>
      </c>
      <c r="D7" s="34" t="s">
        <v>343</v>
      </c>
      <c r="E7" s="35"/>
      <c r="F7" s="34" t="s">
        <v>1685</v>
      </c>
      <c r="G7" s="34" t="str">
        <f t="shared" si="1"/>
        <v>7</v>
      </c>
      <c r="H7" s="34">
        <v>12.0</v>
      </c>
      <c r="I7" s="34">
        <v>1957.0</v>
      </c>
      <c r="J7" s="34" t="s">
        <v>1684</v>
      </c>
      <c r="K7" s="34">
        <v>16.725605</v>
      </c>
      <c r="L7" s="34">
        <v>-93.114852</v>
      </c>
      <c r="M7" s="34" t="s">
        <v>249</v>
      </c>
      <c r="N7" s="34" t="s">
        <v>79</v>
      </c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</row>
    <row r="8">
      <c r="A8" s="34">
        <v>35995.0</v>
      </c>
      <c r="B8" s="34" t="s">
        <v>38</v>
      </c>
      <c r="C8" s="34" t="s">
        <v>38</v>
      </c>
      <c r="D8" s="34" t="s">
        <v>343</v>
      </c>
      <c r="E8" s="35"/>
      <c r="F8" s="34" t="s">
        <v>1685</v>
      </c>
      <c r="G8" s="34" t="str">
        <f t="shared" si="1"/>
        <v>7</v>
      </c>
      <c r="H8" s="34">
        <v>12.0</v>
      </c>
      <c r="I8" s="34">
        <v>1957.0</v>
      </c>
      <c r="J8" s="34" t="s">
        <v>1684</v>
      </c>
      <c r="K8" s="34">
        <v>16.725605</v>
      </c>
      <c r="L8" s="34">
        <v>-93.114852</v>
      </c>
      <c r="M8" s="34" t="s">
        <v>249</v>
      </c>
      <c r="N8" s="34" t="s">
        <v>79</v>
      </c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</row>
    <row r="9">
      <c r="A9" s="14">
        <v>35473.0</v>
      </c>
      <c r="B9" s="14" t="s">
        <v>38</v>
      </c>
      <c r="C9" s="14" t="s">
        <v>38</v>
      </c>
      <c r="D9" s="14" t="s">
        <v>343</v>
      </c>
      <c r="E9" s="14" t="s">
        <v>156</v>
      </c>
      <c r="F9" s="14" t="s">
        <v>1686</v>
      </c>
      <c r="G9" s="14" t="str">
        <f t="shared" si="1"/>
        <v>8</v>
      </c>
      <c r="H9" s="14">
        <v>28.0</v>
      </c>
      <c r="I9" s="14">
        <v>1957.0</v>
      </c>
      <c r="J9" s="14" t="s">
        <v>1687</v>
      </c>
      <c r="K9" s="32">
        <v>18.871784</v>
      </c>
      <c r="L9" s="32">
        <v>-96.896985</v>
      </c>
      <c r="M9" s="14" t="s">
        <v>249</v>
      </c>
      <c r="N9" s="14" t="s">
        <v>79</v>
      </c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</row>
    <row r="10">
      <c r="A10" s="14">
        <v>35684.0</v>
      </c>
      <c r="B10" s="14" t="s">
        <v>38</v>
      </c>
      <c r="C10" s="14" t="s">
        <v>38</v>
      </c>
      <c r="D10" s="14" t="s">
        <v>343</v>
      </c>
      <c r="E10" s="14" t="s">
        <v>156</v>
      </c>
      <c r="F10" s="14" t="s">
        <v>1686</v>
      </c>
      <c r="G10" s="14" t="str">
        <f t="shared" si="1"/>
        <v>8</v>
      </c>
      <c r="H10" s="14">
        <v>28.0</v>
      </c>
      <c r="I10" s="14">
        <v>1957.0</v>
      </c>
      <c r="J10" s="14" t="s">
        <v>1688</v>
      </c>
      <c r="K10" s="32">
        <v>18.871784</v>
      </c>
      <c r="L10" s="32">
        <v>-96.896985</v>
      </c>
      <c r="M10" s="14" t="s">
        <v>249</v>
      </c>
      <c r="N10" s="14" t="s">
        <v>79</v>
      </c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</row>
    <row r="11">
      <c r="A11" s="14">
        <v>39167.0</v>
      </c>
      <c r="B11" s="14" t="s">
        <v>38</v>
      </c>
      <c r="C11" s="14" t="s">
        <v>38</v>
      </c>
      <c r="D11" s="14" t="s">
        <v>343</v>
      </c>
      <c r="E11" s="14" t="s">
        <v>156</v>
      </c>
      <c r="F11" s="14" t="s">
        <v>1686</v>
      </c>
      <c r="G11" s="14" t="str">
        <f t="shared" si="1"/>
        <v>8</v>
      </c>
      <c r="H11" s="14">
        <v>28.0</v>
      </c>
      <c r="I11" s="14">
        <v>1957.0</v>
      </c>
      <c r="J11" s="14" t="s">
        <v>1689</v>
      </c>
      <c r="K11" s="32">
        <v>18.871784</v>
      </c>
      <c r="L11" s="32">
        <v>-96.896985</v>
      </c>
      <c r="M11" s="14" t="s">
        <v>249</v>
      </c>
      <c r="N11" s="14" t="s">
        <v>79</v>
      </c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</row>
    <row r="12">
      <c r="A12" s="29">
        <v>39144.0</v>
      </c>
      <c r="B12" s="29" t="s">
        <v>38</v>
      </c>
      <c r="C12" s="29" t="s">
        <v>38</v>
      </c>
      <c r="D12" s="29" t="s">
        <v>343</v>
      </c>
      <c r="E12" s="29" t="s">
        <v>263</v>
      </c>
      <c r="F12" s="29" t="s">
        <v>1686</v>
      </c>
      <c r="G12" s="29" t="str">
        <f t="shared" si="1"/>
        <v>8</v>
      </c>
      <c r="H12" s="29">
        <v>28.0</v>
      </c>
      <c r="I12" s="29">
        <v>1957.0</v>
      </c>
      <c r="J12" s="29" t="s">
        <v>1690</v>
      </c>
      <c r="K12" s="29">
        <v>18.87811</v>
      </c>
      <c r="L12" s="100">
        <v>-96.861342</v>
      </c>
      <c r="M12" s="29" t="s">
        <v>249</v>
      </c>
      <c r="N12" s="29" t="s">
        <v>79</v>
      </c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</row>
    <row r="13">
      <c r="A13" s="14">
        <v>83862.0</v>
      </c>
      <c r="B13" s="14" t="s">
        <v>38</v>
      </c>
      <c r="C13" s="14" t="s">
        <v>38</v>
      </c>
      <c r="D13" s="14" t="s">
        <v>343</v>
      </c>
      <c r="E13" s="15"/>
      <c r="F13" s="14" t="s">
        <v>1691</v>
      </c>
      <c r="G13" s="14" t="str">
        <f t="shared" si="1"/>
        <v>8</v>
      </c>
      <c r="H13" s="14">
        <v>11.0</v>
      </c>
      <c r="I13" s="14">
        <v>1957.0</v>
      </c>
      <c r="J13" s="14" t="s">
        <v>1692</v>
      </c>
      <c r="K13" s="14">
        <v>19.531595</v>
      </c>
      <c r="L13" s="14">
        <v>-96.968602</v>
      </c>
      <c r="M13" s="14" t="s">
        <v>249</v>
      </c>
      <c r="N13" s="14" t="s">
        <v>79</v>
      </c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</row>
    <row r="14">
      <c r="A14" s="22">
        <v>35302.0</v>
      </c>
      <c r="B14" s="22" t="s">
        <v>38</v>
      </c>
      <c r="C14" s="22" t="s">
        <v>38</v>
      </c>
      <c r="D14" s="22" t="s">
        <v>343</v>
      </c>
      <c r="E14" s="23"/>
      <c r="F14" s="22" t="s">
        <v>285</v>
      </c>
      <c r="G14" s="22" t="str">
        <f t="shared" si="1"/>
        <v>8</v>
      </c>
      <c r="H14" s="22">
        <v>13.0</v>
      </c>
      <c r="I14" s="22">
        <v>1958.0</v>
      </c>
      <c r="J14" s="22" t="s">
        <v>284</v>
      </c>
      <c r="K14" s="22">
        <v>17.13989</v>
      </c>
      <c r="L14" s="22">
        <v>-92.710924</v>
      </c>
      <c r="M14" s="22" t="s">
        <v>249</v>
      </c>
      <c r="N14" s="22" t="s">
        <v>79</v>
      </c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</row>
    <row r="15">
      <c r="A15" s="22">
        <v>35225.0</v>
      </c>
      <c r="B15" s="22" t="s">
        <v>38</v>
      </c>
      <c r="C15" s="22" t="s">
        <v>38</v>
      </c>
      <c r="D15" s="22" t="s">
        <v>343</v>
      </c>
      <c r="E15" s="23"/>
      <c r="F15" s="22" t="s">
        <v>285</v>
      </c>
      <c r="G15" s="22" t="str">
        <f t="shared" si="1"/>
        <v>8</v>
      </c>
      <c r="H15" s="22">
        <v>13.0</v>
      </c>
      <c r="I15" s="22">
        <v>1958.0</v>
      </c>
      <c r="J15" s="22" t="s">
        <v>284</v>
      </c>
      <c r="K15" s="22">
        <v>17.13989</v>
      </c>
      <c r="L15" s="22">
        <v>-92.710924</v>
      </c>
      <c r="M15" s="22" t="s">
        <v>249</v>
      </c>
      <c r="N15" s="22" t="s">
        <v>79</v>
      </c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</row>
    <row r="16">
      <c r="A16" s="22">
        <v>35850.0</v>
      </c>
      <c r="B16" s="22" t="s">
        <v>38</v>
      </c>
      <c r="C16" s="22" t="s">
        <v>38</v>
      </c>
      <c r="D16" s="22" t="s">
        <v>343</v>
      </c>
      <c r="E16" s="23"/>
      <c r="F16" s="22" t="s">
        <v>1527</v>
      </c>
      <c r="G16" s="22" t="str">
        <f t="shared" si="1"/>
        <v>7</v>
      </c>
      <c r="H16" s="22">
        <v>31.0</v>
      </c>
      <c r="I16" s="22">
        <v>1958.0</v>
      </c>
      <c r="J16" s="22" t="s">
        <v>284</v>
      </c>
      <c r="K16" s="22">
        <v>17.13989</v>
      </c>
      <c r="L16" s="22">
        <v>-92.710924</v>
      </c>
      <c r="M16" s="22" t="s">
        <v>249</v>
      </c>
      <c r="N16" s="22" t="s">
        <v>79</v>
      </c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</row>
    <row r="17">
      <c r="A17" s="22">
        <v>35744.0</v>
      </c>
      <c r="B17" s="22" t="s">
        <v>38</v>
      </c>
      <c r="C17" s="22" t="s">
        <v>38</v>
      </c>
      <c r="D17" s="22" t="s">
        <v>343</v>
      </c>
      <c r="E17" s="23"/>
      <c r="F17" s="22" t="s">
        <v>287</v>
      </c>
      <c r="G17" s="22" t="str">
        <f t="shared" si="1"/>
        <v>7</v>
      </c>
      <c r="H17" s="22">
        <v>29.0</v>
      </c>
      <c r="I17" s="22">
        <v>1958.0</v>
      </c>
      <c r="J17" s="22" t="s">
        <v>284</v>
      </c>
      <c r="K17" s="22">
        <v>17.13989</v>
      </c>
      <c r="L17" s="22">
        <v>-92.710924</v>
      </c>
      <c r="M17" s="22" t="s">
        <v>249</v>
      </c>
      <c r="N17" s="22" t="s">
        <v>79</v>
      </c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</row>
    <row r="18">
      <c r="A18" s="22">
        <v>35982.0</v>
      </c>
      <c r="B18" s="22" t="s">
        <v>38</v>
      </c>
      <c r="C18" s="22" t="s">
        <v>38</v>
      </c>
      <c r="D18" s="22" t="s">
        <v>343</v>
      </c>
      <c r="E18" s="23"/>
      <c r="F18" s="22" t="s">
        <v>89</v>
      </c>
      <c r="G18" s="22" t="str">
        <f t="shared" si="1"/>
        <v>7</v>
      </c>
      <c r="H18" s="22">
        <v>22.0</v>
      </c>
      <c r="I18" s="22">
        <v>1958.0</v>
      </c>
      <c r="J18" s="22" t="s">
        <v>284</v>
      </c>
      <c r="K18" s="22">
        <v>17.13989</v>
      </c>
      <c r="L18" s="22">
        <v>-92.710924</v>
      </c>
      <c r="M18" s="22" t="s">
        <v>249</v>
      </c>
      <c r="N18" s="22" t="s">
        <v>79</v>
      </c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</row>
    <row r="19">
      <c r="A19" s="22">
        <v>35272.0</v>
      </c>
      <c r="B19" s="22" t="s">
        <v>38</v>
      </c>
      <c r="C19" s="22" t="s">
        <v>38</v>
      </c>
      <c r="D19" s="22" t="s">
        <v>343</v>
      </c>
      <c r="E19" s="23"/>
      <c r="F19" s="22" t="s">
        <v>89</v>
      </c>
      <c r="G19" s="22" t="str">
        <f t="shared" si="1"/>
        <v>7</v>
      </c>
      <c r="H19" s="22">
        <v>22.0</v>
      </c>
      <c r="I19" s="22">
        <v>1958.0</v>
      </c>
      <c r="J19" s="22" t="s">
        <v>284</v>
      </c>
      <c r="K19" s="22">
        <v>17.13989</v>
      </c>
      <c r="L19" s="22">
        <v>-92.710924</v>
      </c>
      <c r="M19" s="22" t="s">
        <v>249</v>
      </c>
      <c r="N19" s="22" t="s">
        <v>79</v>
      </c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</row>
    <row r="20">
      <c r="A20" s="22">
        <v>35800.0</v>
      </c>
      <c r="B20" s="22" t="s">
        <v>38</v>
      </c>
      <c r="C20" s="22" t="s">
        <v>38</v>
      </c>
      <c r="D20" s="22" t="s">
        <v>343</v>
      </c>
      <c r="E20" s="23"/>
      <c r="F20" s="22" t="s">
        <v>89</v>
      </c>
      <c r="G20" s="22" t="str">
        <f t="shared" si="1"/>
        <v>7</v>
      </c>
      <c r="H20" s="22">
        <v>22.0</v>
      </c>
      <c r="I20" s="22">
        <v>1958.0</v>
      </c>
      <c r="J20" s="22" t="s">
        <v>284</v>
      </c>
      <c r="K20" s="22">
        <v>17.13989</v>
      </c>
      <c r="L20" s="22">
        <v>-92.710924</v>
      </c>
      <c r="M20" s="22" t="s">
        <v>249</v>
      </c>
      <c r="N20" s="22" t="s">
        <v>79</v>
      </c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</row>
    <row r="21">
      <c r="A21" s="22">
        <v>35791.0</v>
      </c>
      <c r="B21" s="22" t="s">
        <v>38</v>
      </c>
      <c r="C21" s="22" t="s">
        <v>38</v>
      </c>
      <c r="D21" s="22" t="s">
        <v>343</v>
      </c>
      <c r="E21" s="23"/>
      <c r="F21" s="22" t="s">
        <v>1693</v>
      </c>
      <c r="G21" s="22" t="str">
        <f t="shared" si="1"/>
        <v>7</v>
      </c>
      <c r="H21" s="22">
        <v>18.0</v>
      </c>
      <c r="I21" s="22">
        <v>1958.0</v>
      </c>
      <c r="J21" s="22" t="s">
        <v>284</v>
      </c>
      <c r="K21" s="22">
        <v>17.13989</v>
      </c>
      <c r="L21" s="22">
        <v>-92.710924</v>
      </c>
      <c r="M21" s="22" t="s">
        <v>249</v>
      </c>
      <c r="N21" s="22" t="s">
        <v>79</v>
      </c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</row>
    <row r="22">
      <c r="A22" s="22">
        <v>35808.0</v>
      </c>
      <c r="B22" s="22" t="s">
        <v>38</v>
      </c>
      <c r="C22" s="22" t="s">
        <v>38</v>
      </c>
      <c r="D22" s="22" t="s">
        <v>343</v>
      </c>
      <c r="E22" s="23"/>
      <c r="F22" s="22" t="s">
        <v>285</v>
      </c>
      <c r="G22" s="22" t="str">
        <f t="shared" si="1"/>
        <v>8</v>
      </c>
      <c r="H22" s="22">
        <v>13.0</v>
      </c>
      <c r="I22" s="22">
        <v>1958.0</v>
      </c>
      <c r="J22" s="22" t="s">
        <v>284</v>
      </c>
      <c r="K22" s="22">
        <v>17.13989</v>
      </c>
      <c r="L22" s="22">
        <v>-92.710924</v>
      </c>
      <c r="M22" s="22" t="s">
        <v>249</v>
      </c>
      <c r="N22" s="22" t="s">
        <v>79</v>
      </c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</row>
    <row r="23">
      <c r="A23" s="17">
        <v>35609.0</v>
      </c>
      <c r="B23" s="17" t="s">
        <v>38</v>
      </c>
      <c r="C23" s="17" t="s">
        <v>38</v>
      </c>
      <c r="D23" s="17" t="s">
        <v>343</v>
      </c>
      <c r="E23" s="17">
        <v>58208.0</v>
      </c>
      <c r="F23" s="17" t="s">
        <v>285</v>
      </c>
      <c r="G23" s="17" t="str">
        <f t="shared" si="1"/>
        <v>8</v>
      </c>
      <c r="H23" s="17">
        <v>13.0</v>
      </c>
      <c r="I23" s="17">
        <v>1958.0</v>
      </c>
      <c r="J23" s="17" t="s">
        <v>1694</v>
      </c>
      <c r="K23" s="101">
        <v>18.425235</v>
      </c>
      <c r="L23" s="101">
        <v>-95.177232</v>
      </c>
      <c r="M23" s="17" t="s">
        <v>249</v>
      </c>
      <c r="N23" s="17" t="s">
        <v>79</v>
      </c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</row>
    <row r="24">
      <c r="A24" s="17">
        <v>38986.0</v>
      </c>
      <c r="B24" s="17" t="s">
        <v>38</v>
      </c>
      <c r="C24" s="17" t="s">
        <v>38</v>
      </c>
      <c r="D24" s="17" t="s">
        <v>343</v>
      </c>
      <c r="E24" s="17">
        <v>58208.0</v>
      </c>
      <c r="F24" s="102" t="s">
        <v>285</v>
      </c>
      <c r="G24" s="17" t="str">
        <f t="shared" si="1"/>
        <v>8</v>
      </c>
      <c r="H24" s="102">
        <v>13.0</v>
      </c>
      <c r="I24" s="102">
        <v>1958.0</v>
      </c>
      <c r="J24" s="17" t="s">
        <v>1695</v>
      </c>
      <c r="K24" s="101">
        <v>18.425235</v>
      </c>
      <c r="L24" s="101">
        <v>-95.177232</v>
      </c>
      <c r="M24" s="17" t="s">
        <v>249</v>
      </c>
      <c r="N24" s="17" t="s">
        <v>79</v>
      </c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</row>
    <row r="25">
      <c r="A25" s="14">
        <v>40107.0</v>
      </c>
      <c r="B25" s="14" t="s">
        <v>38</v>
      </c>
      <c r="C25" s="14" t="s">
        <v>38</v>
      </c>
      <c r="D25" s="14" t="s">
        <v>343</v>
      </c>
      <c r="E25" s="14">
        <v>58209.0</v>
      </c>
      <c r="F25" s="14" t="s">
        <v>1696</v>
      </c>
      <c r="G25" s="14" t="str">
        <f t="shared" si="1"/>
        <v>8</v>
      </c>
      <c r="H25" s="14">
        <v>14.0</v>
      </c>
      <c r="I25" s="14">
        <v>1958.0</v>
      </c>
      <c r="J25" s="14" t="s">
        <v>1697</v>
      </c>
      <c r="K25" s="14">
        <v>18.447673</v>
      </c>
      <c r="L25" s="14">
        <v>-95.316158</v>
      </c>
      <c r="M25" s="14" t="s">
        <v>249</v>
      </c>
      <c r="N25" s="14" t="s">
        <v>79</v>
      </c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</row>
    <row r="26">
      <c r="A26" s="29">
        <v>38915.0</v>
      </c>
      <c r="B26" s="29" t="s">
        <v>38</v>
      </c>
      <c r="C26" s="29" t="s">
        <v>38</v>
      </c>
      <c r="D26" s="29" t="s">
        <v>343</v>
      </c>
      <c r="E26" s="29">
        <v>58231.0</v>
      </c>
      <c r="F26" s="29" t="s">
        <v>1698</v>
      </c>
      <c r="G26" s="29" t="str">
        <f t="shared" si="1"/>
        <v>8</v>
      </c>
      <c r="H26" s="29">
        <v>21.0</v>
      </c>
      <c r="I26" s="29">
        <v>1958.0</v>
      </c>
      <c r="J26" s="29" t="s">
        <v>1699</v>
      </c>
      <c r="K26" s="54">
        <v>18.483335</v>
      </c>
      <c r="L26" s="54">
        <v>-95.298641</v>
      </c>
      <c r="M26" s="29" t="s">
        <v>249</v>
      </c>
      <c r="N26" s="29" t="s">
        <v>79</v>
      </c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</row>
    <row r="27">
      <c r="A27" s="36">
        <v>35520.0</v>
      </c>
      <c r="B27" s="36" t="s">
        <v>38</v>
      </c>
      <c r="C27" s="36" t="s">
        <v>38</v>
      </c>
      <c r="D27" s="36" t="s">
        <v>343</v>
      </c>
      <c r="E27" s="36">
        <v>58236.0</v>
      </c>
      <c r="F27" s="36" t="s">
        <v>1700</v>
      </c>
      <c r="G27" s="36" t="str">
        <f t="shared" si="1"/>
        <v>8</v>
      </c>
      <c r="H27" s="36">
        <v>24.0</v>
      </c>
      <c r="I27" s="36">
        <v>1958.0</v>
      </c>
      <c r="J27" s="36" t="s">
        <v>1701</v>
      </c>
      <c r="K27" s="36">
        <v>18.82169</v>
      </c>
      <c r="L27" s="36">
        <v>-97.066527</v>
      </c>
      <c r="M27" s="36" t="s">
        <v>249</v>
      </c>
      <c r="N27" s="36" t="s">
        <v>79</v>
      </c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</row>
    <row r="28">
      <c r="A28" s="39">
        <v>38928.0</v>
      </c>
      <c r="B28" s="39" t="s">
        <v>38</v>
      </c>
      <c r="C28" s="39" t="s">
        <v>38</v>
      </c>
      <c r="D28" s="39" t="s">
        <v>343</v>
      </c>
      <c r="E28" s="39">
        <v>58210.0</v>
      </c>
      <c r="F28" s="39" t="s">
        <v>1696</v>
      </c>
      <c r="G28" s="39" t="str">
        <f t="shared" si="1"/>
        <v>8</v>
      </c>
      <c r="H28" s="39">
        <v>14.0</v>
      </c>
      <c r="I28" s="39">
        <v>1958.0</v>
      </c>
      <c r="J28" s="39" t="s">
        <v>112</v>
      </c>
      <c r="K28" s="39">
        <v>18.831195</v>
      </c>
      <c r="L28" s="39">
        <v>-96.981427</v>
      </c>
      <c r="M28" s="39" t="s">
        <v>249</v>
      </c>
      <c r="N28" s="39" t="s">
        <v>79</v>
      </c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</row>
    <row r="29">
      <c r="A29" s="34">
        <v>39074.0</v>
      </c>
      <c r="B29" s="34" t="s">
        <v>38</v>
      </c>
      <c r="C29" s="34" t="s">
        <v>38</v>
      </c>
      <c r="D29" s="34" t="s">
        <v>343</v>
      </c>
      <c r="E29" s="34">
        <v>58175.0</v>
      </c>
      <c r="F29" s="34" t="s">
        <v>1702</v>
      </c>
      <c r="G29" s="34" t="str">
        <f t="shared" si="1"/>
        <v>7</v>
      </c>
      <c r="H29" s="34">
        <v>28.0</v>
      </c>
      <c r="I29" s="34">
        <v>1958.0</v>
      </c>
      <c r="J29" s="34" t="s">
        <v>1703</v>
      </c>
      <c r="K29" s="34">
        <v>18.832521</v>
      </c>
      <c r="L29" s="34">
        <v>-96.976264</v>
      </c>
      <c r="M29" s="34" t="s">
        <v>249</v>
      </c>
      <c r="N29" s="34" t="s">
        <v>79</v>
      </c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</row>
    <row r="30">
      <c r="A30" s="34">
        <v>39084.0</v>
      </c>
      <c r="B30" s="34" t="s">
        <v>38</v>
      </c>
      <c r="C30" s="34" t="s">
        <v>38</v>
      </c>
      <c r="D30" s="34" t="s">
        <v>343</v>
      </c>
      <c r="E30" s="34">
        <v>58175.0</v>
      </c>
      <c r="F30" s="34" t="s">
        <v>1702</v>
      </c>
      <c r="G30" s="34" t="str">
        <f t="shared" si="1"/>
        <v>7</v>
      </c>
      <c r="H30" s="34">
        <v>28.0</v>
      </c>
      <c r="I30" s="34">
        <v>1958.0</v>
      </c>
      <c r="J30" s="34" t="s">
        <v>1704</v>
      </c>
      <c r="K30" s="34">
        <v>18.832521</v>
      </c>
      <c r="L30" s="34">
        <v>-96.976264</v>
      </c>
      <c r="M30" s="34" t="s">
        <v>249</v>
      </c>
      <c r="N30" s="34" t="s">
        <v>79</v>
      </c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</row>
    <row r="31">
      <c r="A31" s="34">
        <v>40178.0</v>
      </c>
      <c r="B31" s="34" t="s">
        <v>38</v>
      </c>
      <c r="C31" s="34" t="s">
        <v>38</v>
      </c>
      <c r="D31" s="34" t="s">
        <v>343</v>
      </c>
      <c r="E31" s="34">
        <v>58175.0</v>
      </c>
      <c r="F31" s="34" t="s">
        <v>1702</v>
      </c>
      <c r="G31" s="34" t="str">
        <f t="shared" si="1"/>
        <v>7</v>
      </c>
      <c r="H31" s="34">
        <v>28.0</v>
      </c>
      <c r="I31" s="34">
        <v>1958.0</v>
      </c>
      <c r="J31" s="34" t="s">
        <v>1705</v>
      </c>
      <c r="K31" s="34">
        <v>18.832521</v>
      </c>
      <c r="L31" s="34">
        <v>-96.976264</v>
      </c>
      <c r="M31" s="34" t="s">
        <v>249</v>
      </c>
      <c r="N31" s="34" t="s">
        <v>79</v>
      </c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</row>
    <row r="32">
      <c r="A32" s="34">
        <v>37944.0</v>
      </c>
      <c r="B32" s="34" t="s">
        <v>38</v>
      </c>
      <c r="C32" s="34" t="s">
        <v>38</v>
      </c>
      <c r="D32" s="34" t="s">
        <v>343</v>
      </c>
      <c r="E32" s="34">
        <v>58175.0</v>
      </c>
      <c r="F32" s="34" t="s">
        <v>1702</v>
      </c>
      <c r="G32" s="34" t="str">
        <f t="shared" si="1"/>
        <v>7</v>
      </c>
      <c r="H32" s="34">
        <v>28.0</v>
      </c>
      <c r="I32" s="34">
        <v>1958.0</v>
      </c>
      <c r="J32" s="34" t="s">
        <v>1706</v>
      </c>
      <c r="K32" s="34">
        <v>18.832521</v>
      </c>
      <c r="L32" s="34">
        <v>-96.976264</v>
      </c>
      <c r="M32" s="34" t="s">
        <v>249</v>
      </c>
      <c r="N32" s="34" t="s">
        <v>79</v>
      </c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</row>
    <row r="33">
      <c r="A33" s="34">
        <v>39026.0</v>
      </c>
      <c r="B33" s="34" t="s">
        <v>38</v>
      </c>
      <c r="C33" s="34" t="s">
        <v>38</v>
      </c>
      <c r="D33" s="34" t="s">
        <v>343</v>
      </c>
      <c r="E33" s="34">
        <v>58175.0</v>
      </c>
      <c r="F33" s="34" t="s">
        <v>1702</v>
      </c>
      <c r="G33" s="34" t="str">
        <f t="shared" si="1"/>
        <v>7</v>
      </c>
      <c r="H33" s="34">
        <v>28.0</v>
      </c>
      <c r="I33" s="34">
        <v>1958.0</v>
      </c>
      <c r="J33" s="34" t="s">
        <v>1707</v>
      </c>
      <c r="K33" s="34">
        <v>18.832521</v>
      </c>
      <c r="L33" s="34">
        <v>-96.976264</v>
      </c>
      <c r="M33" s="34" t="s">
        <v>249</v>
      </c>
      <c r="N33" s="34" t="s">
        <v>79</v>
      </c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</row>
    <row r="34">
      <c r="A34" s="34">
        <v>35563.0</v>
      </c>
      <c r="B34" s="34" t="s">
        <v>38</v>
      </c>
      <c r="C34" s="34" t="s">
        <v>38</v>
      </c>
      <c r="D34" s="34" t="s">
        <v>343</v>
      </c>
      <c r="E34" s="34">
        <v>58175.0</v>
      </c>
      <c r="F34" s="34" t="s">
        <v>1702</v>
      </c>
      <c r="G34" s="34" t="str">
        <f t="shared" si="1"/>
        <v>7</v>
      </c>
      <c r="H34" s="34">
        <v>28.0</v>
      </c>
      <c r="I34" s="34">
        <v>1958.0</v>
      </c>
      <c r="J34" s="34" t="s">
        <v>1708</v>
      </c>
      <c r="K34" s="34">
        <v>18.832521</v>
      </c>
      <c r="L34" s="34">
        <v>-96.976264</v>
      </c>
      <c r="M34" s="34" t="s">
        <v>249</v>
      </c>
      <c r="N34" s="34" t="s">
        <v>79</v>
      </c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</row>
    <row r="35">
      <c r="A35" s="17">
        <v>39193.0</v>
      </c>
      <c r="B35" s="17" t="s">
        <v>38</v>
      </c>
      <c r="C35" s="17" t="s">
        <v>38</v>
      </c>
      <c r="D35" s="17" t="s">
        <v>343</v>
      </c>
      <c r="E35" s="17">
        <v>58234.0</v>
      </c>
      <c r="F35" s="17" t="s">
        <v>1709</v>
      </c>
      <c r="G35" s="17" t="str">
        <f t="shared" si="1"/>
        <v>8</v>
      </c>
      <c r="H35" s="17">
        <v>23.0</v>
      </c>
      <c r="I35" s="17">
        <v>1958.0</v>
      </c>
      <c r="J35" s="17" t="s">
        <v>1710</v>
      </c>
      <c r="K35" s="81">
        <v>18.863312</v>
      </c>
      <c r="L35" s="17">
        <v>-97.076476</v>
      </c>
      <c r="M35" s="17" t="s">
        <v>249</v>
      </c>
      <c r="N35" s="17" t="s">
        <v>79</v>
      </c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</row>
    <row r="36">
      <c r="A36" s="17">
        <v>38934.0</v>
      </c>
      <c r="B36" s="17" t="s">
        <v>38</v>
      </c>
      <c r="C36" s="17" t="s">
        <v>38</v>
      </c>
      <c r="D36" s="17" t="s">
        <v>343</v>
      </c>
      <c r="E36" s="17">
        <v>58234.0</v>
      </c>
      <c r="F36" s="17" t="s">
        <v>1709</v>
      </c>
      <c r="G36" s="17" t="str">
        <f t="shared" si="1"/>
        <v>8</v>
      </c>
      <c r="H36" s="17">
        <v>23.0</v>
      </c>
      <c r="I36" s="17">
        <v>1958.0</v>
      </c>
      <c r="J36" s="17" t="s">
        <v>1711</v>
      </c>
      <c r="K36" s="81">
        <v>18.863312</v>
      </c>
      <c r="L36" s="17">
        <v>-97.076476</v>
      </c>
      <c r="M36" s="17" t="s">
        <v>249</v>
      </c>
      <c r="N36" s="17" t="s">
        <v>79</v>
      </c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</row>
    <row r="37">
      <c r="A37" s="17">
        <v>37864.0</v>
      </c>
      <c r="B37" s="17" t="s">
        <v>38</v>
      </c>
      <c r="C37" s="17" t="s">
        <v>38</v>
      </c>
      <c r="D37" s="17" t="s">
        <v>343</v>
      </c>
      <c r="E37" s="17">
        <v>58234.0</v>
      </c>
      <c r="F37" s="17" t="s">
        <v>1709</v>
      </c>
      <c r="G37" s="17" t="str">
        <f t="shared" si="1"/>
        <v>8</v>
      </c>
      <c r="H37" s="17">
        <v>23.0</v>
      </c>
      <c r="I37" s="17">
        <v>1958.0</v>
      </c>
      <c r="J37" s="17" t="s">
        <v>1712</v>
      </c>
      <c r="K37" s="81">
        <v>18.863312</v>
      </c>
      <c r="L37" s="17">
        <v>-97.076476</v>
      </c>
      <c r="M37" s="17" t="s">
        <v>249</v>
      </c>
      <c r="N37" s="17" t="s">
        <v>79</v>
      </c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</row>
    <row r="38">
      <c r="A38" s="17">
        <v>38930.0</v>
      </c>
      <c r="B38" s="17" t="s">
        <v>38</v>
      </c>
      <c r="C38" s="17" t="s">
        <v>38</v>
      </c>
      <c r="D38" s="17" t="s">
        <v>343</v>
      </c>
      <c r="E38" s="17">
        <v>58234.0</v>
      </c>
      <c r="F38" s="17" t="s">
        <v>1709</v>
      </c>
      <c r="G38" s="17" t="str">
        <f t="shared" si="1"/>
        <v>8</v>
      </c>
      <c r="H38" s="17">
        <v>23.0</v>
      </c>
      <c r="I38" s="17">
        <v>1958.0</v>
      </c>
      <c r="J38" s="17" t="s">
        <v>1713</v>
      </c>
      <c r="K38" s="81">
        <v>18.863312</v>
      </c>
      <c r="L38" s="17">
        <v>-97.076476</v>
      </c>
      <c r="M38" s="17" t="s">
        <v>249</v>
      </c>
      <c r="N38" s="17" t="s">
        <v>79</v>
      </c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</row>
    <row r="39">
      <c r="A39" s="17">
        <v>39095.0</v>
      </c>
      <c r="B39" s="17" t="s">
        <v>38</v>
      </c>
      <c r="C39" s="17" t="s">
        <v>38</v>
      </c>
      <c r="D39" s="17" t="s">
        <v>343</v>
      </c>
      <c r="E39" s="17">
        <v>58234.0</v>
      </c>
      <c r="F39" s="17" t="s">
        <v>1709</v>
      </c>
      <c r="G39" s="17" t="str">
        <f t="shared" si="1"/>
        <v>8</v>
      </c>
      <c r="H39" s="17">
        <v>23.0</v>
      </c>
      <c r="I39" s="17">
        <v>1958.0</v>
      </c>
      <c r="J39" s="17" t="s">
        <v>1714</v>
      </c>
      <c r="K39" s="81">
        <v>18.863312</v>
      </c>
      <c r="L39" s="17">
        <v>-97.076476</v>
      </c>
      <c r="M39" s="17" t="s">
        <v>249</v>
      </c>
      <c r="N39" s="17" t="s">
        <v>79</v>
      </c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</row>
    <row r="40">
      <c r="A40" s="17">
        <v>39001.0</v>
      </c>
      <c r="B40" s="17" t="s">
        <v>38</v>
      </c>
      <c r="C40" s="17" t="s">
        <v>38</v>
      </c>
      <c r="D40" s="17" t="s">
        <v>343</v>
      </c>
      <c r="E40" s="17">
        <v>58235.0</v>
      </c>
      <c r="F40" s="17" t="s">
        <v>1700</v>
      </c>
      <c r="G40" s="17" t="str">
        <f t="shared" si="1"/>
        <v>8</v>
      </c>
      <c r="H40" s="17">
        <v>24.0</v>
      </c>
      <c r="I40" s="17">
        <v>1958.0</v>
      </c>
      <c r="J40" s="17" t="s">
        <v>1715</v>
      </c>
      <c r="K40" s="81">
        <v>18.863312</v>
      </c>
      <c r="L40" s="81">
        <v>-97.076476</v>
      </c>
      <c r="M40" s="17" t="s">
        <v>249</v>
      </c>
      <c r="N40" s="17" t="s">
        <v>79</v>
      </c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</row>
    <row r="41">
      <c r="A41" s="17">
        <v>38931.0</v>
      </c>
      <c r="B41" s="17" t="s">
        <v>38</v>
      </c>
      <c r="C41" s="17" t="s">
        <v>38</v>
      </c>
      <c r="D41" s="17" t="s">
        <v>343</v>
      </c>
      <c r="E41" s="17">
        <v>58181.0</v>
      </c>
      <c r="F41" s="17" t="s">
        <v>1527</v>
      </c>
      <c r="G41" s="17" t="str">
        <f t="shared" si="1"/>
        <v>7</v>
      </c>
      <c r="H41" s="17">
        <v>31.0</v>
      </c>
      <c r="I41" s="17">
        <v>1958.0</v>
      </c>
      <c r="J41" s="17" t="s">
        <v>1716</v>
      </c>
      <c r="K41" s="101">
        <v>18.863312</v>
      </c>
      <c r="L41" s="17">
        <v>-97.076476</v>
      </c>
      <c r="M41" s="17" t="s">
        <v>249</v>
      </c>
      <c r="N41" s="17" t="s">
        <v>79</v>
      </c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</row>
    <row r="42">
      <c r="A42" s="17">
        <v>38852.0</v>
      </c>
      <c r="B42" s="17" t="s">
        <v>38</v>
      </c>
      <c r="C42" s="17" t="s">
        <v>38</v>
      </c>
      <c r="D42" s="17" t="s">
        <v>343</v>
      </c>
      <c r="E42" s="17">
        <v>58234.0</v>
      </c>
      <c r="F42" s="17" t="s">
        <v>1709</v>
      </c>
      <c r="G42" s="17" t="str">
        <f t="shared" si="1"/>
        <v>8</v>
      </c>
      <c r="H42" s="17">
        <v>23.0</v>
      </c>
      <c r="I42" s="17">
        <v>1958.0</v>
      </c>
      <c r="J42" s="17" t="s">
        <v>1717</v>
      </c>
      <c r="K42" s="81">
        <v>18.863312</v>
      </c>
      <c r="L42" s="17">
        <v>-97.076476</v>
      </c>
      <c r="M42" s="17" t="s">
        <v>249</v>
      </c>
      <c r="N42" s="17" t="s">
        <v>79</v>
      </c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</row>
    <row r="43">
      <c r="A43" s="14">
        <v>40095.0</v>
      </c>
      <c r="B43" s="14" t="s">
        <v>38</v>
      </c>
      <c r="C43" s="14" t="s">
        <v>38</v>
      </c>
      <c r="D43" s="14" t="s">
        <v>343</v>
      </c>
      <c r="E43" s="14">
        <v>58239.0</v>
      </c>
      <c r="F43" s="14" t="s">
        <v>1044</v>
      </c>
      <c r="G43" s="14" t="str">
        <f t="shared" si="1"/>
        <v>8</v>
      </c>
      <c r="H43" s="14">
        <v>25.0</v>
      </c>
      <c r="I43" s="14">
        <v>1958.0</v>
      </c>
      <c r="J43" s="14" t="s">
        <v>1045</v>
      </c>
      <c r="K43" s="32">
        <v>18.871784</v>
      </c>
      <c r="L43" s="32">
        <v>-96.896985</v>
      </c>
      <c r="M43" s="14" t="s">
        <v>249</v>
      </c>
      <c r="N43" s="14" t="s">
        <v>79</v>
      </c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</row>
    <row r="44">
      <c r="A44" s="14">
        <v>40073.0</v>
      </c>
      <c r="B44" s="14" t="s">
        <v>38</v>
      </c>
      <c r="C44" s="14" t="s">
        <v>38</v>
      </c>
      <c r="D44" s="14" t="s">
        <v>343</v>
      </c>
      <c r="E44" s="14">
        <v>58239.0</v>
      </c>
      <c r="F44" s="14" t="s">
        <v>1044</v>
      </c>
      <c r="G44" s="14" t="str">
        <f t="shared" si="1"/>
        <v>8</v>
      </c>
      <c r="H44" s="14">
        <v>25.0</v>
      </c>
      <c r="I44" s="14">
        <v>1958.0</v>
      </c>
      <c r="J44" s="14" t="s">
        <v>1718</v>
      </c>
      <c r="K44" s="32">
        <v>18.871784</v>
      </c>
      <c r="L44" s="32">
        <v>-96.896985</v>
      </c>
      <c r="M44" s="14" t="s">
        <v>249</v>
      </c>
      <c r="N44" s="14" t="s">
        <v>79</v>
      </c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</row>
    <row r="45">
      <c r="A45" s="14">
        <v>40053.0</v>
      </c>
      <c r="B45" s="14" t="s">
        <v>38</v>
      </c>
      <c r="C45" s="14" t="s">
        <v>38</v>
      </c>
      <c r="D45" s="14" t="s">
        <v>343</v>
      </c>
      <c r="E45" s="14">
        <v>58239.0</v>
      </c>
      <c r="F45" s="14" t="s">
        <v>1044</v>
      </c>
      <c r="G45" s="14" t="str">
        <f t="shared" si="1"/>
        <v>8</v>
      </c>
      <c r="H45" s="14">
        <v>25.0</v>
      </c>
      <c r="I45" s="14">
        <v>1958.0</v>
      </c>
      <c r="J45" s="14" t="s">
        <v>1719</v>
      </c>
      <c r="K45" s="32">
        <v>18.871784</v>
      </c>
      <c r="L45" s="32">
        <v>-96.896985</v>
      </c>
      <c r="M45" s="14" t="s">
        <v>249</v>
      </c>
      <c r="N45" s="14" t="s">
        <v>79</v>
      </c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</row>
    <row r="46">
      <c r="A46" s="11">
        <v>35656.0</v>
      </c>
      <c r="B46" s="11" t="s">
        <v>38</v>
      </c>
      <c r="C46" s="11" t="s">
        <v>38</v>
      </c>
      <c r="D46" s="11" t="s">
        <v>343</v>
      </c>
      <c r="E46" s="11">
        <v>58180.0</v>
      </c>
      <c r="F46" s="11" t="s">
        <v>1527</v>
      </c>
      <c r="G46" s="11" t="str">
        <f t="shared" si="1"/>
        <v>7</v>
      </c>
      <c r="H46" s="11">
        <v>31.0</v>
      </c>
      <c r="I46" s="11">
        <v>1958.0</v>
      </c>
      <c r="J46" s="11" t="s">
        <v>1720</v>
      </c>
      <c r="K46" s="103">
        <v>18.893118</v>
      </c>
      <c r="L46" s="103">
        <v>-97.01208</v>
      </c>
      <c r="M46" s="11" t="s">
        <v>249</v>
      </c>
      <c r="N46" s="11" t="s">
        <v>79</v>
      </c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</row>
    <row r="47">
      <c r="A47" s="11">
        <v>40115.0</v>
      </c>
      <c r="B47" s="11" t="s">
        <v>38</v>
      </c>
      <c r="C47" s="11" t="s">
        <v>38</v>
      </c>
      <c r="D47" s="11" t="s">
        <v>343</v>
      </c>
      <c r="E47" s="11">
        <v>58173.0</v>
      </c>
      <c r="F47" s="11" t="s">
        <v>468</v>
      </c>
      <c r="G47" s="11" t="str">
        <f t="shared" si="1"/>
        <v>7</v>
      </c>
      <c r="H47" s="11">
        <v>26.0</v>
      </c>
      <c r="I47" s="11">
        <v>1958.0</v>
      </c>
      <c r="J47" s="62" t="s">
        <v>1721</v>
      </c>
      <c r="K47" s="95">
        <v>18.893118</v>
      </c>
      <c r="L47" s="103">
        <v>-97.01208</v>
      </c>
      <c r="M47" s="11" t="s">
        <v>249</v>
      </c>
      <c r="N47" s="11" t="s">
        <v>79</v>
      </c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</row>
    <row r="48">
      <c r="A48" s="36">
        <v>39689.0</v>
      </c>
      <c r="B48" s="36" t="s">
        <v>38</v>
      </c>
      <c r="C48" s="36" t="s">
        <v>38</v>
      </c>
      <c r="D48" s="36" t="s">
        <v>343</v>
      </c>
      <c r="E48" s="36">
        <v>58174.0</v>
      </c>
      <c r="F48" s="36" t="s">
        <v>1003</v>
      </c>
      <c r="G48" s="36" t="str">
        <f t="shared" si="1"/>
        <v>7</v>
      </c>
      <c r="H48" s="36">
        <v>27.0</v>
      </c>
      <c r="I48" s="36">
        <v>1958.0</v>
      </c>
      <c r="J48" s="36" t="s">
        <v>1049</v>
      </c>
      <c r="K48" s="77">
        <v>18.897765</v>
      </c>
      <c r="L48" s="77">
        <v>-96.793629</v>
      </c>
      <c r="M48" s="36" t="s">
        <v>249</v>
      </c>
      <c r="N48" s="36" t="s">
        <v>79</v>
      </c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</row>
    <row r="49">
      <c r="A49" s="39">
        <v>38922.0</v>
      </c>
      <c r="B49" s="39" t="s">
        <v>38</v>
      </c>
      <c r="C49" s="39" t="s">
        <v>38</v>
      </c>
      <c r="D49" s="39" t="s">
        <v>343</v>
      </c>
      <c r="E49" s="39">
        <v>58179.0</v>
      </c>
      <c r="F49" s="39" t="s">
        <v>1722</v>
      </c>
      <c r="G49" s="39" t="str">
        <f t="shared" si="1"/>
        <v>7</v>
      </c>
      <c r="H49" s="39">
        <v>30.0</v>
      </c>
      <c r="I49" s="39">
        <v>1958.0</v>
      </c>
      <c r="J49" s="39" t="s">
        <v>1723</v>
      </c>
      <c r="K49" s="104">
        <v>18.901193</v>
      </c>
      <c r="L49" s="39">
        <v>-96.990516</v>
      </c>
      <c r="M49" s="39" t="s">
        <v>249</v>
      </c>
      <c r="N49" s="39" t="s">
        <v>79</v>
      </c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</row>
    <row r="50">
      <c r="A50" s="39">
        <v>39102.0</v>
      </c>
      <c r="B50" s="39" t="s">
        <v>38</v>
      </c>
      <c r="C50" s="39" t="s">
        <v>38</v>
      </c>
      <c r="D50" s="39" t="s">
        <v>343</v>
      </c>
      <c r="E50" s="39">
        <v>58179.0</v>
      </c>
      <c r="F50" s="105" t="s">
        <v>1722</v>
      </c>
      <c r="G50" s="39" t="str">
        <f t="shared" si="1"/>
        <v>7</v>
      </c>
      <c r="H50" s="105">
        <v>30.0</v>
      </c>
      <c r="I50" s="105">
        <v>1958.0</v>
      </c>
      <c r="J50" s="39" t="s">
        <v>1724</v>
      </c>
      <c r="K50" s="104">
        <v>18.901193</v>
      </c>
      <c r="L50" s="39">
        <v>-96.990516</v>
      </c>
      <c r="M50" s="39" t="s">
        <v>249</v>
      </c>
      <c r="N50" s="39" t="s">
        <v>79</v>
      </c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</row>
    <row r="51">
      <c r="A51" s="39">
        <v>39132.0</v>
      </c>
      <c r="B51" s="39" t="s">
        <v>38</v>
      </c>
      <c r="C51" s="39" t="s">
        <v>38</v>
      </c>
      <c r="D51" s="39" t="s">
        <v>343</v>
      </c>
      <c r="E51" s="39">
        <v>58179.0</v>
      </c>
      <c r="F51" s="39" t="s">
        <v>1722</v>
      </c>
      <c r="G51" s="39" t="str">
        <f t="shared" si="1"/>
        <v>7</v>
      </c>
      <c r="H51" s="39">
        <v>30.0</v>
      </c>
      <c r="I51" s="39">
        <v>1958.0</v>
      </c>
      <c r="J51" s="39" t="s">
        <v>1725</v>
      </c>
      <c r="K51" s="104">
        <v>18.901193</v>
      </c>
      <c r="L51" s="39">
        <v>-96.990516</v>
      </c>
      <c r="M51" s="39" t="s">
        <v>249</v>
      </c>
      <c r="N51" s="39" t="s">
        <v>79</v>
      </c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</row>
    <row r="52">
      <c r="A52" s="39">
        <v>35414.0</v>
      </c>
      <c r="B52" s="39" t="s">
        <v>38</v>
      </c>
      <c r="C52" s="39" t="s">
        <v>38</v>
      </c>
      <c r="D52" s="39" t="s">
        <v>343</v>
      </c>
      <c r="E52" s="39">
        <v>58179.0</v>
      </c>
      <c r="F52" s="105" t="s">
        <v>1722</v>
      </c>
      <c r="G52" s="39" t="str">
        <f t="shared" si="1"/>
        <v>7</v>
      </c>
      <c r="H52" s="105">
        <v>30.0</v>
      </c>
      <c r="I52" s="105">
        <v>1958.0</v>
      </c>
      <c r="J52" s="39" t="s">
        <v>1726</v>
      </c>
      <c r="K52" s="104">
        <v>18.901193</v>
      </c>
      <c r="L52" s="39">
        <v>-96.990516</v>
      </c>
      <c r="M52" s="39" t="s">
        <v>249</v>
      </c>
      <c r="N52" s="39" t="s">
        <v>79</v>
      </c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</row>
    <row r="53">
      <c r="A53" s="25">
        <v>40220.0</v>
      </c>
      <c r="B53" s="25" t="s">
        <v>38</v>
      </c>
      <c r="C53" s="25" t="s">
        <v>38</v>
      </c>
      <c r="D53" s="25" t="s">
        <v>343</v>
      </c>
      <c r="E53" s="25">
        <v>58170.0</v>
      </c>
      <c r="F53" s="25" t="s">
        <v>89</v>
      </c>
      <c r="G53" s="25" t="str">
        <f t="shared" si="1"/>
        <v>7</v>
      </c>
      <c r="H53" s="25">
        <v>22.0</v>
      </c>
      <c r="I53" s="25">
        <v>1958.0</v>
      </c>
      <c r="J53" s="25" t="s">
        <v>91</v>
      </c>
      <c r="K53" s="75">
        <v>20.550498</v>
      </c>
      <c r="L53" s="25">
        <v>-99.290934</v>
      </c>
      <c r="M53" s="25" t="s">
        <v>249</v>
      </c>
      <c r="N53" s="25" t="s">
        <v>79</v>
      </c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</row>
    <row r="54">
      <c r="A54" s="22">
        <v>60168.0</v>
      </c>
      <c r="B54" s="22" t="s">
        <v>38</v>
      </c>
      <c r="C54" s="22" t="s">
        <v>38</v>
      </c>
      <c r="D54" s="22" t="s">
        <v>343</v>
      </c>
      <c r="E54" s="22">
        <v>58169.0</v>
      </c>
      <c r="F54" s="22" t="s">
        <v>101</v>
      </c>
      <c r="G54" s="22" t="str">
        <f t="shared" si="1"/>
        <v>7</v>
      </c>
      <c r="H54" s="22">
        <v>20.0</v>
      </c>
      <c r="I54" s="22">
        <v>1958.0</v>
      </c>
      <c r="J54" s="22" t="s">
        <v>1727</v>
      </c>
      <c r="K54" s="22">
        <v>20.730999</v>
      </c>
      <c r="L54" s="106">
        <v>-99.374535</v>
      </c>
      <c r="M54" s="22" t="s">
        <v>249</v>
      </c>
      <c r="N54" s="22" t="s">
        <v>79</v>
      </c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</row>
    <row r="55">
      <c r="A55" s="22">
        <v>40177.0</v>
      </c>
      <c r="B55" s="22" t="s">
        <v>38</v>
      </c>
      <c r="C55" s="22" t="s">
        <v>38</v>
      </c>
      <c r="D55" s="22" t="s">
        <v>343</v>
      </c>
      <c r="E55" s="22">
        <v>58169.0</v>
      </c>
      <c r="F55" s="99" t="s">
        <v>1728</v>
      </c>
      <c r="G55" s="22" t="str">
        <f t="shared" si="1"/>
        <v>7</v>
      </c>
      <c r="H55" s="99">
        <v>20.0</v>
      </c>
      <c r="I55" s="99">
        <v>1958.0</v>
      </c>
      <c r="J55" s="99" t="s">
        <v>1729</v>
      </c>
      <c r="K55" s="99">
        <v>20.730999</v>
      </c>
      <c r="L55" s="99">
        <v>-99.374535</v>
      </c>
      <c r="M55" s="22" t="s">
        <v>249</v>
      </c>
      <c r="N55" s="22" t="s">
        <v>79</v>
      </c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</row>
    <row r="56">
      <c r="A56" s="22">
        <v>35594.0</v>
      </c>
      <c r="B56" s="22" t="s">
        <v>38</v>
      </c>
      <c r="C56" s="22" t="s">
        <v>38</v>
      </c>
      <c r="D56" s="22" t="s">
        <v>343</v>
      </c>
      <c r="E56" s="22">
        <v>58169.0</v>
      </c>
      <c r="F56" s="22" t="s">
        <v>101</v>
      </c>
      <c r="G56" s="22" t="str">
        <f t="shared" si="1"/>
        <v>7</v>
      </c>
      <c r="H56" s="22">
        <v>20.0</v>
      </c>
      <c r="I56" s="22">
        <v>1958.0</v>
      </c>
      <c r="J56" s="22" t="s">
        <v>1730</v>
      </c>
      <c r="K56" s="22">
        <v>20.730999</v>
      </c>
      <c r="L56" s="106">
        <v>-99.374535</v>
      </c>
      <c r="M56" s="22" t="s">
        <v>249</v>
      </c>
      <c r="N56" s="22" t="s">
        <v>79</v>
      </c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</row>
    <row r="57">
      <c r="A57" s="11">
        <v>37930.0</v>
      </c>
      <c r="B57" s="11" t="s">
        <v>38</v>
      </c>
      <c r="C57" s="11" t="s">
        <v>38</v>
      </c>
      <c r="D57" s="11" t="s">
        <v>343</v>
      </c>
      <c r="E57" s="11">
        <v>58245.0</v>
      </c>
      <c r="F57" s="11" t="s">
        <v>1731</v>
      </c>
      <c r="G57" s="11" t="str">
        <f t="shared" si="1"/>
        <v>8</v>
      </c>
      <c r="H57" s="11">
        <v>30.0</v>
      </c>
      <c r="I57" s="11">
        <v>1958.0</v>
      </c>
      <c r="J57" s="11" t="s">
        <v>1732</v>
      </c>
      <c r="K57" s="11">
        <v>21.222397</v>
      </c>
      <c r="L57" s="11">
        <v>-98.784527</v>
      </c>
      <c r="M57" s="11" t="s">
        <v>249</v>
      </c>
      <c r="N57" s="11" t="s">
        <v>79</v>
      </c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</row>
    <row r="58">
      <c r="A58" s="8">
        <v>83719.0</v>
      </c>
      <c r="B58" s="8" t="s">
        <v>38</v>
      </c>
      <c r="C58" s="8" t="s">
        <v>38</v>
      </c>
      <c r="D58" s="8" t="s">
        <v>343</v>
      </c>
      <c r="F58" s="8">
        <v>4.1958</v>
      </c>
      <c r="G58" s="8">
        <v>4.0</v>
      </c>
      <c r="H58" s="8"/>
      <c r="I58" s="8">
        <v>1958.0</v>
      </c>
      <c r="N58" s="8"/>
    </row>
    <row r="59">
      <c r="A59" s="11">
        <v>40116.0</v>
      </c>
      <c r="B59" s="11" t="s">
        <v>38</v>
      </c>
      <c r="C59" s="11" t="s">
        <v>38</v>
      </c>
      <c r="D59" s="11" t="s">
        <v>343</v>
      </c>
      <c r="E59" s="11">
        <v>59302.0</v>
      </c>
      <c r="F59" s="11" t="s">
        <v>138</v>
      </c>
      <c r="G59" s="11" t="str">
        <f t="shared" ref="G59:G239" si="2">IFERROR(__xludf.DUMMYFUNCTION("SPLIT(F59,""."",TRUE)"),"7")</f>
        <v>7</v>
      </c>
      <c r="H59" s="11">
        <v>31.0</v>
      </c>
      <c r="I59" s="11">
        <v>1959.0</v>
      </c>
      <c r="J59" s="11" t="s">
        <v>139</v>
      </c>
      <c r="K59" s="11">
        <v>16.541551</v>
      </c>
      <c r="L59" s="11">
        <v>-93.079533</v>
      </c>
      <c r="M59" s="11" t="s">
        <v>249</v>
      </c>
      <c r="N59" s="11" t="s">
        <v>79</v>
      </c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</row>
    <row r="60">
      <c r="A60" s="36">
        <v>38007.0</v>
      </c>
      <c r="B60" s="36" t="s">
        <v>38</v>
      </c>
      <c r="C60" s="36" t="s">
        <v>38</v>
      </c>
      <c r="D60" s="36" t="s">
        <v>343</v>
      </c>
      <c r="E60" s="36">
        <v>59393.0</v>
      </c>
      <c r="F60" s="36" t="s">
        <v>130</v>
      </c>
      <c r="G60" s="36" t="str">
        <f t="shared" si="2"/>
        <v>8</v>
      </c>
      <c r="H60" s="36">
        <v>27.0</v>
      </c>
      <c r="I60" s="36">
        <v>1959.0</v>
      </c>
      <c r="J60" s="107" t="s">
        <v>1733</v>
      </c>
      <c r="K60" s="36">
        <v>17.718814</v>
      </c>
      <c r="L60" s="36">
        <v>-96.302629</v>
      </c>
      <c r="M60" s="36" t="s">
        <v>249</v>
      </c>
      <c r="N60" s="36" t="s">
        <v>79</v>
      </c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</row>
    <row r="61">
      <c r="A61" s="39">
        <v>40044.0</v>
      </c>
      <c r="B61" s="39" t="s">
        <v>38</v>
      </c>
      <c r="C61" s="39" t="s">
        <v>38</v>
      </c>
      <c r="D61" s="39" t="s">
        <v>343</v>
      </c>
      <c r="E61" s="39">
        <v>59349.0</v>
      </c>
      <c r="F61" s="39" t="s">
        <v>1560</v>
      </c>
      <c r="G61" s="39" t="str">
        <f t="shared" si="2"/>
        <v>8</v>
      </c>
      <c r="H61" s="39">
        <v>12.0</v>
      </c>
      <c r="I61" s="39">
        <v>1959.0</v>
      </c>
      <c r="J61" s="108" t="s">
        <v>1734</v>
      </c>
      <c r="K61" s="39">
        <v>17.742919</v>
      </c>
      <c r="L61" s="109">
        <v>-96.324582</v>
      </c>
      <c r="M61" s="39" t="s">
        <v>249</v>
      </c>
      <c r="N61" s="39" t="s">
        <v>79</v>
      </c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</row>
    <row r="62">
      <c r="A62" s="39">
        <v>38918.0</v>
      </c>
      <c r="B62" s="39" t="s">
        <v>38</v>
      </c>
      <c r="C62" s="39" t="s">
        <v>38</v>
      </c>
      <c r="D62" s="39" t="s">
        <v>343</v>
      </c>
      <c r="E62" s="39">
        <v>59369.0</v>
      </c>
      <c r="F62" s="39" t="s">
        <v>1005</v>
      </c>
      <c r="G62" s="39" t="str">
        <f t="shared" si="2"/>
        <v>8</v>
      </c>
      <c r="H62" s="39">
        <v>24.0</v>
      </c>
      <c r="I62" s="39">
        <v>1959.0</v>
      </c>
      <c r="J62" s="108" t="s">
        <v>1735</v>
      </c>
      <c r="K62" s="39">
        <v>17.742919</v>
      </c>
      <c r="L62" s="109">
        <v>-96.324582</v>
      </c>
      <c r="M62" s="39" t="s">
        <v>249</v>
      </c>
      <c r="N62" s="39" t="s">
        <v>79</v>
      </c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</row>
    <row r="63">
      <c r="A63" s="34">
        <v>39160.0</v>
      </c>
      <c r="B63" s="34" t="s">
        <v>38</v>
      </c>
      <c r="C63" s="34" t="s">
        <v>38</v>
      </c>
      <c r="D63" s="34" t="s">
        <v>343</v>
      </c>
      <c r="E63" s="34">
        <v>59370.0</v>
      </c>
      <c r="F63" s="34" t="s">
        <v>1005</v>
      </c>
      <c r="G63" s="34" t="str">
        <f t="shared" si="2"/>
        <v>8</v>
      </c>
      <c r="H63" s="34">
        <v>24.0</v>
      </c>
      <c r="I63" s="34">
        <v>1959.0</v>
      </c>
      <c r="J63" s="87" t="s">
        <v>1736</v>
      </c>
      <c r="K63" s="68">
        <v>17.743753</v>
      </c>
      <c r="L63" s="34">
        <v>-96.327124</v>
      </c>
      <c r="M63" s="34" t="s">
        <v>249</v>
      </c>
      <c r="N63" s="34" t="s">
        <v>79</v>
      </c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</row>
    <row r="64">
      <c r="A64" s="29">
        <v>41833.0</v>
      </c>
      <c r="B64" s="29" t="s">
        <v>38</v>
      </c>
      <c r="C64" s="29" t="s">
        <v>38</v>
      </c>
      <c r="D64" s="29" t="s">
        <v>343</v>
      </c>
      <c r="E64" s="29">
        <v>59286.0</v>
      </c>
      <c r="F64" s="29" t="s">
        <v>1032</v>
      </c>
      <c r="G64" s="29" t="str">
        <f t="shared" si="2"/>
        <v>7</v>
      </c>
      <c r="H64" s="29">
        <v>23.0</v>
      </c>
      <c r="I64" s="29">
        <v>1959.0</v>
      </c>
      <c r="J64" s="29" t="s">
        <v>1033</v>
      </c>
      <c r="K64" s="65">
        <v>18.483335</v>
      </c>
      <c r="L64" s="29">
        <v>-95.298641</v>
      </c>
      <c r="M64" s="29" t="s">
        <v>249</v>
      </c>
      <c r="N64" s="29" t="s">
        <v>79</v>
      </c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</row>
    <row r="65">
      <c r="A65" s="22">
        <v>35658.0</v>
      </c>
      <c r="B65" s="22" t="s">
        <v>38</v>
      </c>
      <c r="C65" s="22" t="s">
        <v>38</v>
      </c>
      <c r="D65" s="22" t="s">
        <v>343</v>
      </c>
      <c r="E65" s="22">
        <v>59285.0</v>
      </c>
      <c r="F65" s="22" t="s">
        <v>1032</v>
      </c>
      <c r="G65" s="22" t="str">
        <f t="shared" si="2"/>
        <v>7</v>
      </c>
      <c r="H65" s="22">
        <v>23.0</v>
      </c>
      <c r="I65" s="22">
        <v>1959.0</v>
      </c>
      <c r="J65" s="99" t="s">
        <v>1737</v>
      </c>
      <c r="K65" s="22">
        <v>18.571664</v>
      </c>
      <c r="L65" s="22">
        <v>-95.331282</v>
      </c>
      <c r="M65" s="22" t="s">
        <v>249</v>
      </c>
      <c r="N65" s="22" t="s">
        <v>79</v>
      </c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</row>
    <row r="66">
      <c r="A66" s="22">
        <v>41570.0</v>
      </c>
      <c r="B66" s="22" t="s">
        <v>38</v>
      </c>
      <c r="C66" s="22" t="s">
        <v>38</v>
      </c>
      <c r="D66" s="22" t="s">
        <v>343</v>
      </c>
      <c r="E66" s="22">
        <v>59285.0</v>
      </c>
      <c r="F66" s="99" t="s">
        <v>1032</v>
      </c>
      <c r="G66" s="22" t="str">
        <f t="shared" si="2"/>
        <v>7</v>
      </c>
      <c r="H66" s="99">
        <v>23.0</v>
      </c>
      <c r="I66" s="99">
        <v>1959.0</v>
      </c>
      <c r="J66" s="99" t="s">
        <v>1737</v>
      </c>
      <c r="K66" s="22">
        <v>18.571664</v>
      </c>
      <c r="L66" s="22">
        <v>-95.331282</v>
      </c>
      <c r="M66" s="22" t="s">
        <v>249</v>
      </c>
      <c r="N66" s="22" t="s">
        <v>79</v>
      </c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</row>
    <row r="67">
      <c r="A67" s="22">
        <v>39130.0</v>
      </c>
      <c r="B67" s="22" t="s">
        <v>38</v>
      </c>
      <c r="C67" s="22" t="s">
        <v>38</v>
      </c>
      <c r="D67" s="22" t="s">
        <v>343</v>
      </c>
      <c r="E67" s="22">
        <v>59285.0</v>
      </c>
      <c r="F67" s="99" t="s">
        <v>1032</v>
      </c>
      <c r="G67" s="22" t="str">
        <f t="shared" si="2"/>
        <v>7</v>
      </c>
      <c r="H67" s="99">
        <v>23.0</v>
      </c>
      <c r="I67" s="99">
        <v>1959.0</v>
      </c>
      <c r="J67" s="99" t="s">
        <v>1737</v>
      </c>
      <c r="K67" s="22">
        <v>18.571664</v>
      </c>
      <c r="L67" s="22">
        <v>-95.331282</v>
      </c>
      <c r="M67" s="22" t="s">
        <v>249</v>
      </c>
      <c r="N67" s="22" t="s">
        <v>79</v>
      </c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</row>
    <row r="68">
      <c r="A68" s="11">
        <v>39022.0</v>
      </c>
      <c r="B68" s="11" t="s">
        <v>38</v>
      </c>
      <c r="C68" s="11" t="s">
        <v>38</v>
      </c>
      <c r="D68" s="11" t="s">
        <v>343</v>
      </c>
      <c r="E68" s="11">
        <v>59293.0</v>
      </c>
      <c r="F68" s="11" t="s">
        <v>1738</v>
      </c>
      <c r="G68" s="11" t="str">
        <f t="shared" si="2"/>
        <v>7</v>
      </c>
      <c r="H68" s="11">
        <v>26.0</v>
      </c>
      <c r="I68" s="11">
        <v>1959.0</v>
      </c>
      <c r="J68" s="11" t="s">
        <v>1739</v>
      </c>
      <c r="K68" s="11">
        <v>18.575006</v>
      </c>
      <c r="L68" s="95">
        <v>-95.341682</v>
      </c>
      <c r="M68" s="11" t="s">
        <v>249</v>
      </c>
      <c r="N68" s="11" t="s">
        <v>79</v>
      </c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</row>
    <row r="69">
      <c r="A69" s="11">
        <v>39096.0</v>
      </c>
      <c r="B69" s="11" t="s">
        <v>38</v>
      </c>
      <c r="C69" s="11" t="s">
        <v>38</v>
      </c>
      <c r="D69" s="11" t="s">
        <v>343</v>
      </c>
      <c r="E69" s="11">
        <v>59293.0</v>
      </c>
      <c r="F69" s="11" t="s">
        <v>1738</v>
      </c>
      <c r="G69" s="11" t="str">
        <f t="shared" si="2"/>
        <v>7</v>
      </c>
      <c r="H69" s="11">
        <v>26.0</v>
      </c>
      <c r="I69" s="11">
        <v>1959.0</v>
      </c>
      <c r="J69" s="11" t="s">
        <v>1740</v>
      </c>
      <c r="K69" s="95">
        <v>18.575006</v>
      </c>
      <c r="L69" s="95">
        <v>-95.341682</v>
      </c>
      <c r="M69" s="11" t="s">
        <v>249</v>
      </c>
      <c r="N69" s="11" t="s">
        <v>79</v>
      </c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</row>
    <row r="70">
      <c r="A70" s="11">
        <v>38068.0</v>
      </c>
      <c r="B70" s="11" t="s">
        <v>38</v>
      </c>
      <c r="C70" s="11" t="s">
        <v>38</v>
      </c>
      <c r="D70" s="11" t="s">
        <v>343</v>
      </c>
      <c r="E70" s="11">
        <v>59293.0</v>
      </c>
      <c r="F70" s="11" t="s">
        <v>1738</v>
      </c>
      <c r="G70" s="11" t="str">
        <f t="shared" si="2"/>
        <v>7</v>
      </c>
      <c r="H70" s="11">
        <v>26.0</v>
      </c>
      <c r="I70" s="11">
        <v>1959.0</v>
      </c>
      <c r="J70" s="11" t="s">
        <v>1741</v>
      </c>
      <c r="K70" s="95">
        <v>18.575006</v>
      </c>
      <c r="L70" s="95">
        <v>-95.341682</v>
      </c>
      <c r="M70" s="11" t="s">
        <v>249</v>
      </c>
      <c r="N70" s="11" t="s">
        <v>79</v>
      </c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</row>
    <row r="71">
      <c r="A71" s="11">
        <v>39021.0</v>
      </c>
      <c r="B71" s="11" t="s">
        <v>38</v>
      </c>
      <c r="C71" s="11" t="s">
        <v>38</v>
      </c>
      <c r="D71" s="11" t="s">
        <v>343</v>
      </c>
      <c r="E71" s="11">
        <v>59336.0</v>
      </c>
      <c r="F71" s="11" t="s">
        <v>1742</v>
      </c>
      <c r="G71" s="11" t="str">
        <f t="shared" si="2"/>
        <v>8</v>
      </c>
      <c r="H71" s="11">
        <v>8.0</v>
      </c>
      <c r="I71" s="11">
        <v>1959.0</v>
      </c>
      <c r="J71" s="110" t="s">
        <v>1743</v>
      </c>
      <c r="K71" s="11">
        <v>18.575006</v>
      </c>
      <c r="L71" s="11">
        <v>-95.341682</v>
      </c>
      <c r="M71" s="11" t="s">
        <v>249</v>
      </c>
      <c r="N71" s="11" t="s">
        <v>79</v>
      </c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</row>
    <row r="72">
      <c r="A72" s="11">
        <v>38990.0</v>
      </c>
      <c r="B72" s="11" t="s">
        <v>38</v>
      </c>
      <c r="C72" s="11" t="s">
        <v>38</v>
      </c>
      <c r="D72" s="11" t="s">
        <v>343</v>
      </c>
      <c r="E72" s="11">
        <v>59336.0</v>
      </c>
      <c r="F72" s="11" t="s">
        <v>1742</v>
      </c>
      <c r="G72" s="11" t="str">
        <f t="shared" si="2"/>
        <v>8</v>
      </c>
      <c r="H72" s="11">
        <v>8.0</v>
      </c>
      <c r="I72" s="11">
        <v>1959.0</v>
      </c>
      <c r="J72" s="110" t="s">
        <v>1744</v>
      </c>
      <c r="K72" s="11">
        <v>18.575006</v>
      </c>
      <c r="L72" s="11">
        <v>-95.341682</v>
      </c>
      <c r="M72" s="11" t="s">
        <v>249</v>
      </c>
      <c r="N72" s="11" t="s">
        <v>79</v>
      </c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</row>
    <row r="73">
      <c r="A73" s="11">
        <v>35524.0</v>
      </c>
      <c r="B73" s="11" t="s">
        <v>38</v>
      </c>
      <c r="C73" s="11" t="s">
        <v>38</v>
      </c>
      <c r="D73" s="11" t="s">
        <v>343</v>
      </c>
      <c r="E73" s="11">
        <v>59336.0</v>
      </c>
      <c r="F73" s="11" t="s">
        <v>1742</v>
      </c>
      <c r="G73" s="11" t="str">
        <f t="shared" si="2"/>
        <v>8</v>
      </c>
      <c r="H73" s="11">
        <v>8.0</v>
      </c>
      <c r="I73" s="11">
        <v>1959.0</v>
      </c>
      <c r="J73" s="110" t="s">
        <v>1745</v>
      </c>
      <c r="K73" s="11">
        <v>18.575006</v>
      </c>
      <c r="L73" s="11">
        <v>-95.341682</v>
      </c>
      <c r="M73" s="11" t="s">
        <v>249</v>
      </c>
      <c r="N73" s="11" t="s">
        <v>79</v>
      </c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</row>
    <row r="74">
      <c r="A74" s="11">
        <v>38924.0</v>
      </c>
      <c r="B74" s="11" t="s">
        <v>38</v>
      </c>
      <c r="C74" s="11" t="s">
        <v>38</v>
      </c>
      <c r="D74" s="11" t="s">
        <v>343</v>
      </c>
      <c r="E74" s="11">
        <v>59336.0</v>
      </c>
      <c r="F74" s="11" t="s">
        <v>1742</v>
      </c>
      <c r="G74" s="11" t="str">
        <f t="shared" si="2"/>
        <v>8</v>
      </c>
      <c r="H74" s="11">
        <v>8.0</v>
      </c>
      <c r="I74" s="11">
        <v>1959.0</v>
      </c>
      <c r="J74" s="110" t="s">
        <v>1746</v>
      </c>
      <c r="K74" s="11">
        <v>18.575006</v>
      </c>
      <c r="L74" s="11">
        <v>-95.341682</v>
      </c>
      <c r="M74" s="11" t="s">
        <v>249</v>
      </c>
      <c r="N74" s="11" t="s">
        <v>79</v>
      </c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</row>
    <row r="75">
      <c r="A75" s="11">
        <v>40132.0</v>
      </c>
      <c r="B75" s="11" t="s">
        <v>38</v>
      </c>
      <c r="C75" s="11" t="s">
        <v>38</v>
      </c>
      <c r="D75" s="11" t="s">
        <v>343</v>
      </c>
      <c r="E75" s="11">
        <v>59336.0</v>
      </c>
      <c r="F75" s="11" t="s">
        <v>1742</v>
      </c>
      <c r="G75" s="11" t="str">
        <f t="shared" si="2"/>
        <v>8</v>
      </c>
      <c r="H75" s="11">
        <v>8.0</v>
      </c>
      <c r="I75" s="11">
        <v>1959.0</v>
      </c>
      <c r="J75" s="110" t="s">
        <v>1747</v>
      </c>
      <c r="K75" s="11">
        <v>18.575006</v>
      </c>
      <c r="L75" s="11">
        <v>-95.341682</v>
      </c>
      <c r="M75" s="11" t="s">
        <v>249</v>
      </c>
      <c r="N75" s="11" t="s">
        <v>79</v>
      </c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</row>
    <row r="76">
      <c r="A76" s="19">
        <v>38892.0</v>
      </c>
      <c r="B76" s="19" t="s">
        <v>38</v>
      </c>
      <c r="C76" s="19" t="s">
        <v>38</v>
      </c>
      <c r="D76" s="19" t="s">
        <v>343</v>
      </c>
      <c r="E76" s="19">
        <v>59267.0</v>
      </c>
      <c r="F76" s="19" t="s">
        <v>1569</v>
      </c>
      <c r="G76" s="19" t="str">
        <f t="shared" si="2"/>
        <v>7</v>
      </c>
      <c r="H76" s="19">
        <v>16.0</v>
      </c>
      <c r="I76" s="19">
        <v>1959.0</v>
      </c>
      <c r="J76" s="19" t="s">
        <v>1748</v>
      </c>
      <c r="K76" s="19">
        <v>18.840902</v>
      </c>
      <c r="L76" s="19">
        <v>97.098855</v>
      </c>
      <c r="M76" s="19" t="s">
        <v>249</v>
      </c>
      <c r="N76" s="19" t="s">
        <v>79</v>
      </c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</row>
    <row r="77">
      <c r="A77" s="19">
        <v>40127.0</v>
      </c>
      <c r="B77" s="19" t="s">
        <v>38</v>
      </c>
      <c r="C77" s="19" t="s">
        <v>38</v>
      </c>
      <c r="D77" s="19" t="s">
        <v>343</v>
      </c>
      <c r="E77" s="19">
        <v>59267.0</v>
      </c>
      <c r="F77" s="19" t="s">
        <v>1569</v>
      </c>
      <c r="G77" s="19" t="str">
        <f t="shared" si="2"/>
        <v>7</v>
      </c>
      <c r="H77" s="19">
        <v>16.0</v>
      </c>
      <c r="I77" s="19">
        <v>1959.0</v>
      </c>
      <c r="J77" s="19" t="s">
        <v>1749</v>
      </c>
      <c r="K77" s="19">
        <v>18.840902</v>
      </c>
      <c r="L77" s="19">
        <v>97.098855</v>
      </c>
      <c r="M77" s="19" t="s">
        <v>249</v>
      </c>
      <c r="N77" s="19" t="s">
        <v>79</v>
      </c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</row>
    <row r="78">
      <c r="A78" s="19">
        <v>39183.0</v>
      </c>
      <c r="B78" s="19" t="s">
        <v>38</v>
      </c>
      <c r="C78" s="19" t="s">
        <v>38</v>
      </c>
      <c r="D78" s="19" t="s">
        <v>343</v>
      </c>
      <c r="E78" s="19">
        <v>59267.0</v>
      </c>
      <c r="F78" s="19" t="s">
        <v>1569</v>
      </c>
      <c r="G78" s="19" t="str">
        <f t="shared" si="2"/>
        <v>7</v>
      </c>
      <c r="H78" s="19">
        <v>16.0</v>
      </c>
      <c r="I78" s="19">
        <v>1959.0</v>
      </c>
      <c r="J78" s="19" t="s">
        <v>1750</v>
      </c>
      <c r="K78" s="19">
        <v>18.840902</v>
      </c>
      <c r="L78" s="19">
        <v>97.098855</v>
      </c>
      <c r="M78" s="19" t="s">
        <v>249</v>
      </c>
      <c r="N78" s="19" t="s">
        <v>79</v>
      </c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</row>
    <row r="79">
      <c r="A79" s="22">
        <v>39157.0</v>
      </c>
      <c r="B79" s="22" t="s">
        <v>38</v>
      </c>
      <c r="C79" s="22" t="s">
        <v>38</v>
      </c>
      <c r="D79" s="22" t="s">
        <v>343</v>
      </c>
      <c r="E79" s="22">
        <v>59270.0</v>
      </c>
      <c r="F79" s="22" t="s">
        <v>1751</v>
      </c>
      <c r="G79" s="22" t="str">
        <f t="shared" si="2"/>
        <v>7</v>
      </c>
      <c r="H79" s="22">
        <v>17.0</v>
      </c>
      <c r="I79" s="22">
        <v>1959.0</v>
      </c>
      <c r="J79" s="22" t="s">
        <v>1752</v>
      </c>
      <c r="K79" s="22">
        <v>18.893001</v>
      </c>
      <c r="L79" s="22">
        <v>-97.010561</v>
      </c>
      <c r="M79" s="22" t="s">
        <v>249</v>
      </c>
      <c r="N79" s="22" t="s">
        <v>79</v>
      </c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</row>
    <row r="80">
      <c r="A80" s="22">
        <v>38965.0</v>
      </c>
      <c r="B80" s="22" t="s">
        <v>38</v>
      </c>
      <c r="C80" s="22" t="s">
        <v>38</v>
      </c>
      <c r="D80" s="22" t="s">
        <v>343</v>
      </c>
      <c r="E80" s="22">
        <v>59270.0</v>
      </c>
      <c r="F80" s="22" t="s">
        <v>1751</v>
      </c>
      <c r="G80" s="22" t="str">
        <f t="shared" si="2"/>
        <v>7</v>
      </c>
      <c r="H80" s="22">
        <v>17.0</v>
      </c>
      <c r="I80" s="22">
        <v>1959.0</v>
      </c>
      <c r="J80" s="22" t="s">
        <v>1753</v>
      </c>
      <c r="K80" s="22">
        <v>18.893001</v>
      </c>
      <c r="L80" s="22">
        <v>-97.010561</v>
      </c>
      <c r="M80" s="22" t="s">
        <v>249</v>
      </c>
      <c r="N80" s="22" t="s">
        <v>79</v>
      </c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</row>
    <row r="81">
      <c r="A81" s="11">
        <v>35442.0</v>
      </c>
      <c r="B81" s="11" t="s">
        <v>38</v>
      </c>
      <c r="C81" s="11" t="s">
        <v>38</v>
      </c>
      <c r="D81" s="11" t="s">
        <v>343</v>
      </c>
      <c r="E81" s="11">
        <v>59364.0</v>
      </c>
      <c r="F81" s="11" t="s">
        <v>1754</v>
      </c>
      <c r="G81" s="11" t="str">
        <f t="shared" si="2"/>
        <v>8</v>
      </c>
      <c r="H81" s="11">
        <v>23.0</v>
      </c>
      <c r="I81" s="11">
        <v>1959.0</v>
      </c>
      <c r="J81" s="110" t="s">
        <v>1755</v>
      </c>
      <c r="K81" s="95">
        <v>18.893118</v>
      </c>
      <c r="L81" s="11">
        <v>-97.01208</v>
      </c>
      <c r="M81" s="11" t="s">
        <v>249</v>
      </c>
      <c r="N81" s="11" t="s">
        <v>79</v>
      </c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</row>
    <row r="82">
      <c r="A82" s="11">
        <v>35598.0</v>
      </c>
      <c r="B82" s="11" t="s">
        <v>38</v>
      </c>
      <c r="C82" s="11" t="s">
        <v>38</v>
      </c>
      <c r="D82" s="11" t="s">
        <v>343</v>
      </c>
      <c r="E82" s="11">
        <v>59364.0</v>
      </c>
      <c r="F82" s="11" t="s">
        <v>1754</v>
      </c>
      <c r="G82" s="11" t="str">
        <f t="shared" si="2"/>
        <v>8</v>
      </c>
      <c r="H82" s="11">
        <v>23.0</v>
      </c>
      <c r="I82" s="11">
        <v>1959.0</v>
      </c>
      <c r="J82" s="110" t="s">
        <v>1756</v>
      </c>
      <c r="K82" s="95">
        <v>18.893118</v>
      </c>
      <c r="L82" s="11">
        <v>-97.01208</v>
      </c>
      <c r="M82" s="11" t="s">
        <v>249</v>
      </c>
      <c r="N82" s="11" t="s">
        <v>79</v>
      </c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</row>
    <row r="83">
      <c r="A83" s="11">
        <v>40176.0</v>
      </c>
      <c r="B83" s="11" t="s">
        <v>38</v>
      </c>
      <c r="C83" s="11" t="s">
        <v>38</v>
      </c>
      <c r="D83" s="11" t="s">
        <v>343</v>
      </c>
      <c r="E83" s="11">
        <v>59364.0</v>
      </c>
      <c r="F83" s="11" t="s">
        <v>1754</v>
      </c>
      <c r="G83" s="11" t="str">
        <f t="shared" si="2"/>
        <v>8</v>
      </c>
      <c r="H83" s="11">
        <v>23.0</v>
      </c>
      <c r="I83" s="11">
        <v>1959.0</v>
      </c>
      <c r="J83" s="110" t="s">
        <v>1755</v>
      </c>
      <c r="K83" s="95">
        <v>18.893118</v>
      </c>
      <c r="L83" s="11">
        <v>-97.01208</v>
      </c>
      <c r="M83" s="11" t="s">
        <v>249</v>
      </c>
      <c r="N83" s="11" t="s">
        <v>79</v>
      </c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</row>
    <row r="84">
      <c r="A84" s="11">
        <v>38988.0</v>
      </c>
      <c r="B84" s="11" t="s">
        <v>38</v>
      </c>
      <c r="C84" s="11" t="s">
        <v>38</v>
      </c>
      <c r="D84" s="11" t="s">
        <v>343</v>
      </c>
      <c r="E84" s="11">
        <v>59364.0</v>
      </c>
      <c r="F84" s="11" t="s">
        <v>1754</v>
      </c>
      <c r="G84" s="11" t="str">
        <f t="shared" si="2"/>
        <v>8</v>
      </c>
      <c r="H84" s="11">
        <v>23.0</v>
      </c>
      <c r="I84" s="11">
        <v>1959.0</v>
      </c>
      <c r="J84" s="110" t="s">
        <v>1755</v>
      </c>
      <c r="K84" s="95">
        <v>18.893118</v>
      </c>
      <c r="L84" s="11">
        <v>-97.01208</v>
      </c>
      <c r="M84" s="11" t="s">
        <v>249</v>
      </c>
      <c r="N84" s="11" t="s">
        <v>79</v>
      </c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</row>
    <row r="85">
      <c r="A85" s="11">
        <v>38960.0</v>
      </c>
      <c r="B85" s="11" t="s">
        <v>38</v>
      </c>
      <c r="C85" s="11" t="s">
        <v>38</v>
      </c>
      <c r="D85" s="11" t="s">
        <v>343</v>
      </c>
      <c r="E85" s="11">
        <v>59265.0</v>
      </c>
      <c r="F85" s="11" t="s">
        <v>1757</v>
      </c>
      <c r="G85" s="11" t="str">
        <f t="shared" si="2"/>
        <v>7</v>
      </c>
      <c r="H85" s="11">
        <v>15.0</v>
      </c>
      <c r="I85" s="11">
        <v>1959.0</v>
      </c>
      <c r="J85" s="11" t="s">
        <v>1758</v>
      </c>
      <c r="K85" s="95">
        <v>18.893118</v>
      </c>
      <c r="L85" s="95">
        <v>-97.01208</v>
      </c>
      <c r="M85" s="11" t="s">
        <v>249</v>
      </c>
      <c r="N85" s="11" t="s">
        <v>79</v>
      </c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</row>
    <row r="86">
      <c r="A86" s="11">
        <v>39152.0</v>
      </c>
      <c r="B86" s="11" t="s">
        <v>38</v>
      </c>
      <c r="C86" s="11" t="s">
        <v>38</v>
      </c>
      <c r="D86" s="11" t="s">
        <v>343</v>
      </c>
      <c r="E86" s="11">
        <v>59268.0</v>
      </c>
      <c r="F86" s="11" t="s">
        <v>1751</v>
      </c>
      <c r="G86" s="11" t="str">
        <f t="shared" si="2"/>
        <v>7</v>
      </c>
      <c r="H86" s="11">
        <v>17.0</v>
      </c>
      <c r="I86" s="11">
        <v>1959.0</v>
      </c>
      <c r="J86" s="11" t="s">
        <v>1759</v>
      </c>
      <c r="K86" s="95">
        <v>18.893118</v>
      </c>
      <c r="L86" s="95">
        <v>-97.01208</v>
      </c>
      <c r="M86" s="11" t="s">
        <v>249</v>
      </c>
      <c r="N86" s="11" t="s">
        <v>79</v>
      </c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</row>
    <row r="87">
      <c r="A87" s="11">
        <v>35386.0</v>
      </c>
      <c r="B87" s="11" t="s">
        <v>38</v>
      </c>
      <c r="C87" s="11" t="s">
        <v>38</v>
      </c>
      <c r="D87" s="11" t="s">
        <v>343</v>
      </c>
      <c r="E87" s="11">
        <v>59265.0</v>
      </c>
      <c r="F87" s="62" t="s">
        <v>1757</v>
      </c>
      <c r="G87" s="11" t="str">
        <f t="shared" si="2"/>
        <v>7</v>
      </c>
      <c r="H87" s="62">
        <v>15.0</v>
      </c>
      <c r="I87" s="62">
        <v>1959.0</v>
      </c>
      <c r="J87" s="11" t="s">
        <v>1760</v>
      </c>
      <c r="K87" s="95">
        <v>18.893118</v>
      </c>
      <c r="L87" s="95">
        <v>-97.01208</v>
      </c>
      <c r="M87" s="11" t="s">
        <v>249</v>
      </c>
      <c r="N87" s="11" t="s">
        <v>79</v>
      </c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</row>
    <row r="88">
      <c r="A88" s="11">
        <v>38890.0</v>
      </c>
      <c r="B88" s="11" t="s">
        <v>38</v>
      </c>
      <c r="C88" s="11" t="s">
        <v>38</v>
      </c>
      <c r="D88" s="11" t="s">
        <v>343</v>
      </c>
      <c r="E88" s="11">
        <v>59265.0</v>
      </c>
      <c r="F88" s="62" t="s">
        <v>1757</v>
      </c>
      <c r="G88" s="11" t="str">
        <f t="shared" si="2"/>
        <v>7</v>
      </c>
      <c r="H88" s="62">
        <v>15.0</v>
      </c>
      <c r="I88" s="62">
        <v>1959.0</v>
      </c>
      <c r="J88" s="11" t="s">
        <v>1761</v>
      </c>
      <c r="K88" s="95">
        <v>18.893118</v>
      </c>
      <c r="L88" s="95">
        <v>-97.01208</v>
      </c>
      <c r="M88" s="11" t="s">
        <v>249</v>
      </c>
      <c r="N88" s="11" t="s">
        <v>79</v>
      </c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</row>
    <row r="89">
      <c r="A89" s="11">
        <v>39122.0</v>
      </c>
      <c r="B89" s="11" t="s">
        <v>38</v>
      </c>
      <c r="C89" s="11" t="s">
        <v>38</v>
      </c>
      <c r="D89" s="11" t="s">
        <v>343</v>
      </c>
      <c r="E89" s="11">
        <v>59265.0</v>
      </c>
      <c r="F89" s="62" t="s">
        <v>1757</v>
      </c>
      <c r="G89" s="11" t="str">
        <f t="shared" si="2"/>
        <v>7</v>
      </c>
      <c r="H89" s="62">
        <v>15.0</v>
      </c>
      <c r="I89" s="62">
        <v>1959.0</v>
      </c>
      <c r="J89" s="11" t="s">
        <v>1762</v>
      </c>
      <c r="K89" s="95">
        <v>18.893118</v>
      </c>
      <c r="L89" s="95">
        <v>-97.01208</v>
      </c>
      <c r="M89" s="11" t="s">
        <v>249</v>
      </c>
      <c r="N89" s="11" t="s">
        <v>79</v>
      </c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</row>
    <row r="90">
      <c r="A90" s="11">
        <v>38879.0</v>
      </c>
      <c r="B90" s="11" t="s">
        <v>38</v>
      </c>
      <c r="C90" s="11" t="s">
        <v>38</v>
      </c>
      <c r="D90" s="11" t="s">
        <v>343</v>
      </c>
      <c r="E90" s="11">
        <v>59265.0</v>
      </c>
      <c r="F90" s="62" t="s">
        <v>1757</v>
      </c>
      <c r="G90" s="11" t="str">
        <f t="shared" si="2"/>
        <v>7</v>
      </c>
      <c r="H90" s="62">
        <v>15.0</v>
      </c>
      <c r="I90" s="62">
        <v>1959.0</v>
      </c>
      <c r="J90" s="11" t="s">
        <v>1763</v>
      </c>
      <c r="K90" s="95">
        <v>18.893118</v>
      </c>
      <c r="L90" s="95">
        <v>-97.01208</v>
      </c>
      <c r="M90" s="11" t="s">
        <v>249</v>
      </c>
      <c r="N90" s="11" t="s">
        <v>79</v>
      </c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</row>
    <row r="91">
      <c r="A91" s="11">
        <v>35662.0</v>
      </c>
      <c r="B91" s="11" t="s">
        <v>38</v>
      </c>
      <c r="C91" s="11" t="s">
        <v>38</v>
      </c>
      <c r="D91" s="11" t="s">
        <v>343</v>
      </c>
      <c r="E91" s="11">
        <v>59265.0</v>
      </c>
      <c r="F91" s="62" t="s">
        <v>1757</v>
      </c>
      <c r="G91" s="11" t="str">
        <f t="shared" si="2"/>
        <v>7</v>
      </c>
      <c r="H91" s="62">
        <v>15.0</v>
      </c>
      <c r="I91" s="62">
        <v>1959.0</v>
      </c>
      <c r="J91" s="11" t="s">
        <v>1764</v>
      </c>
      <c r="K91" s="95">
        <v>18.893118</v>
      </c>
      <c r="L91" s="95">
        <v>-97.01208</v>
      </c>
      <c r="M91" s="11" t="s">
        <v>249</v>
      </c>
      <c r="N91" s="11" t="s">
        <v>79</v>
      </c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</row>
    <row r="92">
      <c r="A92" s="39">
        <v>37934.0</v>
      </c>
      <c r="B92" s="39" t="s">
        <v>38</v>
      </c>
      <c r="C92" s="39" t="s">
        <v>38</v>
      </c>
      <c r="D92" s="39" t="s">
        <v>343</v>
      </c>
      <c r="E92" s="39">
        <v>59266.0</v>
      </c>
      <c r="F92" s="105" t="s">
        <v>1569</v>
      </c>
      <c r="G92" s="39" t="str">
        <f t="shared" si="2"/>
        <v>7</v>
      </c>
      <c r="H92" s="105">
        <v>16.0</v>
      </c>
      <c r="I92" s="105">
        <v>1959.0</v>
      </c>
      <c r="J92" s="39" t="s">
        <v>1765</v>
      </c>
      <c r="K92" s="109">
        <v>18.901193</v>
      </c>
      <c r="L92" s="109">
        <v>-96.990516</v>
      </c>
      <c r="M92" s="39" t="s">
        <v>249</v>
      </c>
      <c r="N92" s="39" t="s">
        <v>79</v>
      </c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</row>
    <row r="93">
      <c r="A93" s="39">
        <v>40070.0</v>
      </c>
      <c r="B93" s="39" t="s">
        <v>38</v>
      </c>
      <c r="C93" s="39" t="s">
        <v>38</v>
      </c>
      <c r="D93" s="39" t="s">
        <v>343</v>
      </c>
      <c r="E93" s="39">
        <v>59266.0</v>
      </c>
      <c r="F93" s="39" t="s">
        <v>1569</v>
      </c>
      <c r="G93" s="39" t="str">
        <f t="shared" si="2"/>
        <v>7</v>
      </c>
      <c r="H93" s="39">
        <v>16.0</v>
      </c>
      <c r="I93" s="39">
        <v>1959.0</v>
      </c>
      <c r="J93" s="39" t="s">
        <v>1766</v>
      </c>
      <c r="K93" s="109">
        <v>18.901193</v>
      </c>
      <c r="L93" s="109">
        <v>-96.990516</v>
      </c>
      <c r="M93" s="39" t="s">
        <v>249</v>
      </c>
      <c r="N93" s="39" t="s">
        <v>79</v>
      </c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</row>
    <row r="94">
      <c r="A94" s="39">
        <v>40129.0</v>
      </c>
      <c r="B94" s="39" t="s">
        <v>38</v>
      </c>
      <c r="C94" s="39" t="s">
        <v>38</v>
      </c>
      <c r="D94" s="39" t="s">
        <v>343</v>
      </c>
      <c r="E94" s="39">
        <v>59266.0</v>
      </c>
      <c r="F94" s="39" t="s">
        <v>1569</v>
      </c>
      <c r="G94" s="39" t="str">
        <f t="shared" si="2"/>
        <v>7</v>
      </c>
      <c r="H94" s="39">
        <v>16.0</v>
      </c>
      <c r="I94" s="39">
        <v>1959.0</v>
      </c>
      <c r="J94" s="39" t="s">
        <v>1767</v>
      </c>
      <c r="K94" s="109">
        <v>18.901193</v>
      </c>
      <c r="L94" s="109">
        <v>-96.990516</v>
      </c>
      <c r="M94" s="39" t="s">
        <v>249</v>
      </c>
      <c r="N94" s="39" t="s">
        <v>79</v>
      </c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</row>
    <row r="95">
      <c r="A95" s="39">
        <v>38862.0</v>
      </c>
      <c r="B95" s="39" t="s">
        <v>38</v>
      </c>
      <c r="C95" s="39" t="s">
        <v>38</v>
      </c>
      <c r="D95" s="39" t="s">
        <v>343</v>
      </c>
      <c r="E95" s="39">
        <v>59266.0</v>
      </c>
      <c r="F95" s="105" t="s">
        <v>1569</v>
      </c>
      <c r="G95" s="39" t="str">
        <f t="shared" si="2"/>
        <v>7</v>
      </c>
      <c r="H95" s="105">
        <v>16.0</v>
      </c>
      <c r="I95" s="105">
        <v>1959.0</v>
      </c>
      <c r="J95" s="39" t="s">
        <v>1768</v>
      </c>
      <c r="K95" s="109">
        <v>18.901193</v>
      </c>
      <c r="L95" s="109">
        <v>-96.990516</v>
      </c>
      <c r="M95" s="39" t="s">
        <v>249</v>
      </c>
      <c r="N95" s="39" t="s">
        <v>79</v>
      </c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</row>
    <row r="96">
      <c r="A96" s="19">
        <v>38913.0</v>
      </c>
      <c r="B96" s="19" t="s">
        <v>38</v>
      </c>
      <c r="C96" s="19" t="s">
        <v>38</v>
      </c>
      <c r="D96" s="19" t="s">
        <v>343</v>
      </c>
      <c r="E96" s="19">
        <v>59397.0</v>
      </c>
      <c r="F96" s="19" t="s">
        <v>1769</v>
      </c>
      <c r="G96" s="19" t="str">
        <f t="shared" si="2"/>
        <v>8</v>
      </c>
      <c r="H96" s="19">
        <v>29.0</v>
      </c>
      <c r="I96" s="19">
        <v>1959.0</v>
      </c>
      <c r="J96" s="19" t="s">
        <v>1770</v>
      </c>
      <c r="K96" s="19">
        <v>19.449022</v>
      </c>
      <c r="L96" s="19">
        <v>-96.93298</v>
      </c>
      <c r="M96" s="19" t="s">
        <v>249</v>
      </c>
      <c r="N96" s="19" t="s">
        <v>79</v>
      </c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</row>
    <row r="97">
      <c r="A97" s="19">
        <v>38994.0</v>
      </c>
      <c r="B97" s="19" t="s">
        <v>38</v>
      </c>
      <c r="C97" s="19" t="s">
        <v>38</v>
      </c>
      <c r="D97" s="19" t="s">
        <v>343</v>
      </c>
      <c r="E97" s="19">
        <v>59397.0</v>
      </c>
      <c r="F97" s="19" t="s">
        <v>1769</v>
      </c>
      <c r="G97" s="19" t="str">
        <f t="shared" si="2"/>
        <v>8</v>
      </c>
      <c r="H97" s="19">
        <v>29.0</v>
      </c>
      <c r="I97" s="19">
        <v>1959.0</v>
      </c>
      <c r="J97" s="19" t="s">
        <v>1771</v>
      </c>
      <c r="K97" s="19">
        <v>19.449022</v>
      </c>
      <c r="L97" s="19">
        <v>-96.93298</v>
      </c>
      <c r="M97" s="19" t="s">
        <v>249</v>
      </c>
      <c r="N97" s="19" t="s">
        <v>79</v>
      </c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</row>
    <row r="98">
      <c r="A98" s="17">
        <v>40179.0</v>
      </c>
      <c r="B98" s="17" t="s">
        <v>38</v>
      </c>
      <c r="C98" s="17" t="s">
        <v>38</v>
      </c>
      <c r="D98" s="17" t="s">
        <v>343</v>
      </c>
      <c r="E98" s="17">
        <v>59396.0</v>
      </c>
      <c r="F98" s="17" t="s">
        <v>1769</v>
      </c>
      <c r="G98" s="17" t="str">
        <f t="shared" si="2"/>
        <v>8</v>
      </c>
      <c r="H98" s="17">
        <v>29.0</v>
      </c>
      <c r="I98" s="17">
        <v>1959.0</v>
      </c>
      <c r="J98" s="80" t="s">
        <v>1772</v>
      </c>
      <c r="K98" s="17">
        <v>19.484321</v>
      </c>
      <c r="L98" s="17">
        <v>-96.960256</v>
      </c>
      <c r="M98" s="17" t="s">
        <v>249</v>
      </c>
      <c r="N98" s="17" t="s">
        <v>79</v>
      </c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</row>
    <row r="99">
      <c r="A99" s="17">
        <v>39184.0</v>
      </c>
      <c r="B99" s="17" t="s">
        <v>38</v>
      </c>
      <c r="C99" s="17" t="s">
        <v>38</v>
      </c>
      <c r="D99" s="17" t="s">
        <v>343</v>
      </c>
      <c r="E99" s="17">
        <v>59396.0</v>
      </c>
      <c r="F99" s="17" t="s">
        <v>1769</v>
      </c>
      <c r="G99" s="17" t="str">
        <f t="shared" si="2"/>
        <v>8</v>
      </c>
      <c r="H99" s="17">
        <v>29.0</v>
      </c>
      <c r="I99" s="17">
        <v>1959.0</v>
      </c>
      <c r="J99" s="80" t="s">
        <v>1773</v>
      </c>
      <c r="K99" s="17">
        <v>19.484321</v>
      </c>
      <c r="L99" s="17">
        <v>-96.960256</v>
      </c>
      <c r="M99" s="17" t="s">
        <v>249</v>
      </c>
      <c r="N99" s="17" t="s">
        <v>79</v>
      </c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</row>
    <row r="100">
      <c r="A100" s="17">
        <v>39600.0</v>
      </c>
      <c r="B100" s="17" t="s">
        <v>38</v>
      </c>
      <c r="C100" s="17" t="s">
        <v>38</v>
      </c>
      <c r="D100" s="17" t="s">
        <v>343</v>
      </c>
      <c r="E100" s="17">
        <v>59396.0</v>
      </c>
      <c r="F100" s="17" t="s">
        <v>1769</v>
      </c>
      <c r="G100" s="17" t="str">
        <f t="shared" si="2"/>
        <v>8</v>
      </c>
      <c r="H100" s="17">
        <v>29.0</v>
      </c>
      <c r="I100" s="17">
        <v>1959.0</v>
      </c>
      <c r="J100" s="80" t="s">
        <v>1774</v>
      </c>
      <c r="K100" s="17">
        <v>19.484321</v>
      </c>
      <c r="L100" s="17">
        <v>-96.960256</v>
      </c>
      <c r="M100" s="17" t="s">
        <v>249</v>
      </c>
      <c r="N100" s="17" t="s">
        <v>79</v>
      </c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</row>
    <row r="101">
      <c r="A101" s="17">
        <v>39638.0</v>
      </c>
      <c r="B101" s="17" t="s">
        <v>38</v>
      </c>
      <c r="C101" s="17" t="s">
        <v>38</v>
      </c>
      <c r="D101" s="17" t="s">
        <v>343</v>
      </c>
      <c r="E101" s="17">
        <v>6135.0</v>
      </c>
      <c r="F101" s="17" t="s">
        <v>1600</v>
      </c>
      <c r="G101" s="17" t="str">
        <f t="shared" si="2"/>
        <v>5</v>
      </c>
      <c r="H101" s="17">
        <v>7.0</v>
      </c>
      <c r="I101" s="17">
        <v>1961.0</v>
      </c>
      <c r="J101" s="17" t="s">
        <v>977</v>
      </c>
      <c r="K101" s="17">
        <v>3.416667</v>
      </c>
      <c r="L101" s="17">
        <v>-76.55</v>
      </c>
      <c r="M101" s="17" t="s">
        <v>249</v>
      </c>
      <c r="N101" s="17" t="s">
        <v>79</v>
      </c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</row>
    <row r="102">
      <c r="A102" s="17">
        <v>40923.0</v>
      </c>
      <c r="B102" s="17" t="s">
        <v>38</v>
      </c>
      <c r="C102" s="17" t="s">
        <v>38</v>
      </c>
      <c r="D102" s="17" t="s">
        <v>343</v>
      </c>
      <c r="E102" s="17">
        <v>6135.0</v>
      </c>
      <c r="F102" s="17" t="s">
        <v>1607</v>
      </c>
      <c r="G102" s="17" t="str">
        <f t="shared" si="2"/>
        <v>5</v>
      </c>
      <c r="H102" s="17">
        <v>8.0</v>
      </c>
      <c r="I102" s="17">
        <v>1961.0</v>
      </c>
      <c r="J102" s="17" t="s">
        <v>977</v>
      </c>
      <c r="K102" s="17">
        <v>3.416667</v>
      </c>
      <c r="L102" s="17">
        <v>-76.55</v>
      </c>
      <c r="M102" s="17" t="s">
        <v>249</v>
      </c>
      <c r="N102" s="17" t="s">
        <v>79</v>
      </c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</row>
    <row r="103">
      <c r="A103" s="17">
        <v>64356.0</v>
      </c>
      <c r="B103" s="17" t="s">
        <v>38</v>
      </c>
      <c r="C103" s="17" t="s">
        <v>38</v>
      </c>
      <c r="D103" s="17" t="s">
        <v>343</v>
      </c>
      <c r="E103" s="17">
        <v>6135.0</v>
      </c>
      <c r="F103" s="17" t="s">
        <v>584</v>
      </c>
      <c r="G103" s="17" t="str">
        <f t="shared" si="2"/>
        <v>6</v>
      </c>
      <c r="H103" s="17">
        <v>8.0</v>
      </c>
      <c r="I103" s="17">
        <v>1961.0</v>
      </c>
      <c r="J103" s="17" t="s">
        <v>977</v>
      </c>
      <c r="K103" s="17">
        <v>3.416667</v>
      </c>
      <c r="L103" s="17">
        <v>-76.55</v>
      </c>
      <c r="M103" s="17" t="s">
        <v>249</v>
      </c>
      <c r="N103" s="17" t="s">
        <v>79</v>
      </c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</row>
    <row r="104">
      <c r="A104" s="17">
        <v>36956.0</v>
      </c>
      <c r="B104" s="17" t="s">
        <v>38</v>
      </c>
      <c r="C104" s="17" t="s">
        <v>38</v>
      </c>
      <c r="D104" s="17" t="s">
        <v>343</v>
      </c>
      <c r="E104" s="17">
        <v>6135.0</v>
      </c>
      <c r="F104" s="17" t="s">
        <v>974</v>
      </c>
      <c r="G104" s="17" t="str">
        <f t="shared" si="2"/>
        <v>7</v>
      </c>
      <c r="H104" s="17">
        <v>29.0</v>
      </c>
      <c r="I104" s="17">
        <v>1961.0</v>
      </c>
      <c r="J104" s="17" t="s">
        <v>977</v>
      </c>
      <c r="K104" s="17">
        <v>3.416667</v>
      </c>
      <c r="L104" s="17">
        <v>-76.55</v>
      </c>
      <c r="M104" s="17" t="s">
        <v>249</v>
      </c>
      <c r="N104" s="17" t="s">
        <v>79</v>
      </c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</row>
    <row r="105">
      <c r="A105" s="17">
        <v>41195.0</v>
      </c>
      <c r="B105" s="17" t="s">
        <v>38</v>
      </c>
      <c r="C105" s="17" t="s">
        <v>38</v>
      </c>
      <c r="D105" s="17" t="s">
        <v>343</v>
      </c>
      <c r="E105" s="17">
        <v>6135.0</v>
      </c>
      <c r="F105" s="17" t="s">
        <v>978</v>
      </c>
      <c r="G105" s="17" t="str">
        <f t="shared" si="2"/>
        <v>7</v>
      </c>
      <c r="H105" s="17">
        <v>27.0</v>
      </c>
      <c r="I105" s="17">
        <v>1961.0</v>
      </c>
      <c r="J105" s="17" t="s">
        <v>977</v>
      </c>
      <c r="K105" s="17">
        <v>3.416667</v>
      </c>
      <c r="L105" s="17">
        <v>-76.55</v>
      </c>
      <c r="M105" s="17" t="s">
        <v>249</v>
      </c>
      <c r="N105" s="17" t="s">
        <v>79</v>
      </c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</row>
    <row r="106">
      <c r="A106" s="17">
        <v>82659.0</v>
      </c>
      <c r="B106" s="17" t="s">
        <v>38</v>
      </c>
      <c r="C106" s="17" t="s">
        <v>38</v>
      </c>
      <c r="D106" s="17" t="s">
        <v>343</v>
      </c>
      <c r="E106" s="17">
        <v>6135.0</v>
      </c>
      <c r="F106" s="17" t="s">
        <v>978</v>
      </c>
      <c r="G106" s="17" t="str">
        <f t="shared" si="2"/>
        <v>7</v>
      </c>
      <c r="H106" s="17">
        <v>27.0</v>
      </c>
      <c r="I106" s="17">
        <v>1961.0</v>
      </c>
      <c r="J106" s="17" t="s">
        <v>977</v>
      </c>
      <c r="K106" s="17">
        <v>3.416667</v>
      </c>
      <c r="L106" s="17">
        <v>-76.55</v>
      </c>
      <c r="M106" s="17" t="s">
        <v>249</v>
      </c>
      <c r="N106" s="17" t="s">
        <v>79</v>
      </c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</row>
    <row r="107">
      <c r="A107" s="17">
        <v>58213.0</v>
      </c>
      <c r="B107" s="17" t="s">
        <v>38</v>
      </c>
      <c r="C107" s="17" t="s">
        <v>38</v>
      </c>
      <c r="D107" s="17" t="s">
        <v>343</v>
      </c>
      <c r="E107" s="17">
        <v>6135.0</v>
      </c>
      <c r="F107" s="17" t="s">
        <v>976</v>
      </c>
      <c r="G107" s="17" t="str">
        <f t="shared" si="2"/>
        <v>7</v>
      </c>
      <c r="H107" s="17">
        <v>28.0</v>
      </c>
      <c r="I107" s="17">
        <v>1961.0</v>
      </c>
      <c r="J107" s="17" t="s">
        <v>977</v>
      </c>
      <c r="K107" s="17">
        <v>3.416667</v>
      </c>
      <c r="L107" s="17">
        <v>-76.55</v>
      </c>
      <c r="M107" s="17" t="s">
        <v>249</v>
      </c>
      <c r="N107" s="17" t="s">
        <v>79</v>
      </c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</row>
    <row r="108">
      <c r="A108" s="17">
        <v>46723.0</v>
      </c>
      <c r="B108" s="17" t="s">
        <v>38</v>
      </c>
      <c r="C108" s="17" t="s">
        <v>38</v>
      </c>
      <c r="D108" s="17" t="s">
        <v>343</v>
      </c>
      <c r="E108" s="17">
        <v>6135.0</v>
      </c>
      <c r="F108" s="17" t="s">
        <v>978</v>
      </c>
      <c r="G108" s="17" t="str">
        <f t="shared" si="2"/>
        <v>7</v>
      </c>
      <c r="H108" s="17">
        <v>27.0</v>
      </c>
      <c r="I108" s="17">
        <v>1961.0</v>
      </c>
      <c r="J108" s="17" t="s">
        <v>977</v>
      </c>
      <c r="K108" s="17">
        <v>3.416667</v>
      </c>
      <c r="L108" s="17">
        <v>-76.55</v>
      </c>
      <c r="M108" s="17" t="s">
        <v>249</v>
      </c>
      <c r="N108" s="17" t="s">
        <v>79</v>
      </c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</row>
    <row r="109">
      <c r="A109" s="17">
        <v>40231.0</v>
      </c>
      <c r="B109" s="17" t="s">
        <v>38</v>
      </c>
      <c r="C109" s="17" t="s">
        <v>38</v>
      </c>
      <c r="D109" s="17" t="s">
        <v>343</v>
      </c>
      <c r="E109" s="17">
        <v>6135.0</v>
      </c>
      <c r="F109" s="17" t="s">
        <v>1775</v>
      </c>
      <c r="G109" s="17" t="str">
        <f t="shared" si="2"/>
        <v>5</v>
      </c>
      <c r="H109" s="17">
        <v>24.0</v>
      </c>
      <c r="I109" s="17">
        <v>1961.0</v>
      </c>
      <c r="J109" s="17" t="s">
        <v>977</v>
      </c>
      <c r="K109" s="17">
        <v>3.416667</v>
      </c>
      <c r="L109" s="17">
        <v>-76.55</v>
      </c>
      <c r="M109" s="17" t="s">
        <v>249</v>
      </c>
      <c r="N109" s="17" t="s">
        <v>79</v>
      </c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</row>
    <row r="110">
      <c r="A110" s="17">
        <v>42214.0</v>
      </c>
      <c r="B110" s="17" t="s">
        <v>1776</v>
      </c>
      <c r="C110" s="17" t="s">
        <v>1776</v>
      </c>
      <c r="D110" s="17" t="s">
        <v>343</v>
      </c>
      <c r="E110" s="17">
        <v>6135.0</v>
      </c>
      <c r="F110" s="17" t="s">
        <v>1777</v>
      </c>
      <c r="G110" s="17" t="str">
        <f t="shared" si="2"/>
        <v>10</v>
      </c>
      <c r="H110" s="17">
        <v>7.0</v>
      </c>
      <c r="I110" s="17">
        <v>1961.0</v>
      </c>
      <c r="J110" s="17" t="s">
        <v>977</v>
      </c>
      <c r="K110" s="17">
        <v>3.416667</v>
      </c>
      <c r="L110" s="17">
        <v>-76.55</v>
      </c>
      <c r="M110" s="17" t="s">
        <v>249</v>
      </c>
      <c r="N110" s="17" t="s">
        <v>79</v>
      </c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</row>
    <row r="111">
      <c r="A111" s="17">
        <v>59072.0</v>
      </c>
      <c r="B111" s="17" t="s">
        <v>38</v>
      </c>
      <c r="C111" s="17" t="s">
        <v>38</v>
      </c>
      <c r="D111" s="17" t="s">
        <v>343</v>
      </c>
      <c r="E111" s="17">
        <v>6135.0</v>
      </c>
      <c r="F111" s="17" t="s">
        <v>1775</v>
      </c>
      <c r="G111" s="17" t="str">
        <f t="shared" si="2"/>
        <v>5</v>
      </c>
      <c r="H111" s="17">
        <v>24.0</v>
      </c>
      <c r="I111" s="17">
        <v>1961.0</v>
      </c>
      <c r="J111" s="17" t="s">
        <v>977</v>
      </c>
      <c r="K111" s="17">
        <v>3.416667</v>
      </c>
      <c r="L111" s="17">
        <v>-76.55</v>
      </c>
      <c r="M111" s="17" t="s">
        <v>249</v>
      </c>
      <c r="N111" s="17" t="s">
        <v>79</v>
      </c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</row>
    <row r="112">
      <c r="A112" s="17">
        <v>98235.0</v>
      </c>
      <c r="B112" s="17" t="s">
        <v>1776</v>
      </c>
      <c r="C112" s="17" t="s">
        <v>1776</v>
      </c>
      <c r="D112" s="17" t="s">
        <v>343</v>
      </c>
      <c r="E112" s="17">
        <v>6135.0</v>
      </c>
      <c r="F112" s="17" t="s">
        <v>1778</v>
      </c>
      <c r="G112" s="17" t="str">
        <f t="shared" si="2"/>
        <v>8</v>
      </c>
      <c r="H112" s="17">
        <v>21.0</v>
      </c>
      <c r="I112" s="17">
        <v>1961.0</v>
      </c>
      <c r="J112" s="17" t="s">
        <v>977</v>
      </c>
      <c r="K112" s="17">
        <v>3.416667</v>
      </c>
      <c r="L112" s="17">
        <v>-76.55</v>
      </c>
      <c r="M112" s="17" t="s">
        <v>249</v>
      </c>
      <c r="N112" s="17" t="s">
        <v>79</v>
      </c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</row>
    <row r="113">
      <c r="A113" s="17">
        <v>94703.0</v>
      </c>
      <c r="B113" s="17" t="s">
        <v>38</v>
      </c>
      <c r="C113" s="17" t="s">
        <v>38</v>
      </c>
      <c r="D113" s="17" t="s">
        <v>343</v>
      </c>
      <c r="E113" s="17">
        <v>6135.0</v>
      </c>
      <c r="F113" s="17" t="s">
        <v>974</v>
      </c>
      <c r="G113" s="17" t="str">
        <f t="shared" si="2"/>
        <v>7</v>
      </c>
      <c r="H113" s="17">
        <v>29.0</v>
      </c>
      <c r="I113" s="17">
        <v>1961.0</v>
      </c>
      <c r="J113" s="17" t="s">
        <v>977</v>
      </c>
      <c r="K113" s="17">
        <v>3.416667</v>
      </c>
      <c r="L113" s="17">
        <v>-76.55</v>
      </c>
      <c r="M113" s="17" t="s">
        <v>249</v>
      </c>
      <c r="N113" s="17" t="s">
        <v>79</v>
      </c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</row>
    <row r="114">
      <c r="A114" s="19">
        <v>47591.0</v>
      </c>
      <c r="B114" s="19" t="s">
        <v>38</v>
      </c>
      <c r="C114" s="19" t="s">
        <v>38</v>
      </c>
      <c r="D114" s="19" t="s">
        <v>343</v>
      </c>
      <c r="E114" s="19">
        <v>62417.0</v>
      </c>
      <c r="F114" s="19" t="s">
        <v>1627</v>
      </c>
      <c r="G114" s="19" t="str">
        <f t="shared" si="2"/>
        <v>5</v>
      </c>
      <c r="H114" s="19">
        <v>26.0</v>
      </c>
      <c r="I114" s="19">
        <v>1962.0</v>
      </c>
      <c r="J114" s="19" t="s">
        <v>1779</v>
      </c>
      <c r="K114" s="71">
        <v>18.358837</v>
      </c>
      <c r="L114" s="19">
        <v>-96.152466</v>
      </c>
      <c r="M114" s="19" t="s">
        <v>249</v>
      </c>
      <c r="N114" s="19" t="s">
        <v>79</v>
      </c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</row>
    <row r="115">
      <c r="A115" s="19">
        <v>46631.0</v>
      </c>
      <c r="B115" s="19" t="s">
        <v>38</v>
      </c>
      <c r="C115" s="19" t="s">
        <v>38</v>
      </c>
      <c r="D115" s="19" t="s">
        <v>343</v>
      </c>
      <c r="E115" s="19">
        <v>62417.0</v>
      </c>
      <c r="F115" s="19" t="s">
        <v>1627</v>
      </c>
      <c r="G115" s="19" t="str">
        <f t="shared" si="2"/>
        <v>5</v>
      </c>
      <c r="H115" s="19">
        <v>26.0</v>
      </c>
      <c r="I115" s="19">
        <v>1962.0</v>
      </c>
      <c r="J115" s="19" t="s">
        <v>1780</v>
      </c>
      <c r="K115" s="71">
        <v>18.358837</v>
      </c>
      <c r="L115" s="71">
        <v>-96.152466</v>
      </c>
      <c r="M115" s="19" t="s">
        <v>249</v>
      </c>
      <c r="N115" s="19" t="s">
        <v>79</v>
      </c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</row>
    <row r="116">
      <c r="A116" s="19">
        <v>40530.0</v>
      </c>
      <c r="B116" s="19" t="s">
        <v>38</v>
      </c>
      <c r="C116" s="19" t="s">
        <v>38</v>
      </c>
      <c r="D116" s="19" t="s">
        <v>343</v>
      </c>
      <c r="E116" s="19">
        <v>62417.0</v>
      </c>
      <c r="F116" s="19" t="s">
        <v>1627</v>
      </c>
      <c r="G116" s="19" t="str">
        <f t="shared" si="2"/>
        <v>5</v>
      </c>
      <c r="H116" s="19">
        <v>26.0</v>
      </c>
      <c r="I116" s="19">
        <v>1962.0</v>
      </c>
      <c r="J116" s="19" t="s">
        <v>1781</v>
      </c>
      <c r="K116" s="71">
        <v>18.358837</v>
      </c>
      <c r="L116" s="71">
        <v>-96.152466</v>
      </c>
      <c r="M116" s="19" t="s">
        <v>249</v>
      </c>
      <c r="N116" s="19" t="s">
        <v>79</v>
      </c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</row>
    <row r="117">
      <c r="A117" s="17">
        <v>46725.0</v>
      </c>
      <c r="B117" s="17" t="s">
        <v>38</v>
      </c>
      <c r="C117" s="17" t="s">
        <v>38</v>
      </c>
      <c r="D117" s="17" t="s">
        <v>343</v>
      </c>
      <c r="E117" s="17">
        <v>62426.0</v>
      </c>
      <c r="F117" s="17" t="s">
        <v>1782</v>
      </c>
      <c r="G117" s="17" t="str">
        <f t="shared" si="2"/>
        <v>5</v>
      </c>
      <c r="H117" s="17">
        <v>30.0</v>
      </c>
      <c r="I117" s="17">
        <v>1962.0</v>
      </c>
      <c r="J117" s="17" t="s">
        <v>1783</v>
      </c>
      <c r="K117" s="17">
        <v>18.412617</v>
      </c>
      <c r="L117" s="17">
        <v>-95.169822</v>
      </c>
      <c r="M117" s="17" t="s">
        <v>249</v>
      </c>
      <c r="N117" s="17" t="s">
        <v>79</v>
      </c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</row>
    <row r="118">
      <c r="A118" s="17">
        <v>58531.0</v>
      </c>
      <c r="B118" s="17" t="s">
        <v>38</v>
      </c>
      <c r="C118" s="17" t="s">
        <v>38</v>
      </c>
      <c r="D118" s="17" t="s">
        <v>343</v>
      </c>
      <c r="E118" s="17">
        <v>62426.0</v>
      </c>
      <c r="F118" s="17" t="s">
        <v>1782</v>
      </c>
      <c r="G118" s="17" t="str">
        <f t="shared" si="2"/>
        <v>5</v>
      </c>
      <c r="H118" s="17">
        <v>30.0</v>
      </c>
      <c r="I118" s="17">
        <v>1962.0</v>
      </c>
      <c r="J118" s="17" t="s">
        <v>1783</v>
      </c>
      <c r="K118" s="17">
        <v>18.412617</v>
      </c>
      <c r="L118" s="17">
        <v>-95.169822</v>
      </c>
      <c r="M118" s="17" t="s">
        <v>249</v>
      </c>
      <c r="N118" s="17" t="s">
        <v>79</v>
      </c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</row>
    <row r="119">
      <c r="A119" s="29">
        <v>35266.0</v>
      </c>
      <c r="B119" s="29" t="s">
        <v>38</v>
      </c>
      <c r="C119" s="29" t="s">
        <v>38</v>
      </c>
      <c r="D119" s="29" t="s">
        <v>343</v>
      </c>
      <c r="E119" s="29">
        <v>62431.0</v>
      </c>
      <c r="F119" s="29" t="s">
        <v>1784</v>
      </c>
      <c r="G119" s="29" t="str">
        <f t="shared" si="2"/>
        <v>6</v>
      </c>
      <c r="H119" s="29">
        <v>2.0</v>
      </c>
      <c r="I119" s="29">
        <v>1962.0</v>
      </c>
      <c r="J119" s="29" t="s">
        <v>1785</v>
      </c>
      <c r="K119" s="65">
        <v>18.483335</v>
      </c>
      <c r="L119" s="29">
        <v>-95.298641</v>
      </c>
      <c r="M119" s="29" t="s">
        <v>249</v>
      </c>
      <c r="N119" s="29" t="s">
        <v>79</v>
      </c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</row>
    <row r="120">
      <c r="A120" s="29">
        <v>58427.0</v>
      </c>
      <c r="B120" s="29" t="s">
        <v>38</v>
      </c>
      <c r="C120" s="29" t="s">
        <v>38</v>
      </c>
      <c r="D120" s="29" t="s">
        <v>343</v>
      </c>
      <c r="E120" s="29">
        <v>62431.0</v>
      </c>
      <c r="F120" s="59" t="s">
        <v>1784</v>
      </c>
      <c r="G120" s="29" t="str">
        <f t="shared" si="2"/>
        <v>6</v>
      </c>
      <c r="H120" s="59">
        <v>2.0</v>
      </c>
      <c r="I120" s="59">
        <v>1962.0</v>
      </c>
      <c r="J120" s="64" t="s">
        <v>1785</v>
      </c>
      <c r="K120" s="65">
        <v>18.483335</v>
      </c>
      <c r="L120" s="29">
        <v>-95.298641</v>
      </c>
      <c r="M120" s="29" t="s">
        <v>249</v>
      </c>
      <c r="N120" s="29" t="s">
        <v>79</v>
      </c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</row>
    <row r="121">
      <c r="A121" s="11">
        <v>59160.0</v>
      </c>
      <c r="B121" s="11" t="s">
        <v>38</v>
      </c>
      <c r="C121" s="11" t="s">
        <v>38</v>
      </c>
      <c r="D121" s="11" t="s">
        <v>343</v>
      </c>
      <c r="E121" s="11">
        <v>62428.0</v>
      </c>
      <c r="F121" s="11" t="s">
        <v>1629</v>
      </c>
      <c r="G121" s="11" t="str">
        <f t="shared" si="2"/>
        <v>5</v>
      </c>
      <c r="H121" s="11">
        <v>31.0</v>
      </c>
      <c r="I121" s="11">
        <v>1962.0</v>
      </c>
      <c r="J121" s="11" t="s">
        <v>1786</v>
      </c>
      <c r="K121" s="95">
        <v>18.575006</v>
      </c>
      <c r="L121" s="95">
        <v>-95.341682</v>
      </c>
      <c r="M121" s="11" t="s">
        <v>249</v>
      </c>
      <c r="N121" s="11" t="s">
        <v>79</v>
      </c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</row>
    <row r="122">
      <c r="A122" s="11">
        <v>58720.0</v>
      </c>
      <c r="B122" s="11" t="s">
        <v>38</v>
      </c>
      <c r="C122" s="11" t="s">
        <v>38</v>
      </c>
      <c r="D122" s="11" t="s">
        <v>343</v>
      </c>
      <c r="E122" s="11">
        <v>62429.0</v>
      </c>
      <c r="F122" s="11" t="s">
        <v>1787</v>
      </c>
      <c r="G122" s="11" t="str">
        <f t="shared" si="2"/>
        <v>6</v>
      </c>
      <c r="H122" s="11">
        <v>1.0</v>
      </c>
      <c r="I122" s="11">
        <v>1962.0</v>
      </c>
      <c r="J122" s="110" t="s">
        <v>1788</v>
      </c>
      <c r="K122" s="95">
        <v>18.575006</v>
      </c>
      <c r="L122" s="95">
        <v>-95.341682</v>
      </c>
      <c r="M122" s="11" t="s">
        <v>249</v>
      </c>
      <c r="N122" s="11" t="s">
        <v>79</v>
      </c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</row>
    <row r="123">
      <c r="A123" s="11">
        <v>58731.0</v>
      </c>
      <c r="B123" s="11" t="s">
        <v>38</v>
      </c>
      <c r="C123" s="11" t="s">
        <v>38</v>
      </c>
      <c r="D123" s="11" t="s">
        <v>343</v>
      </c>
      <c r="E123" s="11">
        <v>62428.0</v>
      </c>
      <c r="F123" s="62" t="s">
        <v>1629</v>
      </c>
      <c r="G123" s="11" t="str">
        <f t="shared" si="2"/>
        <v>5</v>
      </c>
      <c r="H123" s="62">
        <v>31.0</v>
      </c>
      <c r="I123" s="62">
        <v>1962.0</v>
      </c>
      <c r="J123" s="11" t="s">
        <v>1786</v>
      </c>
      <c r="K123" s="95">
        <v>18.575006</v>
      </c>
      <c r="L123" s="95">
        <v>-95.341682</v>
      </c>
      <c r="M123" s="11" t="s">
        <v>249</v>
      </c>
      <c r="N123" s="11" t="s">
        <v>79</v>
      </c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</row>
    <row r="124">
      <c r="A124" s="11">
        <v>83748.0</v>
      </c>
      <c r="B124" s="11" t="s">
        <v>38</v>
      </c>
      <c r="C124" s="11" t="s">
        <v>38</v>
      </c>
      <c r="D124" s="11" t="s">
        <v>343</v>
      </c>
      <c r="E124" s="11">
        <v>62428.0</v>
      </c>
      <c r="F124" s="62" t="s">
        <v>1629</v>
      </c>
      <c r="G124" s="11" t="str">
        <f t="shared" si="2"/>
        <v>5</v>
      </c>
      <c r="H124" s="62">
        <v>31.0</v>
      </c>
      <c r="I124" s="62">
        <v>1962.0</v>
      </c>
      <c r="J124" s="110" t="s">
        <v>1786</v>
      </c>
      <c r="K124" s="95">
        <v>18.575006</v>
      </c>
      <c r="L124" s="95">
        <v>-95.341682</v>
      </c>
      <c r="M124" s="11" t="s">
        <v>249</v>
      </c>
      <c r="N124" s="11" t="s">
        <v>79</v>
      </c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</row>
    <row r="125">
      <c r="A125" s="11">
        <v>47624.0</v>
      </c>
      <c r="B125" s="11" t="s">
        <v>38</v>
      </c>
      <c r="C125" s="11" t="s">
        <v>38</v>
      </c>
      <c r="D125" s="11" t="s">
        <v>343</v>
      </c>
      <c r="E125" s="11">
        <v>62428.0</v>
      </c>
      <c r="F125" s="62" t="s">
        <v>1629</v>
      </c>
      <c r="G125" s="11" t="str">
        <f t="shared" si="2"/>
        <v>5</v>
      </c>
      <c r="H125" s="62">
        <v>31.0</v>
      </c>
      <c r="I125" s="62">
        <v>1962.0</v>
      </c>
      <c r="J125" s="110" t="s">
        <v>1786</v>
      </c>
      <c r="K125" s="95">
        <v>18.575006</v>
      </c>
      <c r="L125" s="95">
        <v>-95.341682</v>
      </c>
      <c r="M125" s="11" t="s">
        <v>249</v>
      </c>
      <c r="N125" s="11" t="s">
        <v>79</v>
      </c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</row>
    <row r="126">
      <c r="A126" s="11">
        <v>41638.0</v>
      </c>
      <c r="B126" s="11" t="s">
        <v>38</v>
      </c>
      <c r="C126" s="11" t="s">
        <v>38</v>
      </c>
      <c r="D126" s="11" t="s">
        <v>343</v>
      </c>
      <c r="E126" s="11">
        <v>62428.0</v>
      </c>
      <c r="F126" s="62" t="s">
        <v>1629</v>
      </c>
      <c r="G126" s="11" t="str">
        <f t="shared" si="2"/>
        <v>5</v>
      </c>
      <c r="H126" s="62">
        <v>31.0</v>
      </c>
      <c r="I126" s="62">
        <v>1962.0</v>
      </c>
      <c r="J126" s="110" t="s">
        <v>1786</v>
      </c>
      <c r="K126" s="95">
        <v>18.575006</v>
      </c>
      <c r="L126" s="95">
        <v>-95.341682</v>
      </c>
      <c r="M126" s="11" t="s">
        <v>249</v>
      </c>
      <c r="N126" s="11" t="s">
        <v>79</v>
      </c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</row>
    <row r="127">
      <c r="A127" s="11">
        <v>46438.0</v>
      </c>
      <c r="B127" s="11" t="s">
        <v>38</v>
      </c>
      <c r="C127" s="11" t="s">
        <v>38</v>
      </c>
      <c r="D127" s="11" t="s">
        <v>343</v>
      </c>
      <c r="E127" s="11">
        <v>62428.0</v>
      </c>
      <c r="F127" s="62" t="s">
        <v>1629</v>
      </c>
      <c r="G127" s="11" t="str">
        <f t="shared" si="2"/>
        <v>5</v>
      </c>
      <c r="H127" s="62">
        <v>31.0</v>
      </c>
      <c r="I127" s="62">
        <v>1962.0</v>
      </c>
      <c r="J127" s="110" t="s">
        <v>1786</v>
      </c>
      <c r="K127" s="95">
        <v>18.575006</v>
      </c>
      <c r="L127" s="95">
        <v>-95.341682</v>
      </c>
      <c r="M127" s="11" t="s">
        <v>249</v>
      </c>
      <c r="N127" s="11" t="s">
        <v>79</v>
      </c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</row>
    <row r="128">
      <c r="A128" s="11">
        <v>91893.0</v>
      </c>
      <c r="B128" s="11" t="s">
        <v>38</v>
      </c>
      <c r="C128" s="11" t="s">
        <v>38</v>
      </c>
      <c r="D128" s="11" t="s">
        <v>343</v>
      </c>
      <c r="E128" s="11">
        <v>62428.0</v>
      </c>
      <c r="F128" s="62" t="s">
        <v>1629</v>
      </c>
      <c r="G128" s="11" t="str">
        <f t="shared" si="2"/>
        <v>5</v>
      </c>
      <c r="H128" s="62">
        <v>31.0</v>
      </c>
      <c r="I128" s="62">
        <v>1962.0</v>
      </c>
      <c r="J128" s="110" t="s">
        <v>1786</v>
      </c>
      <c r="K128" s="95">
        <v>18.575006</v>
      </c>
      <c r="L128" s="95">
        <v>-95.341682</v>
      </c>
      <c r="M128" s="11" t="s">
        <v>249</v>
      </c>
      <c r="N128" s="11" t="s">
        <v>79</v>
      </c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</row>
    <row r="129">
      <c r="A129" s="11">
        <v>64640.0</v>
      </c>
      <c r="B129" s="11" t="s">
        <v>38</v>
      </c>
      <c r="C129" s="11" t="s">
        <v>38</v>
      </c>
      <c r="D129" s="11" t="s">
        <v>343</v>
      </c>
      <c r="E129" s="11">
        <v>62429.0</v>
      </c>
      <c r="F129" s="62" t="s">
        <v>1787</v>
      </c>
      <c r="G129" s="11" t="str">
        <f t="shared" si="2"/>
        <v>6</v>
      </c>
      <c r="H129" s="62">
        <v>1.0</v>
      </c>
      <c r="I129" s="62">
        <v>1962.0</v>
      </c>
      <c r="J129" s="110" t="s">
        <v>1788</v>
      </c>
      <c r="K129" s="95">
        <v>18.575006</v>
      </c>
      <c r="L129" s="95">
        <v>-95.341682</v>
      </c>
      <c r="M129" s="11" t="s">
        <v>249</v>
      </c>
      <c r="N129" s="11" t="s">
        <v>79</v>
      </c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</row>
    <row r="130">
      <c r="A130" s="17">
        <v>59989.0</v>
      </c>
      <c r="B130" s="17" t="s">
        <v>38</v>
      </c>
      <c r="C130" s="17" t="s">
        <v>38</v>
      </c>
      <c r="D130" s="17" t="s">
        <v>343</v>
      </c>
      <c r="E130" s="17">
        <v>62416.0</v>
      </c>
      <c r="F130" s="17" t="s">
        <v>1630</v>
      </c>
      <c r="G130" s="17" t="str">
        <f t="shared" si="2"/>
        <v>5</v>
      </c>
      <c r="H130" s="17">
        <v>25.0</v>
      </c>
      <c r="I130" s="17">
        <v>1962.0</v>
      </c>
      <c r="J130" s="17" t="s">
        <v>1789</v>
      </c>
      <c r="K130" s="81">
        <v>18.863312</v>
      </c>
      <c r="L130" s="81">
        <v>-97.076476</v>
      </c>
      <c r="M130" s="17" t="s">
        <v>249</v>
      </c>
      <c r="N130" s="17" t="s">
        <v>79</v>
      </c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</row>
    <row r="131">
      <c r="A131" s="17">
        <v>58423.0</v>
      </c>
      <c r="B131" s="17" t="s">
        <v>38</v>
      </c>
      <c r="C131" s="17" t="s">
        <v>38</v>
      </c>
      <c r="D131" s="17" t="s">
        <v>343</v>
      </c>
      <c r="E131" s="17">
        <v>62416.0</v>
      </c>
      <c r="F131" s="17" t="s">
        <v>1630</v>
      </c>
      <c r="G131" s="17" t="str">
        <f t="shared" si="2"/>
        <v>5</v>
      </c>
      <c r="H131" s="17">
        <v>25.0</v>
      </c>
      <c r="I131" s="17">
        <v>1962.0</v>
      </c>
      <c r="J131" s="17" t="s">
        <v>1789</v>
      </c>
      <c r="K131" s="81">
        <v>18.863312</v>
      </c>
      <c r="L131" s="81">
        <v>-97.076476</v>
      </c>
      <c r="M131" s="17" t="s">
        <v>249</v>
      </c>
      <c r="N131" s="17" t="s">
        <v>79</v>
      </c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</row>
    <row r="132">
      <c r="A132" s="17">
        <v>50540.0</v>
      </c>
      <c r="B132" s="17" t="s">
        <v>38</v>
      </c>
      <c r="C132" s="17" t="s">
        <v>38</v>
      </c>
      <c r="D132" s="17" t="s">
        <v>343</v>
      </c>
      <c r="E132" s="17">
        <v>62416.0</v>
      </c>
      <c r="F132" s="17" t="s">
        <v>1630</v>
      </c>
      <c r="G132" s="17" t="str">
        <f t="shared" si="2"/>
        <v>5</v>
      </c>
      <c r="H132" s="17">
        <v>25.0</v>
      </c>
      <c r="I132" s="17">
        <v>1962.0</v>
      </c>
      <c r="J132" s="17" t="s">
        <v>1789</v>
      </c>
      <c r="K132" s="81">
        <v>18.863312</v>
      </c>
      <c r="L132" s="81">
        <v>-97.076476</v>
      </c>
      <c r="M132" s="17" t="s">
        <v>249</v>
      </c>
      <c r="N132" s="17" t="s">
        <v>79</v>
      </c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</row>
    <row r="133">
      <c r="A133" s="17">
        <v>82860.0</v>
      </c>
      <c r="B133" s="17" t="s">
        <v>38</v>
      </c>
      <c r="C133" s="17" t="s">
        <v>38</v>
      </c>
      <c r="D133" s="17" t="s">
        <v>343</v>
      </c>
      <c r="E133" s="17">
        <v>62416.0</v>
      </c>
      <c r="F133" s="17" t="s">
        <v>1630</v>
      </c>
      <c r="G133" s="17" t="str">
        <f t="shared" si="2"/>
        <v>5</v>
      </c>
      <c r="H133" s="17">
        <v>25.0</v>
      </c>
      <c r="I133" s="17">
        <v>1962.0</v>
      </c>
      <c r="J133" s="17" t="s">
        <v>1790</v>
      </c>
      <c r="K133" s="81">
        <v>18.863312</v>
      </c>
      <c r="L133" s="81">
        <v>-97.076476</v>
      </c>
      <c r="M133" s="17" t="s">
        <v>249</v>
      </c>
      <c r="N133" s="17" t="s">
        <v>79</v>
      </c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</row>
    <row r="134">
      <c r="A134" s="25">
        <v>36037.0</v>
      </c>
      <c r="B134" s="25" t="s">
        <v>38</v>
      </c>
      <c r="C134" s="25" t="s">
        <v>38</v>
      </c>
      <c r="D134" s="25" t="s">
        <v>343</v>
      </c>
      <c r="E134" s="25">
        <v>62415.0</v>
      </c>
      <c r="F134" s="25" t="s">
        <v>1630</v>
      </c>
      <c r="G134" s="25" t="str">
        <f t="shared" si="2"/>
        <v>5</v>
      </c>
      <c r="H134" s="25">
        <v>25.0</v>
      </c>
      <c r="I134" s="25">
        <v>1962.0</v>
      </c>
      <c r="J134" s="25" t="s">
        <v>1791</v>
      </c>
      <c r="K134" s="25">
        <v>18.891315</v>
      </c>
      <c r="L134" s="25">
        <v>-97.015147</v>
      </c>
      <c r="M134" s="25" t="s">
        <v>249</v>
      </c>
      <c r="N134" s="25" t="s">
        <v>79</v>
      </c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</row>
    <row r="135">
      <c r="A135" s="11">
        <v>39634.0</v>
      </c>
      <c r="B135" s="11" t="s">
        <v>38</v>
      </c>
      <c r="C135" s="11" t="s">
        <v>38</v>
      </c>
      <c r="D135" s="11" t="s">
        <v>343</v>
      </c>
      <c r="E135" s="11">
        <v>62414.0</v>
      </c>
      <c r="F135" s="62" t="s">
        <v>1792</v>
      </c>
      <c r="G135" s="11" t="str">
        <f t="shared" si="2"/>
        <v>5</v>
      </c>
      <c r="H135" s="62">
        <v>24.0</v>
      </c>
      <c r="I135" s="62">
        <v>1962.0</v>
      </c>
      <c r="J135" s="11" t="s">
        <v>1793</v>
      </c>
      <c r="K135" s="95">
        <v>18.893118</v>
      </c>
      <c r="L135" s="11">
        <v>-97.01208</v>
      </c>
      <c r="M135" s="11" t="s">
        <v>249</v>
      </c>
      <c r="N135" s="11" t="s">
        <v>79</v>
      </c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</row>
    <row r="136">
      <c r="A136" s="11">
        <v>42311.0</v>
      </c>
      <c r="B136" s="11" t="s">
        <v>38</v>
      </c>
      <c r="C136" s="11" t="s">
        <v>38</v>
      </c>
      <c r="D136" s="11" t="s">
        <v>343</v>
      </c>
      <c r="E136" s="11">
        <v>62414.0</v>
      </c>
      <c r="F136" s="11" t="s">
        <v>1792</v>
      </c>
      <c r="G136" s="11" t="str">
        <f t="shared" si="2"/>
        <v>5</v>
      </c>
      <c r="H136" s="11">
        <v>24.0</v>
      </c>
      <c r="I136" s="11">
        <v>1962.0</v>
      </c>
      <c r="J136" s="11" t="s">
        <v>1793</v>
      </c>
      <c r="K136" s="95">
        <v>18.893118</v>
      </c>
      <c r="L136" s="11">
        <v>-97.01208</v>
      </c>
      <c r="M136" s="11" t="s">
        <v>249</v>
      </c>
      <c r="N136" s="11" t="s">
        <v>79</v>
      </c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</row>
    <row r="137">
      <c r="A137" s="11">
        <v>42807.0</v>
      </c>
      <c r="B137" s="11" t="s">
        <v>38</v>
      </c>
      <c r="C137" s="11" t="s">
        <v>38</v>
      </c>
      <c r="D137" s="11" t="s">
        <v>343</v>
      </c>
      <c r="E137" s="11">
        <v>62414.0</v>
      </c>
      <c r="F137" s="62" t="s">
        <v>1792</v>
      </c>
      <c r="G137" s="11" t="str">
        <f t="shared" si="2"/>
        <v>5</v>
      </c>
      <c r="H137" s="62">
        <v>24.0</v>
      </c>
      <c r="I137" s="62">
        <v>1962.0</v>
      </c>
      <c r="J137" s="11" t="s">
        <v>1793</v>
      </c>
      <c r="K137" s="95">
        <v>18.893118</v>
      </c>
      <c r="L137" s="11">
        <v>-97.01208</v>
      </c>
      <c r="M137" s="11" t="s">
        <v>249</v>
      </c>
      <c r="N137" s="11" t="s">
        <v>79</v>
      </c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</row>
    <row r="138">
      <c r="A138" s="11">
        <v>58757.0</v>
      </c>
      <c r="B138" s="11" t="s">
        <v>38</v>
      </c>
      <c r="C138" s="11" t="s">
        <v>38</v>
      </c>
      <c r="D138" s="11" t="s">
        <v>343</v>
      </c>
      <c r="E138" s="11">
        <v>62414.0</v>
      </c>
      <c r="F138" s="62" t="s">
        <v>1792</v>
      </c>
      <c r="G138" s="11" t="str">
        <f t="shared" si="2"/>
        <v>5</v>
      </c>
      <c r="H138" s="62">
        <v>24.0</v>
      </c>
      <c r="I138" s="62">
        <v>1962.0</v>
      </c>
      <c r="J138" s="11" t="s">
        <v>1793</v>
      </c>
      <c r="K138" s="95">
        <v>18.893118</v>
      </c>
      <c r="L138" s="11">
        <v>-97.01208</v>
      </c>
      <c r="M138" s="11" t="s">
        <v>249</v>
      </c>
      <c r="N138" s="11" t="s">
        <v>79</v>
      </c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</row>
    <row r="139">
      <c r="A139" s="17">
        <v>64425.0</v>
      </c>
      <c r="B139" s="17" t="s">
        <v>38</v>
      </c>
      <c r="C139" s="17" t="s">
        <v>38</v>
      </c>
      <c r="D139" s="17" t="s">
        <v>343</v>
      </c>
      <c r="E139" s="17">
        <v>62433.0</v>
      </c>
      <c r="F139" s="17" t="s">
        <v>1794</v>
      </c>
      <c r="G139" s="17" t="str">
        <f t="shared" si="2"/>
        <v>6</v>
      </c>
      <c r="H139" s="17">
        <v>6.0</v>
      </c>
      <c r="I139" s="17">
        <v>1962.0</v>
      </c>
      <c r="J139" s="80" t="s">
        <v>1795</v>
      </c>
      <c r="K139" s="17">
        <v>19.485494</v>
      </c>
      <c r="L139" s="17">
        <v>-96.956651</v>
      </c>
      <c r="M139" s="17" t="s">
        <v>249</v>
      </c>
      <c r="N139" s="17" t="s">
        <v>79</v>
      </c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</row>
    <row r="140">
      <c r="E140" s="111"/>
      <c r="F140" s="8" t="s">
        <v>1629</v>
      </c>
      <c r="G140" s="8" t="str">
        <f t="shared" si="2"/>
        <v>5</v>
      </c>
      <c r="H140" s="8">
        <v>31.0</v>
      </c>
      <c r="I140" s="8">
        <v>1962.0</v>
      </c>
      <c r="J140" s="8" t="s">
        <v>1796</v>
      </c>
      <c r="M140" s="8"/>
    </row>
    <row r="141">
      <c r="E141" s="111"/>
      <c r="F141" s="8" t="s">
        <v>1787</v>
      </c>
      <c r="G141" s="8" t="str">
        <f t="shared" si="2"/>
        <v>6</v>
      </c>
      <c r="H141" s="8">
        <v>1.0</v>
      </c>
      <c r="I141" s="8">
        <v>1962.0</v>
      </c>
      <c r="J141" s="8" t="s">
        <v>1796</v>
      </c>
    </row>
    <row r="142">
      <c r="E142" s="111"/>
      <c r="F142" s="8" t="s">
        <v>1629</v>
      </c>
      <c r="G142" s="8" t="str">
        <f t="shared" si="2"/>
        <v>5</v>
      </c>
      <c r="H142" s="8">
        <v>31.0</v>
      </c>
      <c r="I142" s="8">
        <v>1962.0</v>
      </c>
      <c r="J142" s="8" t="s">
        <v>1796</v>
      </c>
    </row>
    <row r="143">
      <c r="E143" s="111"/>
      <c r="F143" s="8" t="s">
        <v>1629</v>
      </c>
      <c r="G143" s="8" t="str">
        <f t="shared" si="2"/>
        <v>5</v>
      </c>
      <c r="H143" s="8">
        <v>31.0</v>
      </c>
      <c r="I143" s="8">
        <v>1962.0</v>
      </c>
      <c r="J143" s="8" t="s">
        <v>1796</v>
      </c>
    </row>
    <row r="144">
      <c r="E144" s="111"/>
      <c r="F144" s="8" t="s">
        <v>1629</v>
      </c>
      <c r="G144" s="8" t="str">
        <f t="shared" si="2"/>
        <v>5</v>
      </c>
      <c r="H144" s="8">
        <v>31.0</v>
      </c>
      <c r="I144" s="8">
        <v>1962.0</v>
      </c>
      <c r="J144" s="8" t="s">
        <v>1796</v>
      </c>
    </row>
    <row r="145">
      <c r="E145" s="111"/>
      <c r="F145" s="8" t="s">
        <v>1629</v>
      </c>
      <c r="G145" s="8" t="str">
        <f t="shared" si="2"/>
        <v>5</v>
      </c>
      <c r="H145" s="8">
        <v>31.0</v>
      </c>
      <c r="I145" s="8">
        <v>1962.0</v>
      </c>
      <c r="J145" s="8" t="s">
        <v>1796</v>
      </c>
    </row>
    <row r="146">
      <c r="E146" s="111"/>
      <c r="F146" s="8" t="s">
        <v>1629</v>
      </c>
      <c r="G146" s="8" t="str">
        <f t="shared" si="2"/>
        <v>5</v>
      </c>
      <c r="H146" s="8">
        <v>31.0</v>
      </c>
      <c r="I146" s="8">
        <v>1962.0</v>
      </c>
      <c r="J146" s="8" t="s">
        <v>1796</v>
      </c>
    </row>
    <row r="147">
      <c r="E147" s="111"/>
      <c r="F147" s="8" t="s">
        <v>1629</v>
      </c>
      <c r="G147" s="8" t="str">
        <f t="shared" si="2"/>
        <v>5</v>
      </c>
      <c r="H147" s="8">
        <v>31.0</v>
      </c>
      <c r="I147" s="8">
        <v>1962.0</v>
      </c>
      <c r="J147" s="8" t="s">
        <v>1796</v>
      </c>
    </row>
    <row r="148">
      <c r="E148" s="111"/>
      <c r="F148" s="8" t="s">
        <v>1784</v>
      </c>
      <c r="G148" s="8" t="str">
        <f t="shared" si="2"/>
        <v>6</v>
      </c>
      <c r="H148" s="8">
        <v>2.0</v>
      </c>
      <c r="I148" s="8">
        <v>1962.0</v>
      </c>
      <c r="J148" s="8" t="s">
        <v>1797</v>
      </c>
    </row>
    <row r="149">
      <c r="E149" s="111"/>
      <c r="F149" s="8" t="s">
        <v>1784</v>
      </c>
      <c r="G149" s="8" t="str">
        <f t="shared" si="2"/>
        <v>6</v>
      </c>
      <c r="H149" s="8">
        <v>2.0</v>
      </c>
      <c r="I149" s="8">
        <v>1962.0</v>
      </c>
      <c r="J149" s="8" t="s">
        <v>1797</v>
      </c>
    </row>
    <row r="150">
      <c r="E150" s="111"/>
      <c r="F150" s="8" t="s">
        <v>1787</v>
      </c>
      <c r="G150" s="8" t="str">
        <f t="shared" si="2"/>
        <v>6</v>
      </c>
      <c r="H150" s="8">
        <v>1.0</v>
      </c>
      <c r="I150" s="8">
        <v>1962.0</v>
      </c>
      <c r="J150" s="8" t="s">
        <v>1796</v>
      </c>
    </row>
    <row r="151">
      <c r="E151" s="111"/>
      <c r="F151" s="8" t="s">
        <v>1630</v>
      </c>
      <c r="G151" s="8" t="str">
        <f t="shared" si="2"/>
        <v>5</v>
      </c>
      <c r="H151" s="8">
        <v>25.0</v>
      </c>
      <c r="I151" s="8">
        <v>1962.0</v>
      </c>
      <c r="J151" s="8" t="s">
        <v>1798</v>
      </c>
    </row>
    <row r="152">
      <c r="E152" s="111"/>
      <c r="F152" s="8" t="s">
        <v>1630</v>
      </c>
      <c r="G152" s="8" t="str">
        <f t="shared" si="2"/>
        <v>5</v>
      </c>
      <c r="H152" s="8">
        <v>25.0</v>
      </c>
      <c r="I152" s="8">
        <v>1962.0</v>
      </c>
      <c r="J152" s="8" t="s">
        <v>1798</v>
      </c>
    </row>
    <row r="153">
      <c r="E153" s="111"/>
      <c r="F153" s="8" t="s">
        <v>1630</v>
      </c>
      <c r="G153" s="8" t="str">
        <f t="shared" si="2"/>
        <v>5</v>
      </c>
      <c r="H153" s="8">
        <v>25.0</v>
      </c>
      <c r="I153" s="8">
        <v>1962.0</v>
      </c>
      <c r="J153" s="8" t="s">
        <v>1798</v>
      </c>
    </row>
    <row r="154">
      <c r="E154" s="111"/>
      <c r="F154" s="8" t="s">
        <v>1630</v>
      </c>
      <c r="G154" s="8" t="str">
        <f t="shared" si="2"/>
        <v>5</v>
      </c>
      <c r="H154" s="8">
        <v>25.0</v>
      </c>
      <c r="I154" s="8">
        <v>1962.0</v>
      </c>
      <c r="J154" s="8" t="s">
        <v>1798</v>
      </c>
    </row>
    <row r="155">
      <c r="E155" s="111"/>
      <c r="F155" s="8" t="s">
        <v>1627</v>
      </c>
      <c r="G155" s="8" t="str">
        <f t="shared" si="2"/>
        <v>5</v>
      </c>
      <c r="H155" s="8">
        <v>26.0</v>
      </c>
      <c r="I155" s="8">
        <v>1962.0</v>
      </c>
      <c r="J155" s="8" t="s">
        <v>1628</v>
      </c>
    </row>
    <row r="156">
      <c r="E156" s="111"/>
      <c r="F156" s="8" t="s">
        <v>1627</v>
      </c>
      <c r="G156" s="8" t="str">
        <f t="shared" si="2"/>
        <v>5</v>
      </c>
      <c r="H156" s="8">
        <v>26.0</v>
      </c>
      <c r="I156" s="8">
        <v>1962.0</v>
      </c>
      <c r="J156" s="8" t="s">
        <v>1628</v>
      </c>
    </row>
    <row r="157">
      <c r="E157" s="111"/>
      <c r="F157" s="8" t="s">
        <v>1627</v>
      </c>
      <c r="G157" s="8" t="str">
        <f t="shared" si="2"/>
        <v>5</v>
      </c>
      <c r="H157" s="8">
        <v>26.0</v>
      </c>
      <c r="I157" s="8">
        <v>1962.0</v>
      </c>
      <c r="J157" s="8" t="s">
        <v>1628</v>
      </c>
    </row>
    <row r="158">
      <c r="E158" s="111"/>
      <c r="F158" s="8" t="s">
        <v>1792</v>
      </c>
      <c r="G158" s="8" t="str">
        <f t="shared" si="2"/>
        <v>5</v>
      </c>
      <c r="H158" s="8">
        <v>24.0</v>
      </c>
      <c r="I158" s="8">
        <v>1962.0</v>
      </c>
      <c r="J158" s="8" t="s">
        <v>1799</v>
      </c>
    </row>
    <row r="159">
      <c r="E159" s="111"/>
      <c r="F159" s="8" t="s">
        <v>1630</v>
      </c>
      <c r="G159" s="8" t="str">
        <f t="shared" si="2"/>
        <v>5</v>
      </c>
      <c r="H159" s="8">
        <v>25.0</v>
      </c>
      <c r="I159" s="8">
        <v>1962.0</v>
      </c>
      <c r="J159" s="8" t="s">
        <v>1631</v>
      </c>
    </row>
    <row r="160">
      <c r="E160" s="111"/>
      <c r="F160" s="8" t="s">
        <v>1792</v>
      </c>
      <c r="G160" s="8" t="str">
        <f t="shared" si="2"/>
        <v>5</v>
      </c>
      <c r="H160" s="8">
        <v>24.0</v>
      </c>
      <c r="I160" s="8">
        <v>1962.0</v>
      </c>
      <c r="J160" s="8" t="s">
        <v>1799</v>
      </c>
    </row>
    <row r="161">
      <c r="E161" s="111"/>
      <c r="F161" s="8" t="s">
        <v>1792</v>
      </c>
      <c r="G161" s="8" t="str">
        <f t="shared" si="2"/>
        <v>5</v>
      </c>
      <c r="H161" s="8">
        <v>24.0</v>
      </c>
      <c r="I161" s="8">
        <v>1962.0</v>
      </c>
      <c r="J161" s="8" t="s">
        <v>1799</v>
      </c>
    </row>
    <row r="162">
      <c r="E162" s="111"/>
      <c r="F162" s="8" t="s">
        <v>1792</v>
      </c>
      <c r="G162" s="8" t="str">
        <f t="shared" si="2"/>
        <v>5</v>
      </c>
      <c r="H162" s="8">
        <v>24.0</v>
      </c>
      <c r="I162" s="8">
        <v>1962.0</v>
      </c>
      <c r="J162" s="8" t="s">
        <v>1799</v>
      </c>
    </row>
    <row r="163">
      <c r="E163" s="111"/>
      <c r="F163" s="8" t="s">
        <v>1782</v>
      </c>
      <c r="G163" s="8" t="str">
        <f t="shared" si="2"/>
        <v>5</v>
      </c>
      <c r="H163" s="8">
        <v>30.0</v>
      </c>
      <c r="I163" s="8">
        <v>1962.0</v>
      </c>
      <c r="J163" s="8" t="s">
        <v>1800</v>
      </c>
    </row>
    <row r="164">
      <c r="A164" s="14">
        <v>60347.0</v>
      </c>
      <c r="B164" s="14" t="s">
        <v>38</v>
      </c>
      <c r="C164" s="14" t="s">
        <v>38</v>
      </c>
      <c r="D164" s="14" t="s">
        <v>343</v>
      </c>
      <c r="E164" s="14">
        <v>63489.0</v>
      </c>
      <c r="F164" s="14" t="s">
        <v>1638</v>
      </c>
      <c r="G164" s="14" t="str">
        <f t="shared" si="2"/>
        <v>2</v>
      </c>
      <c r="H164" s="14">
        <v>24.0</v>
      </c>
      <c r="I164" s="14">
        <v>1963.0</v>
      </c>
      <c r="J164" s="14" t="s">
        <v>1639</v>
      </c>
      <c r="K164" s="14">
        <v>15.08829</v>
      </c>
      <c r="L164" s="14">
        <v>-92.26551</v>
      </c>
      <c r="M164" s="14" t="s">
        <v>249</v>
      </c>
      <c r="N164" s="14" t="s">
        <v>79</v>
      </c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</row>
    <row r="165">
      <c r="A165" s="14">
        <v>64390.0</v>
      </c>
      <c r="B165" s="14" t="s">
        <v>38</v>
      </c>
      <c r="C165" s="14" t="s">
        <v>38</v>
      </c>
      <c r="D165" s="14" t="s">
        <v>343</v>
      </c>
      <c r="E165" s="14">
        <v>63489.0</v>
      </c>
      <c r="F165" s="14" t="s">
        <v>1638</v>
      </c>
      <c r="G165" s="14" t="str">
        <f t="shared" si="2"/>
        <v>2</v>
      </c>
      <c r="H165" s="14">
        <v>24.0</v>
      </c>
      <c r="I165" s="14">
        <v>1963.0</v>
      </c>
      <c r="J165" s="14" t="s">
        <v>1639</v>
      </c>
      <c r="K165" s="14">
        <v>15.08829</v>
      </c>
      <c r="L165" s="14">
        <v>-92.26551</v>
      </c>
      <c r="M165" s="14" t="s">
        <v>249</v>
      </c>
      <c r="N165" s="14" t="s">
        <v>79</v>
      </c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</row>
    <row r="166">
      <c r="A166" s="29">
        <v>36469.0</v>
      </c>
      <c r="B166" s="29" t="s">
        <v>38</v>
      </c>
      <c r="C166" s="29" t="s">
        <v>38</v>
      </c>
      <c r="D166" s="29" t="s">
        <v>343</v>
      </c>
      <c r="E166" s="29">
        <v>63490.0</v>
      </c>
      <c r="F166" s="29" t="s">
        <v>1640</v>
      </c>
      <c r="G166" s="29" t="str">
        <f t="shared" si="2"/>
        <v>2</v>
      </c>
      <c r="H166" s="29">
        <v>25.0</v>
      </c>
      <c r="I166" s="29">
        <v>1963.0</v>
      </c>
      <c r="J166" s="29" t="s">
        <v>1801</v>
      </c>
      <c r="K166" s="29">
        <v>15.213854</v>
      </c>
      <c r="L166" s="29">
        <v>-92.261851</v>
      </c>
      <c r="M166" s="29" t="s">
        <v>249</v>
      </c>
      <c r="N166" s="29" t="s">
        <v>79</v>
      </c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</row>
    <row r="167">
      <c r="A167" s="25">
        <v>60313.0</v>
      </c>
      <c r="B167" s="25" t="s">
        <v>38</v>
      </c>
      <c r="C167" s="25" t="s">
        <v>38</v>
      </c>
      <c r="D167" s="25" t="s">
        <v>343</v>
      </c>
      <c r="E167" s="25">
        <v>63494.0</v>
      </c>
      <c r="F167" s="25" t="s">
        <v>1802</v>
      </c>
      <c r="G167" s="25" t="str">
        <f t="shared" si="2"/>
        <v>2</v>
      </c>
      <c r="H167" s="25">
        <v>26.0</v>
      </c>
      <c r="I167" s="25">
        <v>1963.0</v>
      </c>
      <c r="J167" s="25" t="s">
        <v>1803</v>
      </c>
      <c r="K167" s="25">
        <v>15.303582</v>
      </c>
      <c r="L167" s="25">
        <v>-92.294336</v>
      </c>
      <c r="M167" s="25" t="s">
        <v>249</v>
      </c>
      <c r="N167" s="25" t="s">
        <v>79</v>
      </c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</row>
    <row r="168">
      <c r="A168" s="25">
        <v>60217.0</v>
      </c>
      <c r="B168" s="25" t="s">
        <v>38</v>
      </c>
      <c r="C168" s="25" t="s">
        <v>38</v>
      </c>
      <c r="D168" s="25" t="s">
        <v>343</v>
      </c>
      <c r="E168" s="25">
        <v>63494.0</v>
      </c>
      <c r="F168" s="25" t="s">
        <v>1802</v>
      </c>
      <c r="G168" s="25" t="str">
        <f t="shared" si="2"/>
        <v>2</v>
      </c>
      <c r="H168" s="25">
        <v>26.0</v>
      </c>
      <c r="I168" s="25">
        <v>1963.0</v>
      </c>
      <c r="J168" s="25" t="s">
        <v>1803</v>
      </c>
      <c r="K168" s="25">
        <v>15.303582</v>
      </c>
      <c r="L168" s="25">
        <v>-92.294336</v>
      </c>
      <c r="M168" s="25" t="s">
        <v>249</v>
      </c>
      <c r="N168" s="25" t="s">
        <v>79</v>
      </c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</row>
    <row r="169">
      <c r="A169" s="25">
        <v>60271.0</v>
      </c>
      <c r="B169" s="25" t="s">
        <v>38</v>
      </c>
      <c r="C169" s="25" t="s">
        <v>38</v>
      </c>
      <c r="D169" s="25" t="s">
        <v>343</v>
      </c>
      <c r="E169" s="25">
        <v>63494.0</v>
      </c>
      <c r="F169" s="25" t="s">
        <v>1802</v>
      </c>
      <c r="G169" s="25" t="str">
        <f t="shared" si="2"/>
        <v>2</v>
      </c>
      <c r="H169" s="25">
        <v>26.0</v>
      </c>
      <c r="I169" s="25">
        <v>1963.0</v>
      </c>
      <c r="J169" s="25" t="s">
        <v>1803</v>
      </c>
      <c r="K169" s="25">
        <v>15.303582</v>
      </c>
      <c r="L169" s="25">
        <v>-92.294336</v>
      </c>
      <c r="M169" s="25" t="s">
        <v>249</v>
      </c>
      <c r="N169" s="25" t="s">
        <v>79</v>
      </c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</row>
    <row r="170">
      <c r="A170" s="25">
        <v>60202.0</v>
      </c>
      <c r="B170" s="25" t="s">
        <v>38</v>
      </c>
      <c r="C170" s="25" t="s">
        <v>38</v>
      </c>
      <c r="D170" s="25" t="s">
        <v>343</v>
      </c>
      <c r="E170" s="25">
        <v>63494.0</v>
      </c>
      <c r="F170" s="25" t="s">
        <v>1802</v>
      </c>
      <c r="G170" s="25" t="str">
        <f t="shared" si="2"/>
        <v>2</v>
      </c>
      <c r="H170" s="25">
        <v>26.0</v>
      </c>
      <c r="I170" s="25">
        <v>1963.0</v>
      </c>
      <c r="J170" s="25" t="s">
        <v>1803</v>
      </c>
      <c r="K170" s="25">
        <v>15.303582</v>
      </c>
      <c r="L170" s="25">
        <v>-92.294336</v>
      </c>
      <c r="M170" s="25" t="s">
        <v>249</v>
      </c>
      <c r="N170" s="25" t="s">
        <v>79</v>
      </c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</row>
    <row r="171">
      <c r="A171" s="25">
        <v>60375.0</v>
      </c>
      <c r="B171" s="25" t="s">
        <v>38</v>
      </c>
      <c r="C171" s="25" t="s">
        <v>38</v>
      </c>
      <c r="D171" s="25" t="s">
        <v>343</v>
      </c>
      <c r="E171" s="25">
        <v>63494.0</v>
      </c>
      <c r="F171" s="25" t="s">
        <v>1802</v>
      </c>
      <c r="G171" s="25" t="str">
        <f t="shared" si="2"/>
        <v>2</v>
      </c>
      <c r="H171" s="25">
        <v>26.0</v>
      </c>
      <c r="I171" s="25">
        <v>1963.0</v>
      </c>
      <c r="J171" s="25" t="s">
        <v>1803</v>
      </c>
      <c r="K171" s="25">
        <v>15.303582</v>
      </c>
      <c r="L171" s="25">
        <v>-92.294336</v>
      </c>
      <c r="M171" s="25" t="s">
        <v>249</v>
      </c>
      <c r="N171" s="25" t="s">
        <v>79</v>
      </c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</row>
    <row r="172">
      <c r="A172" s="25">
        <v>60279.0</v>
      </c>
      <c r="B172" s="25" t="s">
        <v>38</v>
      </c>
      <c r="C172" s="25" t="s">
        <v>38</v>
      </c>
      <c r="D172" s="25" t="s">
        <v>343</v>
      </c>
      <c r="E172" s="25">
        <v>63494.0</v>
      </c>
      <c r="F172" s="25" t="s">
        <v>1802</v>
      </c>
      <c r="G172" s="25" t="str">
        <f t="shared" si="2"/>
        <v>2</v>
      </c>
      <c r="H172" s="25">
        <v>26.0</v>
      </c>
      <c r="I172" s="25">
        <v>1963.0</v>
      </c>
      <c r="J172" s="25" t="s">
        <v>1803</v>
      </c>
      <c r="K172" s="25">
        <v>15.303582</v>
      </c>
      <c r="L172" s="25">
        <v>-92.294336</v>
      </c>
      <c r="M172" s="25" t="s">
        <v>249</v>
      </c>
      <c r="N172" s="25" t="s">
        <v>79</v>
      </c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</row>
    <row r="173">
      <c r="A173" s="25">
        <v>60394.0</v>
      </c>
      <c r="B173" s="25" t="s">
        <v>38</v>
      </c>
      <c r="C173" s="25" t="s">
        <v>38</v>
      </c>
      <c r="D173" s="25" t="s">
        <v>343</v>
      </c>
      <c r="E173" s="25">
        <v>63494.0</v>
      </c>
      <c r="F173" s="25" t="s">
        <v>1802</v>
      </c>
      <c r="G173" s="25" t="str">
        <f t="shared" si="2"/>
        <v>2</v>
      </c>
      <c r="H173" s="25">
        <v>26.0</v>
      </c>
      <c r="I173" s="25">
        <v>1963.0</v>
      </c>
      <c r="J173" s="25" t="s">
        <v>1803</v>
      </c>
      <c r="K173" s="25">
        <v>15.303582</v>
      </c>
      <c r="L173" s="25">
        <v>-92.294336</v>
      </c>
      <c r="M173" s="25" t="s">
        <v>249</v>
      </c>
      <c r="N173" s="25" t="s">
        <v>79</v>
      </c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</row>
    <row r="174">
      <c r="A174" s="22">
        <v>83846.0</v>
      </c>
      <c r="B174" s="22" t="s">
        <v>38</v>
      </c>
      <c r="C174" s="22" t="s">
        <v>38</v>
      </c>
      <c r="D174" s="22" t="s">
        <v>343</v>
      </c>
      <c r="E174" s="22">
        <v>63461.0</v>
      </c>
      <c r="F174" s="22" t="s">
        <v>986</v>
      </c>
      <c r="G174" s="22" t="str">
        <f t="shared" si="2"/>
        <v>2</v>
      </c>
      <c r="H174" s="22">
        <v>9.0</v>
      </c>
      <c r="I174" s="22">
        <v>1963.0</v>
      </c>
      <c r="J174" s="22" t="s">
        <v>1804</v>
      </c>
      <c r="K174" s="22">
        <v>16.2311</v>
      </c>
      <c r="L174" s="22">
        <v>-92.081183</v>
      </c>
      <c r="M174" s="22" t="s">
        <v>249</v>
      </c>
      <c r="N174" s="22" t="s">
        <v>79</v>
      </c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</row>
    <row r="175">
      <c r="A175" s="36">
        <v>60330.0</v>
      </c>
      <c r="B175" s="36" t="s">
        <v>38</v>
      </c>
      <c r="C175" s="36" t="s">
        <v>38</v>
      </c>
      <c r="D175" s="36" t="s">
        <v>343</v>
      </c>
      <c r="E175" s="36">
        <v>63451.0</v>
      </c>
      <c r="F175" s="36" t="s">
        <v>1651</v>
      </c>
      <c r="G175" s="36" t="str">
        <f t="shared" si="2"/>
        <v>1</v>
      </c>
      <c r="H175" s="36">
        <v>29.0</v>
      </c>
      <c r="I175" s="36">
        <v>1963.0</v>
      </c>
      <c r="J175" s="36" t="s">
        <v>1805</v>
      </c>
      <c r="K175" s="36">
        <v>16.698125</v>
      </c>
      <c r="L175" s="36">
        <v>-93.055789</v>
      </c>
      <c r="M175" s="36" t="s">
        <v>249</v>
      </c>
      <c r="N175" s="36" t="s">
        <v>79</v>
      </c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</row>
    <row r="176">
      <c r="A176" s="39">
        <v>38539.0</v>
      </c>
      <c r="B176" s="39" t="s">
        <v>38</v>
      </c>
      <c r="C176" s="39" t="s">
        <v>38</v>
      </c>
      <c r="D176" s="39" t="s">
        <v>343</v>
      </c>
      <c r="E176" s="39">
        <v>63458.0</v>
      </c>
      <c r="F176" s="39" t="s">
        <v>992</v>
      </c>
      <c r="G176" s="39" t="str">
        <f t="shared" si="2"/>
        <v>2</v>
      </c>
      <c r="H176" s="39">
        <v>4.0</v>
      </c>
      <c r="I176" s="39">
        <v>1963.0</v>
      </c>
      <c r="J176" s="39" t="s">
        <v>1806</v>
      </c>
      <c r="K176" s="39">
        <v>16.720753</v>
      </c>
      <c r="L176" s="39">
        <v>-93.079414</v>
      </c>
      <c r="M176" s="39" t="s">
        <v>249</v>
      </c>
      <c r="N176" s="39" t="s">
        <v>79</v>
      </c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</row>
    <row r="177">
      <c r="A177" s="19">
        <v>94769.0</v>
      </c>
      <c r="B177" s="19" t="s">
        <v>38</v>
      </c>
      <c r="C177" s="19" t="s">
        <v>38</v>
      </c>
      <c r="D177" s="19" t="s">
        <v>343</v>
      </c>
      <c r="E177" s="19">
        <v>63470.0</v>
      </c>
      <c r="F177" s="19" t="s">
        <v>994</v>
      </c>
      <c r="G177" s="19" t="str">
        <f t="shared" si="2"/>
        <v>2</v>
      </c>
      <c r="H177" s="19">
        <v>12.0</v>
      </c>
      <c r="I177" s="19">
        <v>1963.0</v>
      </c>
      <c r="J177" s="19" t="s">
        <v>1807</v>
      </c>
      <c r="K177" s="19">
        <v>16.754556</v>
      </c>
      <c r="L177" s="19">
        <v>-92.879456</v>
      </c>
      <c r="M177" s="19" t="s">
        <v>249</v>
      </c>
      <c r="N177" s="19" t="s">
        <v>79</v>
      </c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</row>
    <row r="178">
      <c r="A178" s="17">
        <v>83800.0</v>
      </c>
      <c r="B178" s="17" t="s">
        <v>38</v>
      </c>
      <c r="C178" s="17" t="s">
        <v>38</v>
      </c>
      <c r="D178" s="17" t="s">
        <v>343</v>
      </c>
      <c r="E178" s="17">
        <v>63457.0</v>
      </c>
      <c r="F178" s="17" t="s">
        <v>1653</v>
      </c>
      <c r="G178" s="17" t="str">
        <f t="shared" si="2"/>
        <v>2</v>
      </c>
      <c r="H178" s="17">
        <v>3.0</v>
      </c>
      <c r="I178" s="17">
        <v>1963.0</v>
      </c>
      <c r="J178" s="17" t="s">
        <v>1808</v>
      </c>
      <c r="K178" s="17">
        <v>16.806482</v>
      </c>
      <c r="L178" s="17">
        <v>-92.915948</v>
      </c>
      <c r="M178" s="17" t="s">
        <v>249</v>
      </c>
      <c r="N178" s="17" t="s">
        <v>79</v>
      </c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</row>
    <row r="179">
      <c r="A179" s="17">
        <v>60548.0</v>
      </c>
      <c r="B179" s="17" t="s">
        <v>38</v>
      </c>
      <c r="C179" s="17" t="s">
        <v>38</v>
      </c>
      <c r="D179" s="17" t="s">
        <v>343</v>
      </c>
      <c r="E179" s="17">
        <v>63457.0</v>
      </c>
      <c r="F179" s="17" t="s">
        <v>1653</v>
      </c>
      <c r="G179" s="17" t="str">
        <f t="shared" si="2"/>
        <v>2</v>
      </c>
      <c r="H179" s="17">
        <v>3.0</v>
      </c>
      <c r="I179" s="17">
        <v>1963.0</v>
      </c>
      <c r="J179" s="17" t="s">
        <v>1808</v>
      </c>
      <c r="K179" s="17">
        <v>16.806482</v>
      </c>
      <c r="L179" s="17">
        <v>-92.915948</v>
      </c>
      <c r="M179" s="17" t="s">
        <v>249</v>
      </c>
      <c r="N179" s="17" t="s">
        <v>79</v>
      </c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</row>
    <row r="180">
      <c r="A180" s="17">
        <v>58303.0</v>
      </c>
      <c r="B180" s="17" t="s">
        <v>38</v>
      </c>
      <c r="C180" s="17" t="s">
        <v>38</v>
      </c>
      <c r="D180" s="17" t="s">
        <v>343</v>
      </c>
      <c r="E180" s="17">
        <v>63457.0</v>
      </c>
      <c r="F180" s="17" t="s">
        <v>1653</v>
      </c>
      <c r="G180" s="17" t="str">
        <f t="shared" si="2"/>
        <v>2</v>
      </c>
      <c r="H180" s="17">
        <v>3.0</v>
      </c>
      <c r="I180" s="17">
        <v>1963.0</v>
      </c>
      <c r="J180" s="17" t="s">
        <v>1808</v>
      </c>
      <c r="K180" s="17">
        <v>16.806482</v>
      </c>
      <c r="L180" s="17">
        <v>-92.915948</v>
      </c>
      <c r="M180" s="17" t="s">
        <v>249</v>
      </c>
      <c r="N180" s="17" t="s">
        <v>79</v>
      </c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</row>
    <row r="181">
      <c r="A181" s="17">
        <v>58532.0</v>
      </c>
      <c r="B181" s="17" t="s">
        <v>38</v>
      </c>
      <c r="C181" s="17" t="s">
        <v>38</v>
      </c>
      <c r="D181" s="17" t="s">
        <v>343</v>
      </c>
      <c r="E181" s="17">
        <v>63457.0</v>
      </c>
      <c r="F181" s="17" t="s">
        <v>1653</v>
      </c>
      <c r="G181" s="17" t="str">
        <f t="shared" si="2"/>
        <v>2</v>
      </c>
      <c r="H181" s="17">
        <v>3.0</v>
      </c>
      <c r="I181" s="17">
        <v>1963.0</v>
      </c>
      <c r="J181" s="17" t="s">
        <v>1808</v>
      </c>
      <c r="K181" s="17">
        <v>16.806482</v>
      </c>
      <c r="L181" s="17">
        <v>-92.915948</v>
      </c>
      <c r="M181" s="17" t="s">
        <v>249</v>
      </c>
      <c r="N181" s="17" t="s">
        <v>79</v>
      </c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</row>
    <row r="182">
      <c r="A182" s="29">
        <v>94784.0</v>
      </c>
      <c r="B182" s="29" t="s">
        <v>38</v>
      </c>
      <c r="C182" s="29" t="s">
        <v>38</v>
      </c>
      <c r="D182" s="29" t="s">
        <v>343</v>
      </c>
      <c r="E182" s="29">
        <v>63467.0</v>
      </c>
      <c r="F182" s="29" t="s">
        <v>994</v>
      </c>
      <c r="G182" s="29" t="str">
        <f t="shared" si="2"/>
        <v>2</v>
      </c>
      <c r="H182" s="29">
        <v>12.0</v>
      </c>
      <c r="I182" s="29">
        <v>1963.0</v>
      </c>
      <c r="J182" s="29" t="s">
        <v>1809</v>
      </c>
      <c r="K182" s="29">
        <v>16.986425</v>
      </c>
      <c r="L182" s="29">
        <v>-92.87675</v>
      </c>
      <c r="M182" s="29" t="s">
        <v>249</v>
      </c>
      <c r="N182" s="29" t="s">
        <v>79</v>
      </c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</row>
    <row r="183">
      <c r="A183" s="29">
        <v>94787.0</v>
      </c>
      <c r="B183" s="29" t="s">
        <v>38</v>
      </c>
      <c r="C183" s="29" t="s">
        <v>38</v>
      </c>
      <c r="D183" s="29" t="s">
        <v>343</v>
      </c>
      <c r="E183" s="29">
        <v>63467.0</v>
      </c>
      <c r="F183" s="29" t="s">
        <v>994</v>
      </c>
      <c r="G183" s="29" t="str">
        <f t="shared" si="2"/>
        <v>2</v>
      </c>
      <c r="H183" s="29">
        <v>12.0</v>
      </c>
      <c r="I183" s="29">
        <v>1963.0</v>
      </c>
      <c r="J183" s="29" t="s">
        <v>1809</v>
      </c>
      <c r="K183" s="29">
        <v>16.986425</v>
      </c>
      <c r="L183" s="29">
        <v>-92.87675</v>
      </c>
      <c r="M183" s="29" t="s">
        <v>249</v>
      </c>
      <c r="N183" s="29" t="s">
        <v>79</v>
      </c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</row>
    <row r="184">
      <c r="A184" s="29">
        <v>94839.0</v>
      </c>
      <c r="B184" s="29" t="s">
        <v>38</v>
      </c>
      <c r="C184" s="29" t="s">
        <v>38</v>
      </c>
      <c r="D184" s="29" t="s">
        <v>343</v>
      </c>
      <c r="E184" s="29">
        <v>63467.0</v>
      </c>
      <c r="F184" s="29" t="s">
        <v>994</v>
      </c>
      <c r="G184" s="29" t="str">
        <f t="shared" si="2"/>
        <v>2</v>
      </c>
      <c r="H184" s="29">
        <v>12.0</v>
      </c>
      <c r="I184" s="29">
        <v>1963.0</v>
      </c>
      <c r="J184" s="29" t="s">
        <v>1809</v>
      </c>
      <c r="K184" s="29">
        <v>16.986425</v>
      </c>
      <c r="L184" s="29">
        <v>-92.87675</v>
      </c>
      <c r="M184" s="29" t="s">
        <v>249</v>
      </c>
      <c r="N184" s="29" t="s">
        <v>79</v>
      </c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</row>
    <row r="185">
      <c r="A185" s="29">
        <v>94797.0</v>
      </c>
      <c r="B185" s="29" t="s">
        <v>38</v>
      </c>
      <c r="C185" s="29" t="s">
        <v>38</v>
      </c>
      <c r="D185" s="29" t="s">
        <v>343</v>
      </c>
      <c r="E185" s="29">
        <v>63467.0</v>
      </c>
      <c r="F185" s="29" t="s">
        <v>994</v>
      </c>
      <c r="G185" s="29" t="str">
        <f t="shared" si="2"/>
        <v>2</v>
      </c>
      <c r="H185" s="29">
        <v>12.0</v>
      </c>
      <c r="I185" s="29">
        <v>1963.0</v>
      </c>
      <c r="J185" s="29" t="s">
        <v>1809</v>
      </c>
      <c r="K185" s="29">
        <v>16.986425</v>
      </c>
      <c r="L185" s="29">
        <v>-92.87675</v>
      </c>
      <c r="M185" s="29" t="s">
        <v>249</v>
      </c>
      <c r="N185" s="29" t="s">
        <v>79</v>
      </c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</row>
    <row r="186">
      <c r="A186" s="29">
        <v>94782.0</v>
      </c>
      <c r="B186" s="29" t="s">
        <v>38</v>
      </c>
      <c r="C186" s="29" t="s">
        <v>38</v>
      </c>
      <c r="D186" s="29" t="s">
        <v>343</v>
      </c>
      <c r="E186" s="29">
        <v>63467.0</v>
      </c>
      <c r="F186" s="29" t="s">
        <v>994</v>
      </c>
      <c r="G186" s="29" t="str">
        <f t="shared" si="2"/>
        <v>2</v>
      </c>
      <c r="H186" s="29">
        <v>12.0</v>
      </c>
      <c r="I186" s="29">
        <v>1963.0</v>
      </c>
      <c r="J186" s="29" t="s">
        <v>1809</v>
      </c>
      <c r="K186" s="29">
        <v>16.986425</v>
      </c>
      <c r="L186" s="29">
        <v>-92.87675</v>
      </c>
      <c r="M186" s="29" t="s">
        <v>249</v>
      </c>
      <c r="N186" s="29" t="s">
        <v>79</v>
      </c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</row>
    <row r="187">
      <c r="A187" s="29">
        <v>94800.0</v>
      </c>
      <c r="B187" s="29" t="s">
        <v>38</v>
      </c>
      <c r="C187" s="29" t="s">
        <v>38</v>
      </c>
      <c r="D187" s="29" t="s">
        <v>343</v>
      </c>
      <c r="E187" s="29">
        <v>63467.0</v>
      </c>
      <c r="F187" s="29" t="s">
        <v>994</v>
      </c>
      <c r="G187" s="29" t="str">
        <f t="shared" si="2"/>
        <v>2</v>
      </c>
      <c r="H187" s="29">
        <v>12.0</v>
      </c>
      <c r="I187" s="29">
        <v>1963.0</v>
      </c>
      <c r="J187" s="29" t="s">
        <v>1809</v>
      </c>
      <c r="K187" s="29">
        <v>16.986425</v>
      </c>
      <c r="L187" s="29">
        <v>-92.87675</v>
      </c>
      <c r="M187" s="29" t="s">
        <v>249</v>
      </c>
      <c r="N187" s="29" t="s">
        <v>79</v>
      </c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</row>
    <row r="188">
      <c r="A188" s="25">
        <v>83724.0</v>
      </c>
      <c r="B188" s="25" t="s">
        <v>38</v>
      </c>
      <c r="C188" s="25" t="s">
        <v>38</v>
      </c>
      <c r="D188" s="25" t="s">
        <v>343</v>
      </c>
      <c r="E188" s="25">
        <v>63454.0</v>
      </c>
      <c r="F188" s="25" t="s">
        <v>998</v>
      </c>
      <c r="G188" s="25" t="str">
        <f t="shared" si="2"/>
        <v>2</v>
      </c>
      <c r="H188" s="25">
        <v>1.0</v>
      </c>
      <c r="I188" s="25">
        <v>1963.0</v>
      </c>
      <c r="J188" s="25" t="s">
        <v>1810</v>
      </c>
      <c r="K188" s="25">
        <v>16.992998</v>
      </c>
      <c r="L188" s="25">
        <v>-92.897219</v>
      </c>
      <c r="M188" s="25" t="s">
        <v>249</v>
      </c>
      <c r="N188" s="25" t="s">
        <v>79</v>
      </c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</row>
    <row r="189">
      <c r="A189" s="25">
        <v>48170.0</v>
      </c>
      <c r="B189" s="25" t="s">
        <v>38</v>
      </c>
      <c r="C189" s="25" t="s">
        <v>38</v>
      </c>
      <c r="D189" s="25" t="s">
        <v>343</v>
      </c>
      <c r="E189" s="25">
        <v>63454.0</v>
      </c>
      <c r="F189" s="25" t="s">
        <v>998</v>
      </c>
      <c r="G189" s="25" t="str">
        <f t="shared" si="2"/>
        <v>2</v>
      </c>
      <c r="H189" s="25">
        <v>1.0</v>
      </c>
      <c r="I189" s="25">
        <v>1963.0</v>
      </c>
      <c r="J189" s="25" t="s">
        <v>1810</v>
      </c>
      <c r="K189" s="25">
        <v>16.992998</v>
      </c>
      <c r="L189" s="25">
        <v>-92.897219</v>
      </c>
      <c r="M189" s="25" t="s">
        <v>249</v>
      </c>
      <c r="N189" s="25" t="s">
        <v>79</v>
      </c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</row>
    <row r="190">
      <c r="A190" s="25">
        <v>94819.0</v>
      </c>
      <c r="B190" s="25" t="s">
        <v>38</v>
      </c>
      <c r="C190" s="25" t="s">
        <v>38</v>
      </c>
      <c r="D190" s="25" t="s">
        <v>343</v>
      </c>
      <c r="E190" s="25">
        <v>63503.0</v>
      </c>
      <c r="F190" s="25" t="s">
        <v>1811</v>
      </c>
      <c r="G190" s="25" t="str">
        <f t="shared" si="2"/>
        <v>3</v>
      </c>
      <c r="H190" s="25">
        <v>4.0</v>
      </c>
      <c r="I190" s="25">
        <v>1963.0</v>
      </c>
      <c r="J190" s="25" t="s">
        <v>1812</v>
      </c>
      <c r="K190" s="25">
        <v>18.484518</v>
      </c>
      <c r="L190" s="25">
        <v>-95.301593</v>
      </c>
      <c r="M190" s="25" t="s">
        <v>249</v>
      </c>
      <c r="N190" s="25" t="s">
        <v>79</v>
      </c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</row>
    <row r="191">
      <c r="A191" s="11">
        <v>94767.0</v>
      </c>
      <c r="B191" s="11" t="s">
        <v>38</v>
      </c>
      <c r="C191" s="11" t="s">
        <v>38</v>
      </c>
      <c r="D191" s="11" t="s">
        <v>343</v>
      </c>
      <c r="E191" s="11">
        <v>63443.0</v>
      </c>
      <c r="F191" s="11" t="s">
        <v>1039</v>
      </c>
      <c r="G191" s="11" t="str">
        <f t="shared" si="2"/>
        <v>1</v>
      </c>
      <c r="H191" s="11">
        <v>23.0</v>
      </c>
      <c r="I191" s="11">
        <v>1963.0</v>
      </c>
      <c r="J191" s="11" t="s">
        <v>1813</v>
      </c>
      <c r="K191" s="95">
        <v>18.575006</v>
      </c>
      <c r="L191" s="95">
        <v>-95.341682</v>
      </c>
      <c r="M191" s="11" t="s">
        <v>249</v>
      </c>
      <c r="N191" s="11" t="s">
        <v>79</v>
      </c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</row>
    <row r="192">
      <c r="A192" s="11">
        <v>94763.0</v>
      </c>
      <c r="B192" s="11" t="s">
        <v>38</v>
      </c>
      <c r="C192" s="11" t="s">
        <v>38</v>
      </c>
      <c r="D192" s="11" t="s">
        <v>343</v>
      </c>
      <c r="E192" s="11">
        <v>63443.0</v>
      </c>
      <c r="F192" s="11" t="s">
        <v>1039</v>
      </c>
      <c r="G192" s="11" t="str">
        <f t="shared" si="2"/>
        <v>1</v>
      </c>
      <c r="H192" s="11">
        <v>23.0</v>
      </c>
      <c r="I192" s="11">
        <v>1963.0</v>
      </c>
      <c r="J192" s="11" t="s">
        <v>1813</v>
      </c>
      <c r="K192" s="95">
        <v>18.575006</v>
      </c>
      <c r="L192" s="95">
        <v>-95.341682</v>
      </c>
      <c r="M192" s="11" t="s">
        <v>249</v>
      </c>
      <c r="N192" s="11" t="s">
        <v>79</v>
      </c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</row>
    <row r="193">
      <c r="A193" s="11">
        <v>94809.0</v>
      </c>
      <c r="B193" s="11" t="s">
        <v>38</v>
      </c>
      <c r="C193" s="11" t="s">
        <v>38</v>
      </c>
      <c r="D193" s="11" t="s">
        <v>343</v>
      </c>
      <c r="E193" s="11">
        <v>63443.0</v>
      </c>
      <c r="F193" s="11" t="s">
        <v>1039</v>
      </c>
      <c r="G193" s="11" t="str">
        <f t="shared" si="2"/>
        <v>1</v>
      </c>
      <c r="H193" s="11">
        <v>23.0</v>
      </c>
      <c r="I193" s="11">
        <v>1963.0</v>
      </c>
      <c r="J193" s="11" t="s">
        <v>1813</v>
      </c>
      <c r="K193" s="95">
        <v>18.575006</v>
      </c>
      <c r="L193" s="95">
        <v>-95.341682</v>
      </c>
      <c r="M193" s="11" t="s">
        <v>249</v>
      </c>
      <c r="N193" s="11" t="s">
        <v>79</v>
      </c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</row>
    <row r="194">
      <c r="A194" s="11">
        <v>94848.0</v>
      </c>
      <c r="B194" s="11" t="s">
        <v>38</v>
      </c>
      <c r="C194" s="11" t="s">
        <v>38</v>
      </c>
      <c r="D194" s="11" t="s">
        <v>343</v>
      </c>
      <c r="E194" s="11">
        <v>63443.0</v>
      </c>
      <c r="F194" s="11" t="s">
        <v>1039</v>
      </c>
      <c r="G194" s="11" t="str">
        <f t="shared" si="2"/>
        <v>1</v>
      </c>
      <c r="H194" s="11">
        <v>23.0</v>
      </c>
      <c r="I194" s="11">
        <v>1963.0</v>
      </c>
      <c r="J194" s="11" t="s">
        <v>1813</v>
      </c>
      <c r="K194" s="95">
        <v>18.575006</v>
      </c>
      <c r="L194" s="95">
        <v>-95.341682</v>
      </c>
      <c r="M194" s="11" t="s">
        <v>249</v>
      </c>
      <c r="N194" s="11" t="s">
        <v>79</v>
      </c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</row>
    <row r="195">
      <c r="A195" s="11">
        <v>94805.0</v>
      </c>
      <c r="B195" s="11" t="s">
        <v>38</v>
      </c>
      <c r="C195" s="11" t="s">
        <v>38</v>
      </c>
      <c r="D195" s="11" t="s">
        <v>343</v>
      </c>
      <c r="E195" s="11">
        <v>63443.0</v>
      </c>
      <c r="F195" s="11" t="s">
        <v>1039</v>
      </c>
      <c r="G195" s="11" t="str">
        <f t="shared" si="2"/>
        <v>1</v>
      </c>
      <c r="H195" s="11">
        <v>23.0</v>
      </c>
      <c r="I195" s="11">
        <v>1963.0</v>
      </c>
      <c r="J195" s="11" t="s">
        <v>1813</v>
      </c>
      <c r="K195" s="95">
        <v>18.575006</v>
      </c>
      <c r="L195" s="95">
        <v>-95.341682</v>
      </c>
      <c r="M195" s="11" t="s">
        <v>249</v>
      </c>
      <c r="N195" s="11" t="s">
        <v>79</v>
      </c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</row>
    <row r="196">
      <c r="A196" s="11">
        <v>94754.0</v>
      </c>
      <c r="B196" s="11" t="s">
        <v>38</v>
      </c>
      <c r="C196" s="11" t="s">
        <v>38</v>
      </c>
      <c r="D196" s="11" t="s">
        <v>343</v>
      </c>
      <c r="E196" s="11">
        <v>63443.0</v>
      </c>
      <c r="F196" s="11" t="s">
        <v>1039</v>
      </c>
      <c r="G196" s="11" t="str">
        <f t="shared" si="2"/>
        <v>1</v>
      </c>
      <c r="H196" s="11">
        <v>23.0</v>
      </c>
      <c r="I196" s="11">
        <v>1963.0</v>
      </c>
      <c r="J196" s="11" t="s">
        <v>1813</v>
      </c>
      <c r="K196" s="95">
        <v>18.575006</v>
      </c>
      <c r="L196" s="95">
        <v>-95.341682</v>
      </c>
      <c r="M196" s="11" t="s">
        <v>249</v>
      </c>
      <c r="N196" s="11" t="s">
        <v>79</v>
      </c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</row>
    <row r="197">
      <c r="A197" s="11">
        <v>94755.0</v>
      </c>
      <c r="B197" s="11" t="s">
        <v>38</v>
      </c>
      <c r="C197" s="11" t="s">
        <v>38</v>
      </c>
      <c r="D197" s="11" t="s">
        <v>343</v>
      </c>
      <c r="E197" s="11">
        <v>63502.0</v>
      </c>
      <c r="F197" s="11" t="s">
        <v>1037</v>
      </c>
      <c r="G197" s="11" t="str">
        <f t="shared" si="2"/>
        <v>3</v>
      </c>
      <c r="H197" s="11">
        <v>3.0</v>
      </c>
      <c r="I197" s="11">
        <v>1963.0</v>
      </c>
      <c r="J197" s="11" t="s">
        <v>1813</v>
      </c>
      <c r="K197" s="95">
        <v>18.575006</v>
      </c>
      <c r="L197" s="95">
        <v>-95.341682</v>
      </c>
      <c r="M197" s="11" t="s">
        <v>249</v>
      </c>
      <c r="N197" s="11" t="s">
        <v>79</v>
      </c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</row>
    <row r="198">
      <c r="A198" s="11">
        <v>94818.0</v>
      </c>
      <c r="B198" s="11" t="s">
        <v>38</v>
      </c>
      <c r="C198" s="11" t="s">
        <v>38</v>
      </c>
      <c r="D198" s="11" t="s">
        <v>343</v>
      </c>
      <c r="E198" s="11">
        <v>63502.0</v>
      </c>
      <c r="F198" s="11" t="s">
        <v>1037</v>
      </c>
      <c r="G198" s="11" t="str">
        <f t="shared" si="2"/>
        <v>3</v>
      </c>
      <c r="H198" s="11">
        <v>3.0</v>
      </c>
      <c r="I198" s="11">
        <v>1963.0</v>
      </c>
      <c r="J198" s="11" t="s">
        <v>1813</v>
      </c>
      <c r="K198" s="95">
        <v>18.575006</v>
      </c>
      <c r="L198" s="95">
        <v>-95.341682</v>
      </c>
      <c r="M198" s="11" t="s">
        <v>249</v>
      </c>
      <c r="N198" s="11" t="s">
        <v>79</v>
      </c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</row>
    <row r="199">
      <c r="A199" s="11">
        <v>94774.0</v>
      </c>
      <c r="B199" s="11" t="s">
        <v>38</v>
      </c>
      <c r="C199" s="11" t="s">
        <v>38</v>
      </c>
      <c r="D199" s="11" t="s">
        <v>343</v>
      </c>
      <c r="E199" s="11">
        <v>63502.0</v>
      </c>
      <c r="F199" s="11" t="s">
        <v>1037</v>
      </c>
      <c r="G199" s="11" t="str">
        <f t="shared" si="2"/>
        <v>3</v>
      </c>
      <c r="H199" s="11">
        <v>3.0</v>
      </c>
      <c r="I199" s="11">
        <v>1963.0</v>
      </c>
      <c r="J199" s="11" t="s">
        <v>1813</v>
      </c>
      <c r="K199" s="95">
        <v>18.575006</v>
      </c>
      <c r="L199" s="95">
        <v>-95.341682</v>
      </c>
      <c r="M199" s="11" t="s">
        <v>249</v>
      </c>
      <c r="N199" s="11" t="s">
        <v>79</v>
      </c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</row>
    <row r="200">
      <c r="A200" s="11">
        <v>94761.0</v>
      </c>
      <c r="B200" s="11" t="s">
        <v>38</v>
      </c>
      <c r="C200" s="11" t="s">
        <v>38</v>
      </c>
      <c r="D200" s="11" t="s">
        <v>343</v>
      </c>
      <c r="E200" s="11">
        <v>63502.0</v>
      </c>
      <c r="F200" s="11" t="s">
        <v>1037</v>
      </c>
      <c r="G200" s="11" t="str">
        <f t="shared" si="2"/>
        <v>3</v>
      </c>
      <c r="H200" s="11">
        <v>3.0</v>
      </c>
      <c r="I200" s="11">
        <v>1963.0</v>
      </c>
      <c r="J200" s="11" t="s">
        <v>1813</v>
      </c>
      <c r="K200" s="95">
        <v>18.575006</v>
      </c>
      <c r="L200" s="95">
        <v>-95.341682</v>
      </c>
      <c r="M200" s="11" t="s">
        <v>249</v>
      </c>
      <c r="N200" s="11" t="s">
        <v>79</v>
      </c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</row>
    <row r="201">
      <c r="A201" s="11">
        <v>94812.0</v>
      </c>
      <c r="B201" s="11" t="s">
        <v>38</v>
      </c>
      <c r="C201" s="11" t="s">
        <v>38</v>
      </c>
      <c r="D201" s="11" t="s">
        <v>343</v>
      </c>
      <c r="E201" s="11">
        <v>63502.0</v>
      </c>
      <c r="F201" s="11" t="s">
        <v>1037</v>
      </c>
      <c r="G201" s="11" t="str">
        <f t="shared" si="2"/>
        <v>3</v>
      </c>
      <c r="H201" s="11">
        <v>3.0</v>
      </c>
      <c r="I201" s="11">
        <v>1963.0</v>
      </c>
      <c r="J201" s="11" t="s">
        <v>1813</v>
      </c>
      <c r="K201" s="95">
        <v>18.575006</v>
      </c>
      <c r="L201" s="95">
        <v>-95.341682</v>
      </c>
      <c r="M201" s="11" t="s">
        <v>249</v>
      </c>
      <c r="N201" s="11" t="s">
        <v>79</v>
      </c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</row>
    <row r="202">
      <c r="A202" s="11">
        <v>94801.0</v>
      </c>
      <c r="B202" s="11" t="s">
        <v>38</v>
      </c>
      <c r="C202" s="11" t="s">
        <v>38</v>
      </c>
      <c r="D202" s="11" t="s">
        <v>343</v>
      </c>
      <c r="E202" s="11">
        <v>63502.0</v>
      </c>
      <c r="F202" s="11" t="s">
        <v>1037</v>
      </c>
      <c r="G202" s="11" t="str">
        <f t="shared" si="2"/>
        <v>3</v>
      </c>
      <c r="H202" s="11">
        <v>3.0</v>
      </c>
      <c r="I202" s="11">
        <v>1963.0</v>
      </c>
      <c r="J202" s="11" t="s">
        <v>1813</v>
      </c>
      <c r="K202" s="95">
        <v>18.575006</v>
      </c>
      <c r="L202" s="95">
        <v>-95.341682</v>
      </c>
      <c r="M202" s="11" t="s">
        <v>249</v>
      </c>
      <c r="N202" s="11" t="s">
        <v>79</v>
      </c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</row>
    <row r="203">
      <c r="A203" s="11">
        <v>94694.0</v>
      </c>
      <c r="B203" s="11" t="s">
        <v>38</v>
      </c>
      <c r="C203" s="11" t="s">
        <v>38</v>
      </c>
      <c r="D203" s="11" t="s">
        <v>343</v>
      </c>
      <c r="E203" s="11">
        <v>63502.0</v>
      </c>
      <c r="F203" s="11" t="s">
        <v>1037</v>
      </c>
      <c r="G203" s="11" t="str">
        <f t="shared" si="2"/>
        <v>3</v>
      </c>
      <c r="H203" s="11">
        <v>3.0</v>
      </c>
      <c r="I203" s="11">
        <v>1963.0</v>
      </c>
      <c r="J203" s="11" t="s">
        <v>1813</v>
      </c>
      <c r="K203" s="95">
        <v>18.575006</v>
      </c>
      <c r="L203" s="95">
        <v>-95.341682</v>
      </c>
      <c r="M203" s="11" t="s">
        <v>249</v>
      </c>
      <c r="N203" s="11" t="s">
        <v>79</v>
      </c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</row>
    <row r="204">
      <c r="A204" s="11">
        <v>94700.0</v>
      </c>
      <c r="B204" s="11" t="s">
        <v>38</v>
      </c>
      <c r="C204" s="11" t="s">
        <v>38</v>
      </c>
      <c r="D204" s="11" t="s">
        <v>343</v>
      </c>
      <c r="E204" s="11">
        <v>63502.0</v>
      </c>
      <c r="F204" s="11" t="s">
        <v>1037</v>
      </c>
      <c r="G204" s="11" t="str">
        <f t="shared" si="2"/>
        <v>3</v>
      </c>
      <c r="H204" s="11">
        <v>3.0</v>
      </c>
      <c r="I204" s="11">
        <v>1963.0</v>
      </c>
      <c r="J204" s="11" t="s">
        <v>1813</v>
      </c>
      <c r="K204" s="95">
        <v>18.575006</v>
      </c>
      <c r="L204" s="95">
        <v>-95.341682</v>
      </c>
      <c r="M204" s="11" t="s">
        <v>249</v>
      </c>
      <c r="N204" s="11" t="s">
        <v>79</v>
      </c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</row>
    <row r="205">
      <c r="A205" s="11">
        <v>94679.0</v>
      </c>
      <c r="B205" s="11" t="s">
        <v>38</v>
      </c>
      <c r="C205" s="11" t="s">
        <v>38</v>
      </c>
      <c r="D205" s="11" t="s">
        <v>343</v>
      </c>
      <c r="E205" s="11">
        <v>63502.0</v>
      </c>
      <c r="F205" s="11" t="s">
        <v>1037</v>
      </c>
      <c r="G205" s="11" t="str">
        <f t="shared" si="2"/>
        <v>3</v>
      </c>
      <c r="H205" s="11">
        <v>3.0</v>
      </c>
      <c r="I205" s="11">
        <v>1963.0</v>
      </c>
      <c r="J205" s="11" t="s">
        <v>1813</v>
      </c>
      <c r="K205" s="95">
        <v>18.575006</v>
      </c>
      <c r="L205" s="95">
        <v>-95.341682</v>
      </c>
      <c r="M205" s="11" t="s">
        <v>249</v>
      </c>
      <c r="N205" s="11" t="s">
        <v>79</v>
      </c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</row>
    <row r="206">
      <c r="A206" s="11">
        <v>94744.0</v>
      </c>
      <c r="B206" s="11" t="s">
        <v>38</v>
      </c>
      <c r="C206" s="11" t="s">
        <v>38</v>
      </c>
      <c r="D206" s="11" t="s">
        <v>343</v>
      </c>
      <c r="E206" s="11">
        <v>63502.0</v>
      </c>
      <c r="F206" s="11" t="s">
        <v>1037</v>
      </c>
      <c r="G206" s="11" t="str">
        <f t="shared" si="2"/>
        <v>3</v>
      </c>
      <c r="H206" s="11">
        <v>3.0</v>
      </c>
      <c r="I206" s="11">
        <v>1963.0</v>
      </c>
      <c r="J206" s="11" t="s">
        <v>1813</v>
      </c>
      <c r="K206" s="95">
        <v>18.575006</v>
      </c>
      <c r="L206" s="95">
        <v>-95.341682</v>
      </c>
      <c r="M206" s="11" t="s">
        <v>249</v>
      </c>
      <c r="N206" s="11" t="s">
        <v>79</v>
      </c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</row>
    <row r="207">
      <c r="E207" s="111"/>
      <c r="F207" s="8" t="s">
        <v>1653</v>
      </c>
      <c r="G207" s="8" t="str">
        <f t="shared" si="2"/>
        <v>2</v>
      </c>
      <c r="H207" s="8">
        <v>3.0</v>
      </c>
      <c r="I207" s="8">
        <v>1963.0</v>
      </c>
      <c r="J207" s="8" t="s">
        <v>1808</v>
      </c>
    </row>
    <row r="208">
      <c r="A208" s="11">
        <v>64451.0</v>
      </c>
      <c r="B208" s="11" t="s">
        <v>38</v>
      </c>
      <c r="C208" s="11" t="s">
        <v>38</v>
      </c>
      <c r="D208" s="11" t="s">
        <v>343</v>
      </c>
      <c r="E208" s="11">
        <v>69559.0</v>
      </c>
      <c r="F208" s="11" t="s">
        <v>1814</v>
      </c>
      <c r="G208" s="11" t="str">
        <f t="shared" si="2"/>
        <v>8</v>
      </c>
      <c r="H208" s="11">
        <v>14.0</v>
      </c>
      <c r="I208" s="11">
        <v>1969.0</v>
      </c>
      <c r="J208" s="11" t="s">
        <v>1815</v>
      </c>
      <c r="K208" s="11">
        <v>17.210617</v>
      </c>
      <c r="L208" s="11">
        <v>-93.019309</v>
      </c>
      <c r="M208" s="11" t="s">
        <v>249</v>
      </c>
      <c r="N208" s="11" t="s">
        <v>79</v>
      </c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</row>
    <row r="209">
      <c r="A209" s="11">
        <v>91767.0</v>
      </c>
      <c r="B209" s="11" t="s">
        <v>38</v>
      </c>
      <c r="C209" s="11" t="s">
        <v>38</v>
      </c>
      <c r="D209" s="11" t="s">
        <v>343</v>
      </c>
      <c r="E209" s="11">
        <v>69559.0</v>
      </c>
      <c r="F209" s="11" t="s">
        <v>1814</v>
      </c>
      <c r="G209" s="11" t="str">
        <f t="shared" si="2"/>
        <v>8</v>
      </c>
      <c r="H209" s="11">
        <v>14.0</v>
      </c>
      <c r="I209" s="11">
        <v>1969.0</v>
      </c>
      <c r="J209" s="11" t="s">
        <v>1815</v>
      </c>
      <c r="K209" s="11">
        <v>17.210617</v>
      </c>
      <c r="L209" s="11">
        <v>-93.019309</v>
      </c>
      <c r="M209" s="11" t="s">
        <v>249</v>
      </c>
      <c r="N209" s="11" t="s">
        <v>79</v>
      </c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</row>
    <row r="210">
      <c r="A210" s="11">
        <v>60418.0</v>
      </c>
      <c r="B210" s="11" t="s">
        <v>38</v>
      </c>
      <c r="C210" s="11" t="s">
        <v>38</v>
      </c>
      <c r="D210" s="11" t="s">
        <v>343</v>
      </c>
      <c r="E210" s="11">
        <v>69559.0</v>
      </c>
      <c r="F210" s="11" t="s">
        <v>1814</v>
      </c>
      <c r="G210" s="11" t="str">
        <f t="shared" si="2"/>
        <v>8</v>
      </c>
      <c r="H210" s="11">
        <v>14.0</v>
      </c>
      <c r="I210" s="11">
        <v>1969.0</v>
      </c>
      <c r="J210" s="11" t="s">
        <v>1815</v>
      </c>
      <c r="K210" s="11">
        <v>17.210617</v>
      </c>
      <c r="L210" s="11">
        <v>-93.019309</v>
      </c>
      <c r="M210" s="11" t="s">
        <v>249</v>
      </c>
      <c r="N210" s="11" t="s">
        <v>79</v>
      </c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</row>
    <row r="211">
      <c r="A211" s="11">
        <v>46421.0</v>
      </c>
      <c r="B211" s="11" t="s">
        <v>38</v>
      </c>
      <c r="C211" s="11" t="s">
        <v>38</v>
      </c>
      <c r="D211" s="11" t="s">
        <v>343</v>
      </c>
      <c r="E211" s="11">
        <v>69559.0</v>
      </c>
      <c r="F211" s="11" t="s">
        <v>1814</v>
      </c>
      <c r="G211" s="11" t="str">
        <f t="shared" si="2"/>
        <v>8</v>
      </c>
      <c r="H211" s="11">
        <v>14.0</v>
      </c>
      <c r="I211" s="11">
        <v>1969.0</v>
      </c>
      <c r="J211" s="11" t="s">
        <v>1815</v>
      </c>
      <c r="K211" s="11">
        <v>17.210617</v>
      </c>
      <c r="L211" s="11">
        <v>-93.019309</v>
      </c>
      <c r="M211" s="11" t="s">
        <v>249</v>
      </c>
      <c r="N211" s="11" t="s">
        <v>79</v>
      </c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</row>
    <row r="212">
      <c r="A212" s="11">
        <v>45103.0</v>
      </c>
      <c r="B212" s="11" t="s">
        <v>38</v>
      </c>
      <c r="C212" s="11" t="s">
        <v>38</v>
      </c>
      <c r="D212" s="11" t="s">
        <v>343</v>
      </c>
      <c r="E212" s="11">
        <v>69572.0</v>
      </c>
      <c r="F212" s="11" t="s">
        <v>1816</v>
      </c>
      <c r="G212" s="11" t="str">
        <f t="shared" si="2"/>
        <v>8</v>
      </c>
      <c r="H212" s="11">
        <v>25.0</v>
      </c>
      <c r="I212" s="11">
        <v>1969.0</v>
      </c>
      <c r="J212" s="11" t="s">
        <v>1817</v>
      </c>
      <c r="K212" s="95">
        <v>18.575006</v>
      </c>
      <c r="L212" s="95">
        <v>-95.341682</v>
      </c>
      <c r="M212" s="11" t="s">
        <v>249</v>
      </c>
      <c r="N212" s="11" t="s">
        <v>79</v>
      </c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</row>
    <row r="213">
      <c r="A213" s="11">
        <v>64586.0</v>
      </c>
      <c r="B213" s="11" t="s">
        <v>38</v>
      </c>
      <c r="C213" s="11" t="s">
        <v>38</v>
      </c>
      <c r="D213" s="11" t="s">
        <v>343</v>
      </c>
      <c r="E213" s="11">
        <v>69572.0</v>
      </c>
      <c r="F213" s="11" t="s">
        <v>1816</v>
      </c>
      <c r="G213" s="11" t="str">
        <f t="shared" si="2"/>
        <v>8</v>
      </c>
      <c r="H213" s="11">
        <v>25.0</v>
      </c>
      <c r="I213" s="11">
        <v>1969.0</v>
      </c>
      <c r="J213" s="11" t="s">
        <v>1817</v>
      </c>
      <c r="K213" s="95">
        <v>18.575006</v>
      </c>
      <c r="L213" s="95">
        <v>-95.341682</v>
      </c>
      <c r="M213" s="11" t="s">
        <v>249</v>
      </c>
      <c r="N213" s="11" t="s">
        <v>79</v>
      </c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</row>
    <row r="214">
      <c r="A214" s="11">
        <v>36845.0</v>
      </c>
      <c r="B214" s="11" t="s">
        <v>38</v>
      </c>
      <c r="C214" s="11" t="s">
        <v>38</v>
      </c>
      <c r="D214" s="11" t="s">
        <v>343</v>
      </c>
      <c r="E214" s="11">
        <v>69572.0</v>
      </c>
      <c r="F214" s="11" t="s">
        <v>1816</v>
      </c>
      <c r="G214" s="11" t="str">
        <f t="shared" si="2"/>
        <v>8</v>
      </c>
      <c r="H214" s="11">
        <v>25.0</v>
      </c>
      <c r="I214" s="11">
        <v>1969.0</v>
      </c>
      <c r="J214" s="11" t="s">
        <v>1817</v>
      </c>
      <c r="K214" s="95">
        <v>18.575006</v>
      </c>
      <c r="L214" s="95">
        <v>-95.341682</v>
      </c>
      <c r="M214" s="11" t="s">
        <v>249</v>
      </c>
      <c r="N214" s="11" t="s">
        <v>79</v>
      </c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</row>
    <row r="215">
      <c r="A215" s="11">
        <v>64236.0</v>
      </c>
      <c r="B215" s="11" t="s">
        <v>38</v>
      </c>
      <c r="C215" s="11" t="s">
        <v>38</v>
      </c>
      <c r="D215" s="11" t="s">
        <v>343</v>
      </c>
      <c r="E215" s="11">
        <v>69572.0</v>
      </c>
      <c r="F215" s="11" t="s">
        <v>1816</v>
      </c>
      <c r="G215" s="11" t="str">
        <f t="shared" si="2"/>
        <v>8</v>
      </c>
      <c r="H215" s="11">
        <v>25.0</v>
      </c>
      <c r="I215" s="11">
        <v>1969.0</v>
      </c>
      <c r="J215" s="11" t="s">
        <v>1817</v>
      </c>
      <c r="K215" s="95">
        <v>18.575006</v>
      </c>
      <c r="L215" s="95">
        <v>-95.341682</v>
      </c>
      <c r="M215" s="11" t="s">
        <v>249</v>
      </c>
      <c r="N215" s="11" t="s">
        <v>79</v>
      </c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</row>
    <row r="216">
      <c r="A216" s="11">
        <v>46617.0</v>
      </c>
      <c r="B216" s="11" t="s">
        <v>38</v>
      </c>
      <c r="C216" s="11" t="s">
        <v>38</v>
      </c>
      <c r="D216" s="11" t="s">
        <v>343</v>
      </c>
      <c r="E216" s="11">
        <v>69572.0</v>
      </c>
      <c r="F216" s="11" t="s">
        <v>1816</v>
      </c>
      <c r="G216" s="11" t="str">
        <f t="shared" si="2"/>
        <v>8</v>
      </c>
      <c r="H216" s="11">
        <v>25.0</v>
      </c>
      <c r="I216" s="11">
        <v>1969.0</v>
      </c>
      <c r="J216" s="11" t="s">
        <v>1817</v>
      </c>
      <c r="K216" s="95">
        <v>18.575006</v>
      </c>
      <c r="L216" s="95">
        <v>-95.341682</v>
      </c>
      <c r="M216" s="11" t="s">
        <v>249</v>
      </c>
      <c r="N216" s="11" t="s">
        <v>79</v>
      </c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</row>
    <row r="217">
      <c r="A217" s="11">
        <v>94760.0</v>
      </c>
      <c r="B217" s="11" t="s">
        <v>38</v>
      </c>
      <c r="C217" s="11" t="s">
        <v>38</v>
      </c>
      <c r="D217" s="11" t="s">
        <v>343</v>
      </c>
      <c r="E217" s="11">
        <v>69532.0</v>
      </c>
      <c r="F217" s="11" t="s">
        <v>1818</v>
      </c>
      <c r="G217" s="11" t="str">
        <f t="shared" si="2"/>
        <v>7</v>
      </c>
      <c r="H217" s="11">
        <v>29.0</v>
      </c>
      <c r="I217" s="11">
        <v>1969.0</v>
      </c>
      <c r="J217" s="11" t="s">
        <v>1817</v>
      </c>
      <c r="K217" s="95">
        <v>18.575006</v>
      </c>
      <c r="L217" s="95">
        <v>-95.341682</v>
      </c>
      <c r="M217" s="11" t="s">
        <v>249</v>
      </c>
      <c r="N217" s="11" t="s">
        <v>79</v>
      </c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</row>
    <row r="218">
      <c r="A218" s="11">
        <v>94751.0</v>
      </c>
      <c r="B218" s="11" t="s">
        <v>38</v>
      </c>
      <c r="C218" s="11" t="s">
        <v>38</v>
      </c>
      <c r="D218" s="11" t="s">
        <v>343</v>
      </c>
      <c r="E218" s="11">
        <v>69532.0</v>
      </c>
      <c r="F218" s="11" t="s">
        <v>1818</v>
      </c>
      <c r="G218" s="11" t="str">
        <f t="shared" si="2"/>
        <v>7</v>
      </c>
      <c r="H218" s="11">
        <v>29.0</v>
      </c>
      <c r="I218" s="11">
        <v>1969.0</v>
      </c>
      <c r="J218" s="11" t="s">
        <v>1817</v>
      </c>
      <c r="K218" s="95">
        <v>18.575006</v>
      </c>
      <c r="L218" s="95">
        <v>-95.341682</v>
      </c>
      <c r="M218" s="11" t="s">
        <v>249</v>
      </c>
      <c r="N218" s="11" t="s">
        <v>79</v>
      </c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</row>
    <row r="219">
      <c r="A219" s="11">
        <v>94772.0</v>
      </c>
      <c r="B219" s="11" t="s">
        <v>38</v>
      </c>
      <c r="C219" s="11" t="s">
        <v>38</v>
      </c>
      <c r="D219" s="11" t="s">
        <v>343</v>
      </c>
      <c r="E219" s="11">
        <v>69532.0</v>
      </c>
      <c r="F219" s="11" t="s">
        <v>1818</v>
      </c>
      <c r="G219" s="11" t="str">
        <f t="shared" si="2"/>
        <v>7</v>
      </c>
      <c r="H219" s="11">
        <v>29.0</v>
      </c>
      <c r="I219" s="11">
        <v>1969.0</v>
      </c>
      <c r="J219" s="11" t="s">
        <v>1817</v>
      </c>
      <c r="K219" s="95">
        <v>18.575006</v>
      </c>
      <c r="L219" s="95">
        <v>-95.341682</v>
      </c>
      <c r="M219" s="11" t="s">
        <v>249</v>
      </c>
      <c r="N219" s="11" t="s">
        <v>79</v>
      </c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</row>
    <row r="220">
      <c r="A220" s="34">
        <v>83558.0</v>
      </c>
      <c r="B220" s="34" t="s">
        <v>38</v>
      </c>
      <c r="C220" s="34" t="s">
        <v>38</v>
      </c>
      <c r="D220" s="34" t="s">
        <v>343</v>
      </c>
      <c r="E220" s="34">
        <v>69573.0</v>
      </c>
      <c r="F220" s="34" t="s">
        <v>1819</v>
      </c>
      <c r="G220" s="34" t="str">
        <f t="shared" si="2"/>
        <v>8</v>
      </c>
      <c r="H220" s="34">
        <v>27.0</v>
      </c>
      <c r="I220" s="34">
        <v>1969.0</v>
      </c>
      <c r="J220" s="34" t="s">
        <v>1820</v>
      </c>
      <c r="K220" s="34">
        <v>19.196499</v>
      </c>
      <c r="L220" s="34">
        <v>-96.919375</v>
      </c>
      <c r="M220" s="34" t="s">
        <v>249</v>
      </c>
      <c r="N220" s="34" t="s">
        <v>79</v>
      </c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35"/>
      <c r="AD220" s="35"/>
      <c r="AE220" s="35"/>
    </row>
    <row r="221">
      <c r="E221" s="111"/>
      <c r="F221" s="8" t="s">
        <v>1816</v>
      </c>
      <c r="G221" s="8" t="str">
        <f t="shared" si="2"/>
        <v>8</v>
      </c>
      <c r="H221" s="8">
        <v>25.0</v>
      </c>
      <c r="I221" s="8">
        <v>1969.0</v>
      </c>
      <c r="J221" s="8" t="s">
        <v>1821</v>
      </c>
    </row>
    <row r="222">
      <c r="E222" s="111"/>
      <c r="F222" s="8" t="s">
        <v>1819</v>
      </c>
      <c r="G222" s="8" t="str">
        <f t="shared" si="2"/>
        <v>8</v>
      </c>
      <c r="H222" s="8">
        <v>27.0</v>
      </c>
      <c r="I222" s="8">
        <v>1969.0</v>
      </c>
      <c r="J222" s="8" t="s">
        <v>1822</v>
      </c>
    </row>
    <row r="223">
      <c r="E223" s="111"/>
      <c r="F223" s="8" t="s">
        <v>1814</v>
      </c>
      <c r="G223" s="8" t="str">
        <f t="shared" si="2"/>
        <v>8</v>
      </c>
      <c r="H223" s="8">
        <v>14.0</v>
      </c>
      <c r="I223" s="8">
        <v>1969.0</v>
      </c>
      <c r="J223" s="8" t="s">
        <v>1823</v>
      </c>
    </row>
    <row r="224">
      <c r="E224" s="111"/>
      <c r="F224" s="112" t="s">
        <v>1814</v>
      </c>
      <c r="G224" s="8" t="str">
        <f t="shared" si="2"/>
        <v>8</v>
      </c>
      <c r="H224" s="112">
        <v>14.0</v>
      </c>
      <c r="I224" s="112">
        <v>1969.0</v>
      </c>
      <c r="J224" s="8" t="s">
        <v>1823</v>
      </c>
    </row>
    <row r="225">
      <c r="E225" s="111"/>
      <c r="F225" s="112" t="s">
        <v>1814</v>
      </c>
      <c r="G225" s="8" t="str">
        <f t="shared" si="2"/>
        <v>8</v>
      </c>
      <c r="H225" s="112">
        <v>14.0</v>
      </c>
      <c r="I225" s="112">
        <v>1969.0</v>
      </c>
      <c r="J225" s="8" t="s">
        <v>1823</v>
      </c>
    </row>
    <row r="226">
      <c r="E226" s="111"/>
      <c r="F226" s="8" t="s">
        <v>1814</v>
      </c>
      <c r="G226" s="8" t="str">
        <f t="shared" si="2"/>
        <v>8</v>
      </c>
      <c r="H226" s="8">
        <v>14.0</v>
      </c>
      <c r="I226" s="8">
        <v>1969.0</v>
      </c>
      <c r="J226" s="8" t="s">
        <v>1823</v>
      </c>
    </row>
    <row r="227">
      <c r="E227" s="111"/>
      <c r="F227" s="8" t="s">
        <v>1824</v>
      </c>
      <c r="G227" s="8" t="str">
        <f t="shared" si="2"/>
        <v>8</v>
      </c>
      <c r="H227" s="8">
        <v>25.0</v>
      </c>
      <c r="I227" s="8">
        <v>1970.0</v>
      </c>
      <c r="J227" s="8" t="s">
        <v>1821</v>
      </c>
      <c r="K227" s="8"/>
      <c r="L227" s="8"/>
    </row>
    <row r="228">
      <c r="A228" s="11">
        <v>37441.0</v>
      </c>
      <c r="B228" s="11" t="s">
        <v>38</v>
      </c>
      <c r="C228" s="11" t="s">
        <v>38</v>
      </c>
      <c r="D228" s="11" t="s">
        <v>343</v>
      </c>
      <c r="E228" s="11">
        <v>71592.0</v>
      </c>
      <c r="F228" s="11" t="s">
        <v>1825</v>
      </c>
      <c r="G228" s="11" t="str">
        <f t="shared" si="2"/>
        <v>7</v>
      </c>
      <c r="H228" s="11">
        <v>30.0</v>
      </c>
      <c r="I228" s="11">
        <v>1971.0</v>
      </c>
      <c r="J228" s="11" t="s">
        <v>1826</v>
      </c>
      <c r="K228" s="95">
        <v>18.575006</v>
      </c>
      <c r="L228" s="95">
        <v>-95.341682</v>
      </c>
      <c r="M228" s="11" t="s">
        <v>249</v>
      </c>
      <c r="N228" s="11" t="s">
        <v>79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</row>
    <row r="229">
      <c r="A229" s="11">
        <v>40215.0</v>
      </c>
      <c r="B229" s="11" t="s">
        <v>38</v>
      </c>
      <c r="C229" s="11" t="s">
        <v>38</v>
      </c>
      <c r="D229" s="11" t="s">
        <v>343</v>
      </c>
      <c r="E229" s="11">
        <v>71592.0</v>
      </c>
      <c r="F229" s="11" t="s">
        <v>1825</v>
      </c>
      <c r="G229" s="11" t="str">
        <f t="shared" si="2"/>
        <v>7</v>
      </c>
      <c r="H229" s="11">
        <v>30.0</v>
      </c>
      <c r="I229" s="11">
        <v>1971.0</v>
      </c>
      <c r="J229" s="11" t="s">
        <v>1826</v>
      </c>
      <c r="K229" s="95">
        <v>18.575006</v>
      </c>
      <c r="L229" s="95">
        <v>-95.341682</v>
      </c>
      <c r="M229" s="11" t="s">
        <v>249</v>
      </c>
      <c r="N229" s="11" t="s">
        <v>79</v>
      </c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</row>
    <row r="230">
      <c r="A230" s="34">
        <v>60369.0</v>
      </c>
      <c r="B230" s="34" t="s">
        <v>38</v>
      </c>
      <c r="C230" s="34" t="s">
        <v>38</v>
      </c>
      <c r="D230" s="34" t="s">
        <v>343</v>
      </c>
      <c r="E230" s="34">
        <v>71585.0</v>
      </c>
      <c r="F230" s="34" t="s">
        <v>1827</v>
      </c>
      <c r="G230" s="34" t="str">
        <f t="shared" si="2"/>
        <v>7</v>
      </c>
      <c r="H230" s="34">
        <v>21.0</v>
      </c>
      <c r="I230" s="34">
        <v>1971.0</v>
      </c>
      <c r="J230" s="34" t="s">
        <v>1820</v>
      </c>
      <c r="K230" s="34">
        <v>19.196499</v>
      </c>
      <c r="L230" s="34">
        <v>-96.919375</v>
      </c>
      <c r="M230" s="34" t="s">
        <v>249</v>
      </c>
      <c r="N230" s="34" t="s">
        <v>79</v>
      </c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35"/>
      <c r="AD230" s="35"/>
      <c r="AE230" s="35"/>
    </row>
    <row r="231">
      <c r="A231" s="34">
        <v>60269.0</v>
      </c>
      <c r="B231" s="34" t="s">
        <v>38</v>
      </c>
      <c r="C231" s="34" t="s">
        <v>38</v>
      </c>
      <c r="D231" s="34" t="s">
        <v>343</v>
      </c>
      <c r="E231" s="34">
        <v>71583.0</v>
      </c>
      <c r="F231" s="34" t="s">
        <v>1828</v>
      </c>
      <c r="G231" s="34" t="str">
        <f t="shared" si="2"/>
        <v>7</v>
      </c>
      <c r="H231" s="34">
        <v>19.0</v>
      </c>
      <c r="I231" s="34">
        <v>1971.0</v>
      </c>
      <c r="J231" s="34" t="s">
        <v>1820</v>
      </c>
      <c r="K231" s="34">
        <v>19.196499</v>
      </c>
      <c r="L231" s="34">
        <v>-96.919375</v>
      </c>
      <c r="M231" s="34" t="s">
        <v>249</v>
      </c>
      <c r="N231" s="34" t="s">
        <v>79</v>
      </c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  <c r="AB231" s="35"/>
      <c r="AC231" s="35"/>
      <c r="AD231" s="35"/>
      <c r="AE231" s="35"/>
    </row>
    <row r="232">
      <c r="A232" s="34">
        <v>60323.0</v>
      </c>
      <c r="B232" s="34" t="s">
        <v>38</v>
      </c>
      <c r="C232" s="34" t="s">
        <v>38</v>
      </c>
      <c r="D232" s="34" t="s">
        <v>343</v>
      </c>
      <c r="E232" s="34">
        <v>71584.0</v>
      </c>
      <c r="F232" s="34" t="s">
        <v>1829</v>
      </c>
      <c r="G232" s="34" t="str">
        <f t="shared" si="2"/>
        <v>7</v>
      </c>
      <c r="H232" s="34">
        <v>20.0</v>
      </c>
      <c r="I232" s="34">
        <v>1971.0</v>
      </c>
      <c r="J232" s="34" t="s">
        <v>1820</v>
      </c>
      <c r="K232" s="34">
        <v>19.196499</v>
      </c>
      <c r="L232" s="34">
        <v>-96.919375</v>
      </c>
      <c r="M232" s="34" t="s">
        <v>249</v>
      </c>
      <c r="N232" s="34" t="s">
        <v>79</v>
      </c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  <c r="AB232" s="35"/>
      <c r="AC232" s="35"/>
      <c r="AD232" s="35"/>
      <c r="AE232" s="35"/>
    </row>
    <row r="233">
      <c r="A233" s="34">
        <v>98406.0</v>
      </c>
      <c r="B233" s="34" t="s">
        <v>38</v>
      </c>
      <c r="C233" s="34" t="s">
        <v>38</v>
      </c>
      <c r="D233" s="34" t="s">
        <v>343</v>
      </c>
      <c r="E233" s="34">
        <v>71584.0</v>
      </c>
      <c r="F233" s="34" t="s">
        <v>1829</v>
      </c>
      <c r="G233" s="34" t="str">
        <f t="shared" si="2"/>
        <v>7</v>
      </c>
      <c r="H233" s="34">
        <v>20.0</v>
      </c>
      <c r="I233" s="34">
        <v>1971.0</v>
      </c>
      <c r="J233" s="34" t="s">
        <v>1820</v>
      </c>
      <c r="K233" s="34">
        <v>19.196499</v>
      </c>
      <c r="L233" s="34">
        <v>-96.919375</v>
      </c>
      <c r="M233" s="34" t="s">
        <v>249</v>
      </c>
      <c r="N233" s="34" t="s">
        <v>79</v>
      </c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35"/>
      <c r="AD233" s="35"/>
      <c r="AE233" s="35"/>
    </row>
    <row r="234">
      <c r="A234" s="34">
        <v>94786.0</v>
      </c>
      <c r="B234" s="34" t="s">
        <v>38</v>
      </c>
      <c r="C234" s="34" t="s">
        <v>38</v>
      </c>
      <c r="D234" s="34" t="s">
        <v>343</v>
      </c>
      <c r="E234" s="34">
        <v>71582.0</v>
      </c>
      <c r="F234" s="34" t="s">
        <v>1830</v>
      </c>
      <c r="G234" s="34" t="str">
        <f t="shared" si="2"/>
        <v>7</v>
      </c>
      <c r="H234" s="34">
        <v>17.0</v>
      </c>
      <c r="I234" s="34">
        <v>1971.0</v>
      </c>
      <c r="J234" s="34" t="s">
        <v>1820</v>
      </c>
      <c r="K234" s="34">
        <v>19.196499</v>
      </c>
      <c r="L234" s="34">
        <v>-96.919375</v>
      </c>
      <c r="M234" s="34" t="s">
        <v>249</v>
      </c>
      <c r="N234" s="34" t="s">
        <v>79</v>
      </c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  <c r="AC234" s="35"/>
      <c r="AD234" s="35"/>
      <c r="AE234" s="35"/>
    </row>
    <row r="235">
      <c r="A235" s="8">
        <v>94789.0</v>
      </c>
      <c r="B235" s="8" t="s">
        <v>38</v>
      </c>
      <c r="C235" s="8" t="s">
        <v>38</v>
      </c>
      <c r="D235" s="8" t="s">
        <v>343</v>
      </c>
      <c r="E235" s="8">
        <v>71601.0</v>
      </c>
      <c r="F235" s="8" t="s">
        <v>1831</v>
      </c>
      <c r="G235" s="8" t="str">
        <f t="shared" si="2"/>
        <v>8</v>
      </c>
      <c r="H235" s="8">
        <v>6.0</v>
      </c>
      <c r="I235" s="8">
        <v>1971.0</v>
      </c>
      <c r="J235" s="8" t="s">
        <v>1832</v>
      </c>
      <c r="N235" s="8"/>
    </row>
    <row r="236">
      <c r="A236" s="8">
        <v>94711.0</v>
      </c>
      <c r="B236" s="8" t="s">
        <v>38</v>
      </c>
      <c r="C236" s="8" t="s">
        <v>38</v>
      </c>
      <c r="D236" s="8" t="s">
        <v>343</v>
      </c>
      <c r="E236" s="8">
        <v>71601.0</v>
      </c>
      <c r="F236" s="8" t="s">
        <v>1831</v>
      </c>
      <c r="G236" s="8" t="str">
        <f t="shared" si="2"/>
        <v>8</v>
      </c>
      <c r="H236" s="8">
        <v>6.0</v>
      </c>
      <c r="I236" s="8">
        <v>1971.0</v>
      </c>
      <c r="J236" s="8" t="s">
        <v>1832</v>
      </c>
      <c r="N236" s="8"/>
    </row>
    <row r="237">
      <c r="E237" s="111"/>
      <c r="F237" s="8" t="s">
        <v>1833</v>
      </c>
      <c r="G237" s="8" t="str">
        <f t="shared" si="2"/>
        <v>8</v>
      </c>
      <c r="H237" s="8">
        <v>25.0</v>
      </c>
      <c r="I237" s="8">
        <v>1971.0</v>
      </c>
      <c r="J237" s="8" t="s">
        <v>1821</v>
      </c>
    </row>
    <row r="238">
      <c r="E238" s="111"/>
      <c r="F238" s="8" t="s">
        <v>1834</v>
      </c>
      <c r="G238" s="8" t="str">
        <f t="shared" si="2"/>
        <v>8</v>
      </c>
      <c r="H238" s="8">
        <v>25.0</v>
      </c>
      <c r="I238" s="8">
        <v>1972.0</v>
      </c>
      <c r="J238" s="8" t="s">
        <v>1821</v>
      </c>
    </row>
    <row r="239">
      <c r="E239" s="111"/>
      <c r="F239" s="8" t="s">
        <v>1835</v>
      </c>
      <c r="G239" s="8" t="str">
        <f t="shared" si="2"/>
        <v>8</v>
      </c>
      <c r="H239" s="8">
        <v>25.0</v>
      </c>
      <c r="I239" s="8">
        <v>1973.0</v>
      </c>
      <c r="J239" s="8" t="s">
        <v>1821</v>
      </c>
    </row>
    <row r="240">
      <c r="A240" s="17">
        <v>46995.0</v>
      </c>
      <c r="B240" s="17" t="s">
        <v>38</v>
      </c>
      <c r="C240" s="17" t="s">
        <v>38</v>
      </c>
      <c r="D240" s="17" t="s">
        <v>343</v>
      </c>
      <c r="E240" s="17">
        <v>6135.0</v>
      </c>
      <c r="F240" s="18"/>
      <c r="G240" s="17"/>
      <c r="H240" s="18"/>
      <c r="I240" s="18"/>
      <c r="J240" s="17" t="s">
        <v>977</v>
      </c>
      <c r="K240" s="17">
        <v>3.416667</v>
      </c>
      <c r="L240" s="17">
        <v>-76.55</v>
      </c>
      <c r="M240" s="17" t="s">
        <v>249</v>
      </c>
      <c r="N240" s="17" t="s">
        <v>79</v>
      </c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</row>
    <row r="241">
      <c r="A241" s="17">
        <v>64446.0</v>
      </c>
      <c r="B241" s="17" t="s">
        <v>38</v>
      </c>
      <c r="C241" s="17" t="s">
        <v>38</v>
      </c>
      <c r="D241" s="17" t="s">
        <v>343</v>
      </c>
      <c r="E241" s="17">
        <v>6135.0</v>
      </c>
      <c r="F241" s="18"/>
      <c r="G241" s="17"/>
      <c r="H241" s="18"/>
      <c r="I241" s="18"/>
      <c r="J241" s="17" t="s">
        <v>977</v>
      </c>
      <c r="K241" s="17">
        <v>3.416667</v>
      </c>
      <c r="L241" s="17">
        <v>-76.55</v>
      </c>
      <c r="M241" s="17" t="s">
        <v>249</v>
      </c>
      <c r="N241" s="17" t="s">
        <v>79</v>
      </c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</row>
    <row r="242">
      <c r="A242" s="17">
        <v>37445.0</v>
      </c>
      <c r="B242" s="17" t="s">
        <v>38</v>
      </c>
      <c r="C242" s="17" t="s">
        <v>38</v>
      </c>
      <c r="D242" s="17" t="s">
        <v>343</v>
      </c>
      <c r="E242" s="17">
        <v>6135.0</v>
      </c>
      <c r="F242" s="18"/>
      <c r="G242" s="17"/>
      <c r="H242" s="18"/>
      <c r="I242" s="18"/>
      <c r="J242" s="17" t="s">
        <v>1836</v>
      </c>
      <c r="K242" s="17">
        <v>3.416667</v>
      </c>
      <c r="L242" s="17">
        <v>-76.55</v>
      </c>
      <c r="M242" s="17" t="s">
        <v>249</v>
      </c>
      <c r="N242" s="17" t="s">
        <v>79</v>
      </c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</row>
    <row r="243">
      <c r="A243" s="17">
        <v>64648.0</v>
      </c>
      <c r="B243" s="17" t="s">
        <v>38</v>
      </c>
      <c r="C243" s="17" t="s">
        <v>38</v>
      </c>
      <c r="D243" s="17" t="s">
        <v>343</v>
      </c>
      <c r="E243" s="17">
        <v>6135.0</v>
      </c>
      <c r="F243" s="18"/>
      <c r="G243" s="17"/>
      <c r="H243" s="18"/>
      <c r="I243" s="18"/>
      <c r="J243" s="17" t="s">
        <v>977</v>
      </c>
      <c r="K243" s="17">
        <v>3.416667</v>
      </c>
      <c r="L243" s="17">
        <v>-76.55</v>
      </c>
      <c r="M243" s="17" t="s">
        <v>249</v>
      </c>
      <c r="N243" s="17" t="s">
        <v>79</v>
      </c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</row>
    <row r="244">
      <c r="A244" s="17">
        <v>58486.0</v>
      </c>
      <c r="B244" s="17" t="s">
        <v>38</v>
      </c>
      <c r="C244" s="17" t="s">
        <v>38</v>
      </c>
      <c r="D244" s="17" t="s">
        <v>343</v>
      </c>
      <c r="E244" s="17">
        <v>6135.0</v>
      </c>
      <c r="F244" s="18"/>
      <c r="G244" s="17"/>
      <c r="H244" s="18"/>
      <c r="I244" s="18"/>
      <c r="J244" s="17" t="s">
        <v>977</v>
      </c>
      <c r="K244" s="17">
        <v>3.416667</v>
      </c>
      <c r="L244" s="17">
        <v>-76.55</v>
      </c>
      <c r="M244" s="17" t="s">
        <v>249</v>
      </c>
      <c r="N244" s="17" t="s">
        <v>79</v>
      </c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</row>
    <row r="245">
      <c r="A245" s="17">
        <v>95535.0</v>
      </c>
      <c r="B245" s="17" t="s">
        <v>38</v>
      </c>
      <c r="C245" s="17" t="s">
        <v>38</v>
      </c>
      <c r="D245" s="17" t="s">
        <v>343</v>
      </c>
      <c r="E245" s="17">
        <v>6135.0</v>
      </c>
      <c r="F245" s="18"/>
      <c r="G245" s="17"/>
      <c r="H245" s="18"/>
      <c r="I245" s="18"/>
      <c r="J245" s="17" t="s">
        <v>977</v>
      </c>
      <c r="K245" s="17">
        <v>3.416667</v>
      </c>
      <c r="L245" s="17">
        <v>-76.55</v>
      </c>
      <c r="M245" s="17" t="s">
        <v>249</v>
      </c>
      <c r="N245" s="17" t="s">
        <v>79</v>
      </c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</row>
    <row r="246">
      <c r="A246" s="17">
        <v>45993.0</v>
      </c>
      <c r="B246" s="17" t="s">
        <v>38</v>
      </c>
      <c r="C246" s="17" t="s">
        <v>38</v>
      </c>
      <c r="D246" s="17" t="s">
        <v>343</v>
      </c>
      <c r="E246" s="17">
        <v>6135.0</v>
      </c>
      <c r="F246" s="18"/>
      <c r="G246" s="17"/>
      <c r="H246" s="18"/>
      <c r="I246" s="18"/>
      <c r="J246" s="17" t="s">
        <v>977</v>
      </c>
      <c r="K246" s="17">
        <v>3.416667</v>
      </c>
      <c r="L246" s="17">
        <v>-76.55</v>
      </c>
      <c r="M246" s="17" t="s">
        <v>249</v>
      </c>
      <c r="N246" s="17" t="s">
        <v>79</v>
      </c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</row>
    <row r="247">
      <c r="A247" s="17">
        <v>45954.0</v>
      </c>
      <c r="B247" s="17" t="s">
        <v>38</v>
      </c>
      <c r="C247" s="17" t="s">
        <v>38</v>
      </c>
      <c r="D247" s="17" t="s">
        <v>343</v>
      </c>
      <c r="E247" s="17">
        <v>6135.0</v>
      </c>
      <c r="F247" s="18"/>
      <c r="G247" s="17"/>
      <c r="H247" s="18"/>
      <c r="I247" s="18"/>
      <c r="J247" s="17" t="s">
        <v>977</v>
      </c>
      <c r="K247" s="17">
        <v>3.416667</v>
      </c>
      <c r="L247" s="17">
        <v>-76.55</v>
      </c>
      <c r="M247" s="17" t="s">
        <v>249</v>
      </c>
      <c r="N247" s="17" t="s">
        <v>79</v>
      </c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</row>
    <row r="248">
      <c r="A248" s="17">
        <v>49946.0</v>
      </c>
      <c r="B248" s="17" t="s">
        <v>38</v>
      </c>
      <c r="C248" s="17" t="s">
        <v>38</v>
      </c>
      <c r="D248" s="17" t="s">
        <v>343</v>
      </c>
      <c r="E248" s="17">
        <v>6135.0</v>
      </c>
      <c r="F248" s="18"/>
      <c r="G248" s="17"/>
      <c r="H248" s="18"/>
      <c r="I248" s="18"/>
      <c r="J248" s="17" t="s">
        <v>977</v>
      </c>
      <c r="K248" s="17">
        <v>3.416667</v>
      </c>
      <c r="L248" s="17">
        <v>-76.55</v>
      </c>
      <c r="M248" s="17" t="s">
        <v>249</v>
      </c>
      <c r="N248" s="17" t="s">
        <v>79</v>
      </c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</row>
    <row r="249">
      <c r="A249" s="17">
        <v>94715.0</v>
      </c>
      <c r="B249" s="17" t="s">
        <v>38</v>
      </c>
      <c r="C249" s="17" t="s">
        <v>38</v>
      </c>
      <c r="D249" s="17" t="s">
        <v>343</v>
      </c>
      <c r="E249" s="17">
        <v>6135.0</v>
      </c>
      <c r="F249" s="18"/>
      <c r="G249" s="18"/>
      <c r="H249" s="18"/>
      <c r="I249" s="18"/>
      <c r="J249" s="17" t="s">
        <v>977</v>
      </c>
      <c r="K249" s="17">
        <v>3.416667</v>
      </c>
      <c r="L249" s="17">
        <v>-76.55</v>
      </c>
      <c r="M249" s="17" t="s">
        <v>249</v>
      </c>
      <c r="N249" s="17" t="s">
        <v>79</v>
      </c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</row>
    <row r="250">
      <c r="A250" s="17">
        <v>94794.0</v>
      </c>
      <c r="B250" s="17" t="s">
        <v>38</v>
      </c>
      <c r="C250" s="17" t="s">
        <v>38</v>
      </c>
      <c r="D250" s="17" t="s">
        <v>343</v>
      </c>
      <c r="E250" s="17">
        <v>6135.0</v>
      </c>
      <c r="F250" s="18"/>
      <c r="G250" s="18"/>
      <c r="H250" s="18"/>
      <c r="I250" s="18"/>
      <c r="J250" s="17" t="s">
        <v>977</v>
      </c>
      <c r="K250" s="17">
        <v>3.416667</v>
      </c>
      <c r="L250" s="17">
        <v>-76.55</v>
      </c>
      <c r="M250" s="17" t="s">
        <v>249</v>
      </c>
      <c r="N250" s="17" t="s">
        <v>79</v>
      </c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</row>
    <row r="251">
      <c r="A251" s="17">
        <v>94645.0</v>
      </c>
      <c r="B251" s="17" t="s">
        <v>38</v>
      </c>
      <c r="C251" s="17" t="s">
        <v>38</v>
      </c>
      <c r="D251" s="17" t="s">
        <v>343</v>
      </c>
      <c r="E251" s="17">
        <v>6135.0</v>
      </c>
      <c r="F251" s="18"/>
      <c r="G251" s="18"/>
      <c r="H251" s="18"/>
      <c r="I251" s="18"/>
      <c r="J251" s="17" t="s">
        <v>977</v>
      </c>
      <c r="K251" s="17">
        <v>3.416667</v>
      </c>
      <c r="L251" s="17">
        <v>-76.55</v>
      </c>
      <c r="M251" s="17" t="s">
        <v>249</v>
      </c>
      <c r="N251" s="17" t="s">
        <v>79</v>
      </c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</row>
    <row r="252">
      <c r="A252" s="17">
        <v>94843.0</v>
      </c>
      <c r="B252" s="17" t="s">
        <v>38</v>
      </c>
      <c r="C252" s="17" t="s">
        <v>38</v>
      </c>
      <c r="D252" s="17" t="s">
        <v>343</v>
      </c>
      <c r="E252" s="17">
        <v>6135.0</v>
      </c>
      <c r="F252" s="18"/>
      <c r="G252" s="18"/>
      <c r="H252" s="18"/>
      <c r="I252" s="18"/>
      <c r="J252" s="17" t="s">
        <v>977</v>
      </c>
      <c r="K252" s="17">
        <v>3.416667</v>
      </c>
      <c r="L252" s="17">
        <v>-76.55</v>
      </c>
      <c r="M252" s="17" t="s">
        <v>249</v>
      </c>
      <c r="N252" s="17" t="s">
        <v>79</v>
      </c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</row>
    <row r="253">
      <c r="A253" s="17">
        <v>94719.0</v>
      </c>
      <c r="B253" s="17" t="s">
        <v>38</v>
      </c>
      <c r="C253" s="17" t="s">
        <v>38</v>
      </c>
      <c r="D253" s="17" t="s">
        <v>343</v>
      </c>
      <c r="E253" s="17">
        <v>6135.0</v>
      </c>
      <c r="F253" s="18"/>
      <c r="G253" s="18"/>
      <c r="H253" s="18"/>
      <c r="I253" s="18"/>
      <c r="J253" s="17" t="s">
        <v>977</v>
      </c>
      <c r="K253" s="17">
        <v>3.416667</v>
      </c>
      <c r="L253" s="17">
        <v>-76.55</v>
      </c>
      <c r="M253" s="17" t="s">
        <v>249</v>
      </c>
      <c r="N253" s="17" t="s">
        <v>79</v>
      </c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</row>
    <row r="254">
      <c r="A254" s="17">
        <v>94847.0</v>
      </c>
      <c r="B254" s="17" t="s">
        <v>38</v>
      </c>
      <c r="C254" s="17" t="s">
        <v>38</v>
      </c>
      <c r="D254" s="17" t="s">
        <v>343</v>
      </c>
      <c r="E254" s="17">
        <v>6135.0</v>
      </c>
      <c r="F254" s="18"/>
      <c r="G254" s="18"/>
      <c r="H254" s="18"/>
      <c r="I254" s="18"/>
      <c r="J254" s="17" t="s">
        <v>977</v>
      </c>
      <c r="K254" s="17">
        <v>3.416667</v>
      </c>
      <c r="L254" s="17">
        <v>-76.55</v>
      </c>
      <c r="M254" s="17" t="s">
        <v>249</v>
      </c>
      <c r="N254" s="17" t="s">
        <v>79</v>
      </c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</row>
    <row r="255">
      <c r="A255" s="17">
        <v>94781.0</v>
      </c>
      <c r="B255" s="17" t="s">
        <v>38</v>
      </c>
      <c r="C255" s="17" t="s">
        <v>38</v>
      </c>
      <c r="D255" s="17" t="s">
        <v>343</v>
      </c>
      <c r="E255" s="17">
        <v>6135.0</v>
      </c>
      <c r="F255" s="18"/>
      <c r="G255" s="18"/>
      <c r="H255" s="18"/>
      <c r="I255" s="18"/>
      <c r="J255" s="17" t="s">
        <v>977</v>
      </c>
      <c r="K255" s="17">
        <v>3.416667</v>
      </c>
      <c r="L255" s="17">
        <v>-76.55</v>
      </c>
      <c r="M255" s="17" t="s">
        <v>249</v>
      </c>
      <c r="N255" s="17" t="s">
        <v>79</v>
      </c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</row>
    <row r="256">
      <c r="A256" s="17">
        <v>94758.0</v>
      </c>
      <c r="B256" s="17" t="s">
        <v>38</v>
      </c>
      <c r="C256" s="17" t="s">
        <v>38</v>
      </c>
      <c r="D256" s="17" t="s">
        <v>343</v>
      </c>
      <c r="E256" s="17">
        <v>6135.0</v>
      </c>
      <c r="F256" s="18"/>
      <c r="G256" s="18"/>
      <c r="H256" s="18"/>
      <c r="I256" s="18"/>
      <c r="J256" s="17" t="s">
        <v>977</v>
      </c>
      <c r="K256" s="17">
        <v>3.416667</v>
      </c>
      <c r="L256" s="17">
        <v>-76.55</v>
      </c>
      <c r="M256" s="17" t="s">
        <v>249</v>
      </c>
      <c r="N256" s="17" t="s">
        <v>79</v>
      </c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</row>
    <row r="257">
      <c r="A257" s="17">
        <v>94642.0</v>
      </c>
      <c r="B257" s="17" t="s">
        <v>38</v>
      </c>
      <c r="C257" s="17" t="s">
        <v>38</v>
      </c>
      <c r="D257" s="17" t="s">
        <v>343</v>
      </c>
      <c r="E257" s="17">
        <v>6135.0</v>
      </c>
      <c r="F257" s="18"/>
      <c r="G257" s="18"/>
      <c r="H257" s="18"/>
      <c r="I257" s="18"/>
      <c r="J257" s="17" t="s">
        <v>977</v>
      </c>
      <c r="K257" s="17">
        <v>3.416667</v>
      </c>
      <c r="L257" s="17">
        <v>-76.55</v>
      </c>
      <c r="M257" s="17" t="s">
        <v>249</v>
      </c>
      <c r="N257" s="17" t="s">
        <v>79</v>
      </c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</row>
    <row r="258">
      <c r="A258" s="17">
        <v>94829.0</v>
      </c>
      <c r="B258" s="17" t="s">
        <v>38</v>
      </c>
      <c r="C258" s="17" t="s">
        <v>38</v>
      </c>
      <c r="D258" s="17" t="s">
        <v>343</v>
      </c>
      <c r="E258" s="17">
        <v>6135.0</v>
      </c>
      <c r="F258" s="18"/>
      <c r="G258" s="18"/>
      <c r="H258" s="18"/>
      <c r="I258" s="18"/>
      <c r="J258" s="17" t="s">
        <v>977</v>
      </c>
      <c r="K258" s="17">
        <v>3.416667</v>
      </c>
      <c r="L258" s="17">
        <v>-76.55</v>
      </c>
      <c r="M258" s="17" t="s">
        <v>249</v>
      </c>
      <c r="N258" s="17" t="s">
        <v>79</v>
      </c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</row>
    <row r="259">
      <c r="A259" s="17">
        <v>94710.0</v>
      </c>
      <c r="B259" s="17" t="s">
        <v>38</v>
      </c>
      <c r="C259" s="17" t="s">
        <v>38</v>
      </c>
      <c r="D259" s="17" t="s">
        <v>343</v>
      </c>
      <c r="E259" s="17">
        <v>6135.0</v>
      </c>
      <c r="F259" s="18"/>
      <c r="G259" s="18"/>
      <c r="H259" s="18"/>
      <c r="I259" s="18"/>
      <c r="J259" s="17" t="s">
        <v>977</v>
      </c>
      <c r="K259" s="17">
        <v>3.416667</v>
      </c>
      <c r="L259" s="17">
        <v>-76.55</v>
      </c>
      <c r="M259" s="17" t="s">
        <v>249</v>
      </c>
      <c r="N259" s="17" t="s">
        <v>79</v>
      </c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</row>
    <row r="260">
      <c r="A260" s="17">
        <v>94830.0</v>
      </c>
      <c r="B260" s="17" t="s">
        <v>38</v>
      </c>
      <c r="C260" s="17" t="s">
        <v>38</v>
      </c>
      <c r="D260" s="17" t="s">
        <v>343</v>
      </c>
      <c r="E260" s="17">
        <v>6135.0</v>
      </c>
      <c r="F260" s="18"/>
      <c r="G260" s="18"/>
      <c r="H260" s="18"/>
      <c r="I260" s="18"/>
      <c r="J260" s="17" t="s">
        <v>977</v>
      </c>
      <c r="K260" s="17">
        <v>3.416667</v>
      </c>
      <c r="L260" s="17">
        <v>-76.55</v>
      </c>
      <c r="M260" s="17" t="s">
        <v>249</v>
      </c>
      <c r="N260" s="17" t="s">
        <v>79</v>
      </c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</row>
    <row r="261">
      <c r="A261" s="8">
        <v>40088.0</v>
      </c>
      <c r="B261" s="8" t="s">
        <v>38</v>
      </c>
      <c r="C261" s="8" t="s">
        <v>38</v>
      </c>
      <c r="D261" s="8" t="s">
        <v>343</v>
      </c>
      <c r="E261" s="113">
        <v>6135.0</v>
      </c>
      <c r="F261" s="8" t="s">
        <v>1837</v>
      </c>
      <c r="G261" s="8">
        <v>6.0</v>
      </c>
      <c r="H261" s="8">
        <v>12.0</v>
      </c>
      <c r="I261" s="8"/>
      <c r="J261" s="8" t="s">
        <v>1838</v>
      </c>
      <c r="N261" s="8" t="s">
        <v>79</v>
      </c>
    </row>
    <row r="262">
      <c r="A262" s="8">
        <v>94684.0</v>
      </c>
      <c r="B262" s="8" t="s">
        <v>38</v>
      </c>
      <c r="C262" s="8" t="s">
        <v>38</v>
      </c>
      <c r="D262" s="8" t="s">
        <v>343</v>
      </c>
      <c r="E262" s="8">
        <v>68519.0</v>
      </c>
      <c r="F262" s="8">
        <v>8.15</v>
      </c>
      <c r="G262" s="8" t="str">
        <f t="shared" ref="G262:G264" si="3">IFERROR(__xludf.DUMMYFUNCTION("SPLIT(F262,""."",TRUE)"),"8")</f>
        <v>8</v>
      </c>
      <c r="H262" s="8">
        <v>15.0</v>
      </c>
      <c r="I262" s="8"/>
      <c r="N262" s="8"/>
    </row>
    <row r="263">
      <c r="A263" s="8">
        <v>94748.0</v>
      </c>
      <c r="B263" s="8" t="s">
        <v>38</v>
      </c>
      <c r="C263" s="8" t="s">
        <v>38</v>
      </c>
      <c r="D263" s="8" t="s">
        <v>343</v>
      </c>
      <c r="E263" s="8">
        <v>68519.0</v>
      </c>
      <c r="F263" s="8">
        <v>8.15</v>
      </c>
      <c r="G263" s="8" t="str">
        <f t="shared" si="3"/>
        <v>8</v>
      </c>
      <c r="H263" s="8">
        <v>15.0</v>
      </c>
      <c r="I263" s="8"/>
      <c r="N263" s="8"/>
    </row>
    <row r="264">
      <c r="A264" s="8">
        <v>94762.0</v>
      </c>
      <c r="B264" s="8" t="s">
        <v>38</v>
      </c>
      <c r="C264" s="8" t="s">
        <v>38</v>
      </c>
      <c r="D264" s="8" t="s">
        <v>343</v>
      </c>
      <c r="E264" s="8">
        <v>68519.0</v>
      </c>
      <c r="F264" s="8">
        <v>8.15</v>
      </c>
      <c r="G264" s="8" t="str">
        <f t="shared" si="3"/>
        <v>8</v>
      </c>
      <c r="H264" s="8">
        <v>15.0</v>
      </c>
      <c r="I264" s="8"/>
      <c r="N264" s="8"/>
    </row>
    <row r="265">
      <c r="A265" s="8">
        <v>94724.0</v>
      </c>
      <c r="B265" s="8" t="s">
        <v>38</v>
      </c>
      <c r="C265" s="8" t="s">
        <v>38</v>
      </c>
      <c r="D265" s="8" t="s">
        <v>343</v>
      </c>
      <c r="E265" s="8">
        <v>68523.0</v>
      </c>
      <c r="N265" s="8"/>
    </row>
    <row r="266">
      <c r="A266" s="8">
        <v>94671.0</v>
      </c>
      <c r="B266" s="8" t="s">
        <v>38</v>
      </c>
      <c r="C266" s="8" t="s">
        <v>38</v>
      </c>
      <c r="D266" s="8" t="s">
        <v>343</v>
      </c>
      <c r="E266" s="8">
        <v>68523.0</v>
      </c>
      <c r="N266" s="8"/>
    </row>
    <row r="267">
      <c r="A267" s="8">
        <v>94838.0</v>
      </c>
      <c r="B267" s="8" t="s">
        <v>38</v>
      </c>
      <c r="C267" s="8" t="s">
        <v>38</v>
      </c>
      <c r="D267" s="8" t="s">
        <v>343</v>
      </c>
      <c r="E267" s="8">
        <v>68517.0</v>
      </c>
      <c r="N267" s="8"/>
    </row>
    <row r="268">
      <c r="A268" s="8">
        <v>94808.0</v>
      </c>
      <c r="B268" s="8" t="s">
        <v>38</v>
      </c>
      <c r="C268" s="8" t="s">
        <v>38</v>
      </c>
      <c r="D268" s="8" t="s">
        <v>343</v>
      </c>
      <c r="E268" s="8">
        <v>68517.0</v>
      </c>
      <c r="N268" s="8"/>
    </row>
    <row r="269">
      <c r="A269" s="8">
        <v>94785.0</v>
      </c>
      <c r="B269" s="8" t="s">
        <v>38</v>
      </c>
      <c r="C269" s="8" t="s">
        <v>38</v>
      </c>
      <c r="D269" s="8" t="s">
        <v>343</v>
      </c>
      <c r="E269" s="8">
        <v>68517.0</v>
      </c>
      <c r="N269" s="8"/>
    </row>
    <row r="270">
      <c r="A270" s="8">
        <v>94701.0</v>
      </c>
      <c r="B270" s="8" t="s">
        <v>38</v>
      </c>
      <c r="C270" s="8" t="s">
        <v>38</v>
      </c>
      <c r="D270" s="8" t="s">
        <v>343</v>
      </c>
      <c r="E270" s="8">
        <v>68517.0</v>
      </c>
      <c r="N270" s="8"/>
    </row>
    <row r="271">
      <c r="A271" s="8">
        <v>94771.0</v>
      </c>
      <c r="B271" s="8" t="s">
        <v>38</v>
      </c>
      <c r="C271" s="8" t="s">
        <v>38</v>
      </c>
      <c r="D271" s="8" t="s">
        <v>343</v>
      </c>
      <c r="E271" s="8">
        <v>68516.0</v>
      </c>
      <c r="F271" s="8">
        <v>8.9</v>
      </c>
      <c r="G271" s="8">
        <v>8.0</v>
      </c>
      <c r="H271" s="8">
        <v>9.0</v>
      </c>
      <c r="I271" s="8"/>
      <c r="N271" s="8"/>
    </row>
    <row r="272">
      <c r="A272" s="8">
        <v>94740.0</v>
      </c>
      <c r="B272" s="8" t="s">
        <v>38</v>
      </c>
      <c r="C272" s="8" t="s">
        <v>38</v>
      </c>
      <c r="D272" s="8" t="s">
        <v>343</v>
      </c>
      <c r="E272" s="8">
        <v>68516.0</v>
      </c>
      <c r="F272" s="8">
        <v>8.8</v>
      </c>
      <c r="G272" s="8">
        <v>8.0</v>
      </c>
      <c r="H272" s="8">
        <v>8.0</v>
      </c>
      <c r="I272" s="8"/>
      <c r="N272" s="8"/>
    </row>
    <row r="273">
      <c r="A273" s="8">
        <v>94803.0</v>
      </c>
      <c r="B273" s="8" t="s">
        <v>38</v>
      </c>
      <c r="C273" s="8" t="s">
        <v>38</v>
      </c>
      <c r="D273" s="8" t="s">
        <v>343</v>
      </c>
      <c r="E273" s="8">
        <v>68516.0</v>
      </c>
      <c r="F273" s="8">
        <v>8.9</v>
      </c>
      <c r="G273" s="8">
        <v>8.0</v>
      </c>
      <c r="H273" s="8">
        <v>9.0</v>
      </c>
      <c r="I273" s="8"/>
      <c r="N273" s="8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B7E1CD"/>
  </sheetPr>
  <sheetViews>
    <sheetView workbookViewId="0"/>
  </sheetViews>
  <sheetFormatPr customHeight="1" defaultColWidth="14.43" defaultRowHeight="15.75"/>
  <cols>
    <col customWidth="1" min="2" max="3" width="16.57"/>
    <col customWidth="1" min="4" max="4" width="11.86"/>
    <col customWidth="1" min="5" max="5" width="18.0"/>
    <col customWidth="1" min="6" max="6" width="8.86"/>
    <col customWidth="1" min="7" max="7" width="7.57"/>
    <col customWidth="1" min="8" max="8" width="7.14"/>
    <col customWidth="1" min="9" max="9" width="6.0"/>
  </cols>
  <sheetData>
    <row r="1">
      <c r="A1" s="9" t="s">
        <v>69</v>
      </c>
      <c r="B1" s="9" t="s">
        <v>53</v>
      </c>
      <c r="C1" s="9" t="s">
        <v>54</v>
      </c>
      <c r="D1" s="9" t="s">
        <v>55</v>
      </c>
      <c r="E1" s="9" t="s">
        <v>240</v>
      </c>
      <c r="F1" s="9" t="s">
        <v>59</v>
      </c>
      <c r="G1" s="9" t="s">
        <v>60</v>
      </c>
      <c r="H1" s="9" t="s">
        <v>61</v>
      </c>
      <c r="I1" s="9" t="s">
        <v>62</v>
      </c>
      <c r="J1" s="9" t="s">
        <v>242</v>
      </c>
      <c r="K1" s="9" t="s">
        <v>243</v>
      </c>
      <c r="L1" s="9" t="s">
        <v>244</v>
      </c>
      <c r="M1" s="9" t="s">
        <v>66</v>
      </c>
      <c r="N1" s="9" t="s">
        <v>68</v>
      </c>
    </row>
    <row r="2">
      <c r="A2" s="17">
        <v>46711.0</v>
      </c>
      <c r="B2" s="17" t="s">
        <v>42</v>
      </c>
      <c r="C2" s="17" t="s">
        <v>42</v>
      </c>
      <c r="D2" s="17"/>
      <c r="E2" s="17">
        <v>530.0</v>
      </c>
      <c r="F2" s="17" t="s">
        <v>1325</v>
      </c>
      <c r="G2" s="17" t="str">
        <f t="shared" ref="G2:G24" si="1">IFERROR(__xludf.DUMMYFUNCTION("SPLIT(F2, ""."", TRUE)"),"9")</f>
        <v>9</v>
      </c>
      <c r="H2" s="17">
        <v>27.0</v>
      </c>
      <c r="I2" s="17">
        <v>1938.0</v>
      </c>
      <c r="J2" s="17" t="s">
        <v>771</v>
      </c>
      <c r="K2" s="17">
        <v>32.460716</v>
      </c>
      <c r="L2" s="17">
        <v>-96.458852</v>
      </c>
      <c r="M2" s="17" t="s">
        <v>249</v>
      </c>
      <c r="N2" s="17" t="s">
        <v>79</v>
      </c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</row>
    <row r="3">
      <c r="A3" s="39">
        <v>46423.0</v>
      </c>
      <c r="B3" s="39" t="s">
        <v>42</v>
      </c>
      <c r="C3" s="39" t="s">
        <v>42</v>
      </c>
      <c r="D3" s="39"/>
      <c r="E3" s="39">
        <v>770.0</v>
      </c>
      <c r="F3" s="39" t="s">
        <v>1322</v>
      </c>
      <c r="G3" s="39" t="str">
        <f t="shared" si="1"/>
        <v>10</v>
      </c>
      <c r="H3" s="39">
        <v>10.0</v>
      </c>
      <c r="I3" s="39">
        <v>1941.0</v>
      </c>
      <c r="J3" s="39" t="s">
        <v>1318</v>
      </c>
      <c r="K3" s="39">
        <v>31.594299</v>
      </c>
      <c r="L3" s="39">
        <v>-102.892654</v>
      </c>
      <c r="M3" s="39" t="s">
        <v>249</v>
      </c>
      <c r="N3" s="39" t="s">
        <v>79</v>
      </c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</row>
    <row r="4">
      <c r="A4" s="34">
        <v>94522.0</v>
      </c>
      <c r="B4" s="34" t="s">
        <v>42</v>
      </c>
      <c r="C4" s="34" t="s">
        <v>42</v>
      </c>
      <c r="D4" s="34"/>
      <c r="E4" s="34">
        <v>116.0</v>
      </c>
      <c r="F4" s="34" t="s">
        <v>1839</v>
      </c>
      <c r="G4" s="34" t="str">
        <f t="shared" si="1"/>
        <v>7</v>
      </c>
      <c r="H4" s="34">
        <v>5.0</v>
      </c>
      <c r="I4" s="34">
        <v>1943.0</v>
      </c>
      <c r="J4" s="34" t="s">
        <v>1840</v>
      </c>
      <c r="K4" s="34">
        <v>29.240784</v>
      </c>
      <c r="L4" s="34">
        <v>-89.988128</v>
      </c>
      <c r="M4" s="34" t="s">
        <v>249</v>
      </c>
      <c r="N4" s="34" t="s">
        <v>79</v>
      </c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</row>
    <row r="5">
      <c r="A5" s="8">
        <v>58823.0</v>
      </c>
      <c r="B5" s="8" t="s">
        <v>42</v>
      </c>
      <c r="C5" s="8" t="s">
        <v>42</v>
      </c>
      <c r="D5" s="8"/>
      <c r="E5" s="8">
        <v>536.0</v>
      </c>
      <c r="F5" s="8" t="s">
        <v>1839</v>
      </c>
      <c r="G5" s="8" t="str">
        <f t="shared" si="1"/>
        <v>7</v>
      </c>
      <c r="H5" s="8">
        <v>5.0</v>
      </c>
      <c r="I5" s="8">
        <v>1943.0</v>
      </c>
    </row>
    <row r="6">
      <c r="A6" s="25">
        <v>46434.0</v>
      </c>
      <c r="B6" s="25" t="s">
        <v>42</v>
      </c>
      <c r="C6" s="25" t="s">
        <v>42</v>
      </c>
      <c r="D6" s="25"/>
      <c r="E6" s="25" t="s">
        <v>1841</v>
      </c>
      <c r="F6" s="25" t="s">
        <v>1842</v>
      </c>
      <c r="G6" s="114" t="str">
        <f t="shared" si="1"/>
        <v>4</v>
      </c>
      <c r="H6" s="25">
        <v>2.0</v>
      </c>
      <c r="I6" s="25">
        <v>1945.0</v>
      </c>
      <c r="J6" s="25" t="s">
        <v>1843</v>
      </c>
      <c r="K6" s="25">
        <v>30.409624</v>
      </c>
      <c r="L6" s="25">
        <v>-91.173296</v>
      </c>
      <c r="M6" s="25" t="s">
        <v>249</v>
      </c>
      <c r="N6" s="25" t="s">
        <v>79</v>
      </c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</row>
    <row r="7">
      <c r="A7" s="36">
        <v>45202.0</v>
      </c>
      <c r="B7" s="36" t="s">
        <v>42</v>
      </c>
      <c r="C7" s="36" t="s">
        <v>42</v>
      </c>
      <c r="D7" s="36"/>
      <c r="E7" s="37"/>
      <c r="F7" s="36" t="s">
        <v>336</v>
      </c>
      <c r="G7" s="63" t="str">
        <f t="shared" si="1"/>
        <v>9</v>
      </c>
      <c r="H7" s="36">
        <v>22.0</v>
      </c>
      <c r="I7" s="36">
        <v>1945.0</v>
      </c>
      <c r="J7" s="36" t="s">
        <v>808</v>
      </c>
      <c r="K7" s="36">
        <v>38.959279</v>
      </c>
      <c r="L7" s="36">
        <v>-74.927395</v>
      </c>
      <c r="M7" s="36" t="s">
        <v>249</v>
      </c>
      <c r="N7" s="36" t="s">
        <v>79</v>
      </c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</row>
    <row r="8">
      <c r="A8" s="36">
        <v>45436.0</v>
      </c>
      <c r="B8" s="36" t="s">
        <v>42</v>
      </c>
      <c r="C8" s="36" t="s">
        <v>42</v>
      </c>
      <c r="D8" s="36"/>
      <c r="E8" s="37"/>
      <c r="F8" s="36" t="s">
        <v>336</v>
      </c>
      <c r="G8" s="63" t="str">
        <f t="shared" si="1"/>
        <v>9</v>
      </c>
      <c r="H8" s="36">
        <v>22.0</v>
      </c>
      <c r="I8" s="36">
        <v>1945.0</v>
      </c>
      <c r="J8" s="36" t="s">
        <v>808</v>
      </c>
      <c r="K8" s="36">
        <v>38.959279</v>
      </c>
      <c r="L8" s="36">
        <v>-74.927395</v>
      </c>
      <c r="M8" s="36" t="s">
        <v>249</v>
      </c>
      <c r="N8" s="36" t="s">
        <v>79</v>
      </c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</row>
    <row r="9">
      <c r="A9" s="36">
        <v>45437.0</v>
      </c>
      <c r="B9" s="36" t="s">
        <v>42</v>
      </c>
      <c r="C9" s="36" t="s">
        <v>42</v>
      </c>
      <c r="D9" s="36"/>
      <c r="E9" s="37"/>
      <c r="F9" s="36" t="s">
        <v>336</v>
      </c>
      <c r="G9" s="63" t="str">
        <f t="shared" si="1"/>
        <v>9</v>
      </c>
      <c r="H9" s="36">
        <v>22.0</v>
      </c>
      <c r="I9" s="36">
        <v>1945.0</v>
      </c>
      <c r="J9" s="36" t="s">
        <v>808</v>
      </c>
      <c r="K9" s="36">
        <v>38.959279</v>
      </c>
      <c r="L9" s="36">
        <v>-74.927395</v>
      </c>
      <c r="M9" s="36" t="s">
        <v>249</v>
      </c>
      <c r="N9" s="36" t="s">
        <v>79</v>
      </c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</row>
    <row r="10">
      <c r="A10" s="36">
        <v>45164.0</v>
      </c>
      <c r="B10" s="36" t="s">
        <v>42</v>
      </c>
      <c r="C10" s="36" t="s">
        <v>42</v>
      </c>
      <c r="D10" s="36"/>
      <c r="E10" s="37"/>
      <c r="F10" s="36" t="s">
        <v>336</v>
      </c>
      <c r="G10" s="63" t="str">
        <f t="shared" si="1"/>
        <v>9</v>
      </c>
      <c r="H10" s="36">
        <v>22.0</v>
      </c>
      <c r="I10" s="36">
        <v>1945.0</v>
      </c>
      <c r="J10" s="36" t="s">
        <v>808</v>
      </c>
      <c r="K10" s="36">
        <v>38.959279</v>
      </c>
      <c r="L10" s="36">
        <v>-74.927395</v>
      </c>
      <c r="M10" s="36" t="s">
        <v>249</v>
      </c>
      <c r="N10" s="36" t="s">
        <v>79</v>
      </c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</row>
    <row r="11">
      <c r="A11" s="36">
        <v>38885.0</v>
      </c>
      <c r="B11" s="36" t="s">
        <v>42</v>
      </c>
      <c r="C11" s="36" t="s">
        <v>42</v>
      </c>
      <c r="D11" s="36"/>
      <c r="E11" s="37"/>
      <c r="F11" s="36" t="s">
        <v>336</v>
      </c>
      <c r="G11" s="63" t="str">
        <f t="shared" si="1"/>
        <v>9</v>
      </c>
      <c r="H11" s="36">
        <v>22.0</v>
      </c>
      <c r="I11" s="36">
        <v>1945.0</v>
      </c>
      <c r="J11" s="36" t="s">
        <v>808</v>
      </c>
      <c r="K11" s="36">
        <v>38.959279</v>
      </c>
      <c r="L11" s="36">
        <v>-74.927395</v>
      </c>
      <c r="M11" s="36" t="s">
        <v>249</v>
      </c>
      <c r="N11" s="36" t="s">
        <v>79</v>
      </c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</row>
    <row r="12">
      <c r="A12" s="36">
        <v>45167.0</v>
      </c>
      <c r="B12" s="36" t="s">
        <v>42</v>
      </c>
      <c r="C12" s="36" t="s">
        <v>42</v>
      </c>
      <c r="D12" s="36"/>
      <c r="E12" s="37"/>
      <c r="F12" s="36" t="s">
        <v>336</v>
      </c>
      <c r="G12" s="63" t="str">
        <f t="shared" si="1"/>
        <v>9</v>
      </c>
      <c r="H12" s="36">
        <v>22.0</v>
      </c>
      <c r="I12" s="36">
        <v>1945.0</v>
      </c>
      <c r="J12" s="36" t="s">
        <v>808</v>
      </c>
      <c r="K12" s="36">
        <v>38.959279</v>
      </c>
      <c r="L12" s="36">
        <v>-74.927395</v>
      </c>
      <c r="M12" s="36" t="s">
        <v>249</v>
      </c>
      <c r="N12" s="36" t="s">
        <v>79</v>
      </c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</row>
    <row r="13">
      <c r="A13" s="36">
        <v>45389.0</v>
      </c>
      <c r="B13" s="36" t="s">
        <v>42</v>
      </c>
      <c r="C13" s="36" t="s">
        <v>42</v>
      </c>
      <c r="D13" s="36"/>
      <c r="E13" s="37"/>
      <c r="F13" s="36" t="s">
        <v>336</v>
      </c>
      <c r="G13" s="63" t="str">
        <f t="shared" si="1"/>
        <v>9</v>
      </c>
      <c r="H13" s="36">
        <v>22.0</v>
      </c>
      <c r="I13" s="36">
        <v>1945.0</v>
      </c>
      <c r="J13" s="36" t="s">
        <v>808</v>
      </c>
      <c r="K13" s="36">
        <v>38.959279</v>
      </c>
      <c r="L13" s="36">
        <v>-74.927395</v>
      </c>
      <c r="M13" s="36" t="s">
        <v>249</v>
      </c>
      <c r="N13" s="36" t="s">
        <v>79</v>
      </c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</row>
    <row r="14">
      <c r="A14" s="36">
        <v>41789.0</v>
      </c>
      <c r="B14" s="36" t="s">
        <v>42</v>
      </c>
      <c r="C14" s="36" t="s">
        <v>42</v>
      </c>
      <c r="D14" s="36"/>
      <c r="E14" s="37"/>
      <c r="F14" s="36" t="s">
        <v>336</v>
      </c>
      <c r="G14" s="63" t="str">
        <f t="shared" si="1"/>
        <v>9</v>
      </c>
      <c r="H14" s="36">
        <v>22.0</v>
      </c>
      <c r="I14" s="36">
        <v>1945.0</v>
      </c>
      <c r="J14" s="36" t="s">
        <v>808</v>
      </c>
      <c r="K14" s="36">
        <v>38.959279</v>
      </c>
      <c r="L14" s="36">
        <v>-74.927395</v>
      </c>
      <c r="M14" s="36" t="s">
        <v>249</v>
      </c>
      <c r="N14" s="36" t="s">
        <v>79</v>
      </c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</row>
    <row r="15">
      <c r="A15" s="36">
        <v>45497.0</v>
      </c>
      <c r="B15" s="36" t="s">
        <v>42</v>
      </c>
      <c r="C15" s="36" t="s">
        <v>42</v>
      </c>
      <c r="D15" s="36"/>
      <c r="E15" s="37"/>
      <c r="F15" s="36" t="s">
        <v>336</v>
      </c>
      <c r="G15" s="63" t="str">
        <f t="shared" si="1"/>
        <v>9</v>
      </c>
      <c r="H15" s="36">
        <v>22.0</v>
      </c>
      <c r="I15" s="36">
        <v>1945.0</v>
      </c>
      <c r="J15" s="36" t="s">
        <v>808</v>
      </c>
      <c r="K15" s="36">
        <v>38.959279</v>
      </c>
      <c r="L15" s="36">
        <v>-74.927395</v>
      </c>
      <c r="M15" s="36" t="s">
        <v>249</v>
      </c>
      <c r="N15" s="36" t="s">
        <v>79</v>
      </c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</row>
    <row r="16">
      <c r="A16" s="36">
        <v>40096.0</v>
      </c>
      <c r="B16" s="36" t="s">
        <v>42</v>
      </c>
      <c r="C16" s="36" t="s">
        <v>42</v>
      </c>
      <c r="D16" s="36"/>
      <c r="E16" s="37"/>
      <c r="F16" s="36" t="s">
        <v>336</v>
      </c>
      <c r="G16" s="63" t="str">
        <f t="shared" si="1"/>
        <v>9</v>
      </c>
      <c r="H16" s="36">
        <v>22.0</v>
      </c>
      <c r="I16" s="36">
        <v>1945.0</v>
      </c>
      <c r="J16" s="36" t="s">
        <v>808</v>
      </c>
      <c r="K16" s="36">
        <v>38.959279</v>
      </c>
      <c r="L16" s="36">
        <v>-74.927395</v>
      </c>
      <c r="M16" s="36" t="s">
        <v>249</v>
      </c>
      <c r="N16" s="36" t="s">
        <v>79</v>
      </c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</row>
    <row r="17">
      <c r="A17" s="39">
        <v>39161.0</v>
      </c>
      <c r="B17" s="39" t="s">
        <v>42</v>
      </c>
      <c r="C17" s="39" t="s">
        <v>42</v>
      </c>
      <c r="D17" s="39"/>
      <c r="E17" s="40"/>
      <c r="F17" s="39" t="s">
        <v>336</v>
      </c>
      <c r="G17" s="39" t="str">
        <f t="shared" si="1"/>
        <v>9</v>
      </c>
      <c r="H17" s="39">
        <v>22.0</v>
      </c>
      <c r="I17" s="39">
        <v>1945.0</v>
      </c>
      <c r="J17" s="39" t="s">
        <v>1844</v>
      </c>
      <c r="K17" s="39">
        <v>39.102966</v>
      </c>
      <c r="L17" s="39">
        <v>-74.83</v>
      </c>
      <c r="M17" s="39" t="s">
        <v>249</v>
      </c>
      <c r="N17" s="39" t="s">
        <v>79</v>
      </c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</row>
    <row r="18">
      <c r="A18" s="19">
        <v>45489.0</v>
      </c>
      <c r="B18" s="19" t="s">
        <v>42</v>
      </c>
      <c r="C18" s="19" t="s">
        <v>42</v>
      </c>
      <c r="D18" s="19"/>
      <c r="E18" s="20"/>
      <c r="F18" s="19" t="s">
        <v>167</v>
      </c>
      <c r="G18" s="19" t="str">
        <f t="shared" si="1"/>
        <v>9</v>
      </c>
      <c r="H18" s="19">
        <v>5.0</v>
      </c>
      <c r="I18" s="19">
        <v>1945.0</v>
      </c>
      <c r="J18" s="19" t="s">
        <v>527</v>
      </c>
      <c r="K18" s="19">
        <v>39.642685</v>
      </c>
      <c r="L18" s="19">
        <v>-74.952305</v>
      </c>
      <c r="M18" s="19" t="s">
        <v>249</v>
      </c>
      <c r="N18" s="19" t="s">
        <v>79</v>
      </c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</row>
    <row r="19">
      <c r="A19" s="19">
        <v>45445.0</v>
      </c>
      <c r="B19" s="19" t="s">
        <v>42</v>
      </c>
      <c r="C19" s="19" t="s">
        <v>42</v>
      </c>
      <c r="D19" s="19"/>
      <c r="E19" s="20"/>
      <c r="F19" s="19" t="s">
        <v>167</v>
      </c>
      <c r="G19" s="19" t="str">
        <f t="shared" si="1"/>
        <v>9</v>
      </c>
      <c r="H19" s="19">
        <v>5.0</v>
      </c>
      <c r="I19" s="19">
        <v>1945.0</v>
      </c>
      <c r="J19" s="19" t="s">
        <v>527</v>
      </c>
      <c r="K19" s="19">
        <v>39.642685</v>
      </c>
      <c r="L19" s="19">
        <v>-74.952305</v>
      </c>
      <c r="M19" s="19" t="s">
        <v>249</v>
      </c>
      <c r="N19" s="19" t="s">
        <v>79</v>
      </c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</row>
    <row r="20">
      <c r="A20" s="19">
        <v>39158.0</v>
      </c>
      <c r="B20" s="19" t="s">
        <v>42</v>
      </c>
      <c r="C20" s="19" t="s">
        <v>42</v>
      </c>
      <c r="D20" s="19"/>
      <c r="E20" s="20"/>
      <c r="F20" s="19" t="s">
        <v>167</v>
      </c>
      <c r="G20" s="19" t="str">
        <f t="shared" si="1"/>
        <v>9</v>
      </c>
      <c r="H20" s="19">
        <v>5.0</v>
      </c>
      <c r="I20" s="19">
        <v>1945.0</v>
      </c>
      <c r="J20" s="19" t="s">
        <v>527</v>
      </c>
      <c r="K20" s="19">
        <v>39.642685</v>
      </c>
      <c r="L20" s="19">
        <v>-74.952305</v>
      </c>
      <c r="M20" s="19" t="s">
        <v>249</v>
      </c>
      <c r="N20" s="19" t="s">
        <v>79</v>
      </c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</row>
    <row r="21">
      <c r="A21" s="19">
        <v>35557.0</v>
      </c>
      <c r="B21" s="19" t="s">
        <v>42</v>
      </c>
      <c r="C21" s="19" t="s">
        <v>42</v>
      </c>
      <c r="D21" s="19"/>
      <c r="E21" s="20"/>
      <c r="F21" s="19" t="s">
        <v>167</v>
      </c>
      <c r="G21" s="19" t="str">
        <f t="shared" si="1"/>
        <v>9</v>
      </c>
      <c r="H21" s="19">
        <v>5.0</v>
      </c>
      <c r="I21" s="19">
        <v>1945.0</v>
      </c>
      <c r="J21" s="19" t="s">
        <v>527</v>
      </c>
      <c r="K21" s="19">
        <v>39.642685</v>
      </c>
      <c r="L21" s="19">
        <v>-74.952305</v>
      </c>
      <c r="M21" s="19" t="s">
        <v>249</v>
      </c>
      <c r="N21" s="19" t="s">
        <v>79</v>
      </c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</row>
    <row r="22">
      <c r="A22" s="8">
        <v>59520.0</v>
      </c>
      <c r="B22" s="8" t="s">
        <v>42</v>
      </c>
      <c r="C22" s="8" t="s">
        <v>42</v>
      </c>
      <c r="D22" s="8"/>
      <c r="E22" s="8">
        <v>783.0</v>
      </c>
      <c r="F22" s="8" t="s">
        <v>1845</v>
      </c>
      <c r="G22" s="8" t="str">
        <f t="shared" si="1"/>
        <v>3</v>
      </c>
      <c r="H22" s="8">
        <v>23.0</v>
      </c>
      <c r="I22" s="8">
        <v>1945.0</v>
      </c>
      <c r="J22" s="8" t="s">
        <v>1846</v>
      </c>
      <c r="N22" s="8"/>
    </row>
    <row r="23">
      <c r="A23" s="8">
        <v>40858.0</v>
      </c>
      <c r="B23" s="8" t="s">
        <v>42</v>
      </c>
      <c r="C23" s="8" t="s">
        <v>42</v>
      </c>
      <c r="D23" s="8"/>
      <c r="E23" s="8">
        <v>784.0</v>
      </c>
      <c r="F23" s="8" t="s">
        <v>1845</v>
      </c>
      <c r="G23" s="8" t="str">
        <f t="shared" si="1"/>
        <v>3</v>
      </c>
      <c r="H23" s="8">
        <v>23.0</v>
      </c>
      <c r="I23" s="8">
        <v>1945.0</v>
      </c>
    </row>
    <row r="24">
      <c r="A24" s="8">
        <v>58924.0</v>
      </c>
      <c r="B24" s="8" t="s">
        <v>42</v>
      </c>
      <c r="C24" s="8" t="s">
        <v>42</v>
      </c>
      <c r="D24" s="8"/>
      <c r="E24" s="8">
        <v>788.0</v>
      </c>
      <c r="F24" s="8" t="s">
        <v>1845</v>
      </c>
      <c r="G24" s="8" t="str">
        <f t="shared" si="1"/>
        <v>3</v>
      </c>
      <c r="H24" s="8">
        <v>23.0</v>
      </c>
      <c r="I24" s="8">
        <v>1945.0</v>
      </c>
    </row>
    <row r="25">
      <c r="A25" s="22">
        <v>37435.0</v>
      </c>
      <c r="B25" s="23"/>
      <c r="C25" s="23"/>
      <c r="D25" s="23"/>
      <c r="E25" s="22">
        <v>461180.0</v>
      </c>
      <c r="F25" s="22">
        <v>7.1946</v>
      </c>
      <c r="G25" s="99">
        <v>7.0</v>
      </c>
      <c r="H25" s="22"/>
      <c r="I25" s="22">
        <v>1946.0</v>
      </c>
      <c r="J25" s="22" t="s">
        <v>1847</v>
      </c>
      <c r="K25" s="22">
        <v>28.680553</v>
      </c>
      <c r="L25" s="22">
        <v>-81.509516</v>
      </c>
      <c r="M25" s="22" t="s">
        <v>249</v>
      </c>
      <c r="N25" s="22" t="s">
        <v>79</v>
      </c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</row>
    <row r="26">
      <c r="A26" s="22">
        <v>92400.0</v>
      </c>
      <c r="B26" s="22" t="s">
        <v>42</v>
      </c>
      <c r="C26" s="22" t="s">
        <v>42</v>
      </c>
      <c r="D26" s="22"/>
      <c r="E26" s="23"/>
      <c r="F26" s="22" t="s">
        <v>1848</v>
      </c>
      <c r="G26" s="99" t="str">
        <f>IFERROR(__xludf.DUMMYFUNCTION("SPLIT(F26, ""."", TRUE)"),"7")</f>
        <v>7</v>
      </c>
      <c r="H26" s="22">
        <v>10.0</v>
      </c>
      <c r="I26" s="22">
        <v>1946.0</v>
      </c>
      <c r="J26" s="22" t="s">
        <v>1847</v>
      </c>
      <c r="K26" s="22">
        <v>28.680553</v>
      </c>
      <c r="L26" s="22">
        <v>-81.509516</v>
      </c>
      <c r="M26" s="22" t="s">
        <v>249</v>
      </c>
      <c r="N26" s="22" t="s">
        <v>79</v>
      </c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</row>
    <row r="27">
      <c r="A27" s="11">
        <v>45178.0</v>
      </c>
      <c r="B27" s="12"/>
      <c r="C27" s="11" t="s">
        <v>1849</v>
      </c>
      <c r="D27" s="11"/>
      <c r="E27" s="11">
        <v>460984.0</v>
      </c>
      <c r="F27" s="11">
        <v>6.1946</v>
      </c>
      <c r="G27" s="11">
        <v>6.0</v>
      </c>
      <c r="H27" s="11"/>
      <c r="I27" s="11">
        <v>1946.0</v>
      </c>
      <c r="J27" s="11" t="s">
        <v>737</v>
      </c>
      <c r="K27" s="11">
        <v>28.756384</v>
      </c>
      <c r="L27" s="11">
        <v>-81.50146</v>
      </c>
      <c r="M27" s="11" t="s">
        <v>249</v>
      </c>
      <c r="N27" s="11" t="s">
        <v>79</v>
      </c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</row>
    <row r="28">
      <c r="A28" s="11">
        <v>41273.0</v>
      </c>
      <c r="B28" s="12"/>
      <c r="C28" s="12"/>
      <c r="D28" s="12"/>
      <c r="E28" s="11">
        <v>460805.0</v>
      </c>
      <c r="F28" s="11" t="s">
        <v>1850</v>
      </c>
      <c r="G28" s="11" t="str">
        <f t="shared" ref="G28:G68" si="2">IFERROR(__xludf.DUMMYFUNCTION("SPLIT(F28, ""."", TRUE)"),"6")</f>
        <v>6</v>
      </c>
      <c r="H28" s="11">
        <v>11.0</v>
      </c>
      <c r="I28" s="11">
        <v>1946.0</v>
      </c>
      <c r="J28" s="11" t="s">
        <v>1851</v>
      </c>
      <c r="K28" s="11">
        <v>38.322063</v>
      </c>
      <c r="L28" s="11">
        <v>-75.620203</v>
      </c>
      <c r="M28" s="11" t="s">
        <v>249</v>
      </c>
      <c r="N28" s="11" t="s">
        <v>79</v>
      </c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</row>
    <row r="29">
      <c r="A29" s="11">
        <v>37843.0</v>
      </c>
      <c r="B29" s="12"/>
      <c r="C29" s="12"/>
      <c r="D29" s="12"/>
      <c r="E29" s="11">
        <v>460806.0</v>
      </c>
      <c r="F29" s="11" t="s">
        <v>1850</v>
      </c>
      <c r="G29" s="11" t="str">
        <f t="shared" si="2"/>
        <v>6</v>
      </c>
      <c r="H29" s="11">
        <v>11.0</v>
      </c>
      <c r="I29" s="11">
        <v>1946.0</v>
      </c>
      <c r="J29" s="11" t="s">
        <v>1851</v>
      </c>
      <c r="K29" s="11">
        <v>38.322063</v>
      </c>
      <c r="L29" s="11">
        <v>-75.620203</v>
      </c>
      <c r="M29" s="11" t="s">
        <v>249</v>
      </c>
      <c r="N29" s="11" t="s">
        <v>79</v>
      </c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</row>
    <row r="30">
      <c r="A30" s="11">
        <v>40996.0</v>
      </c>
      <c r="B30" s="12"/>
      <c r="C30" s="12"/>
      <c r="D30" s="12"/>
      <c r="E30" s="11">
        <v>460807.0</v>
      </c>
      <c r="F30" s="11" t="s">
        <v>1850</v>
      </c>
      <c r="G30" s="11" t="str">
        <f t="shared" si="2"/>
        <v>6</v>
      </c>
      <c r="H30" s="11">
        <v>11.0</v>
      </c>
      <c r="I30" s="11">
        <v>1946.0</v>
      </c>
      <c r="J30" s="11" t="s">
        <v>1851</v>
      </c>
      <c r="K30" s="11">
        <v>38.322063</v>
      </c>
      <c r="L30" s="11">
        <v>-75.620203</v>
      </c>
      <c r="M30" s="11" t="s">
        <v>249</v>
      </c>
      <c r="N30" s="11" t="s">
        <v>79</v>
      </c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</row>
    <row r="31">
      <c r="A31" s="11">
        <v>45243.0</v>
      </c>
      <c r="B31" s="12"/>
      <c r="C31" s="12"/>
      <c r="D31" s="12"/>
      <c r="E31" s="11">
        <v>460863.0</v>
      </c>
      <c r="F31" s="11" t="s">
        <v>1852</v>
      </c>
      <c r="G31" s="11" t="str">
        <f t="shared" si="2"/>
        <v>9</v>
      </c>
      <c r="H31" s="11">
        <v>15.0</v>
      </c>
      <c r="I31" s="11">
        <v>1946.0</v>
      </c>
      <c r="J31" s="11" t="s">
        <v>1851</v>
      </c>
      <c r="K31" s="11">
        <v>38.322063</v>
      </c>
      <c r="L31" s="11">
        <v>-75.620203</v>
      </c>
      <c r="M31" s="11" t="s">
        <v>249</v>
      </c>
      <c r="N31" s="11" t="s">
        <v>79</v>
      </c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</row>
    <row r="32">
      <c r="A32" s="11">
        <v>45283.0</v>
      </c>
      <c r="B32" s="12"/>
      <c r="C32" s="12"/>
      <c r="D32" s="12"/>
      <c r="E32" s="11">
        <v>460864.0</v>
      </c>
      <c r="F32" s="11" t="s">
        <v>1852</v>
      </c>
      <c r="G32" s="11" t="str">
        <f t="shared" si="2"/>
        <v>9</v>
      </c>
      <c r="H32" s="11">
        <v>15.0</v>
      </c>
      <c r="I32" s="11">
        <v>1946.0</v>
      </c>
      <c r="J32" s="11" t="s">
        <v>1851</v>
      </c>
      <c r="K32" s="11">
        <v>38.322063</v>
      </c>
      <c r="L32" s="11">
        <v>-75.620203</v>
      </c>
      <c r="M32" s="11" t="s">
        <v>249</v>
      </c>
      <c r="N32" s="11" t="s">
        <v>79</v>
      </c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</row>
    <row r="33">
      <c r="A33" s="11">
        <v>40973.0</v>
      </c>
      <c r="B33" s="12"/>
      <c r="C33" s="12"/>
      <c r="D33" s="12"/>
      <c r="E33" s="11">
        <v>460865.0</v>
      </c>
      <c r="F33" s="11" t="s">
        <v>1852</v>
      </c>
      <c r="G33" s="11" t="str">
        <f t="shared" si="2"/>
        <v>9</v>
      </c>
      <c r="H33" s="11">
        <v>15.0</v>
      </c>
      <c r="I33" s="11">
        <v>1946.0</v>
      </c>
      <c r="J33" s="11" t="s">
        <v>1851</v>
      </c>
      <c r="K33" s="11">
        <v>38.322063</v>
      </c>
      <c r="L33" s="11">
        <v>-75.620203</v>
      </c>
      <c r="M33" s="11" t="s">
        <v>249</v>
      </c>
      <c r="N33" s="11" t="s">
        <v>79</v>
      </c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</row>
    <row r="34">
      <c r="A34" s="11">
        <v>39577.0</v>
      </c>
      <c r="B34" s="12"/>
      <c r="C34" s="12"/>
      <c r="D34" s="12"/>
      <c r="E34" s="11">
        <v>460866.0</v>
      </c>
      <c r="F34" s="11" t="s">
        <v>1852</v>
      </c>
      <c r="G34" s="11" t="str">
        <f t="shared" si="2"/>
        <v>9</v>
      </c>
      <c r="H34" s="11">
        <v>15.0</v>
      </c>
      <c r="I34" s="11">
        <v>1946.0</v>
      </c>
      <c r="J34" s="11" t="s">
        <v>1851</v>
      </c>
      <c r="K34" s="11">
        <v>38.322063</v>
      </c>
      <c r="L34" s="11">
        <v>-75.620203</v>
      </c>
      <c r="M34" s="11" t="s">
        <v>249</v>
      </c>
      <c r="N34" s="11" t="s">
        <v>79</v>
      </c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</row>
    <row r="35">
      <c r="A35" s="19">
        <v>42191.0</v>
      </c>
      <c r="B35" s="19" t="s">
        <v>42</v>
      </c>
      <c r="C35" s="19" t="s">
        <v>42</v>
      </c>
      <c r="D35" s="19"/>
      <c r="E35" s="20"/>
      <c r="F35" s="19" t="s">
        <v>1853</v>
      </c>
      <c r="G35" s="19" t="str">
        <f t="shared" si="2"/>
        <v>9</v>
      </c>
      <c r="H35" s="19">
        <v>5.0</v>
      </c>
      <c r="I35" s="19">
        <v>1946.0</v>
      </c>
      <c r="J35" s="19" t="s">
        <v>527</v>
      </c>
      <c r="K35" s="19">
        <v>39.642685</v>
      </c>
      <c r="L35" s="19">
        <v>-74.952305</v>
      </c>
      <c r="M35" s="19" t="s">
        <v>249</v>
      </c>
      <c r="N35" s="19" t="s">
        <v>79</v>
      </c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</row>
    <row r="36">
      <c r="A36" s="14">
        <v>41974.0</v>
      </c>
      <c r="B36" s="14" t="s">
        <v>1854</v>
      </c>
      <c r="C36" s="14" t="s">
        <v>1854</v>
      </c>
      <c r="D36" s="14"/>
      <c r="E36" s="15"/>
      <c r="F36" s="14" t="s">
        <v>1855</v>
      </c>
      <c r="G36" s="88" t="str">
        <f t="shared" si="2"/>
        <v>8</v>
      </c>
      <c r="H36" s="14">
        <v>3.0</v>
      </c>
      <c r="I36" s="14">
        <v>1950.0</v>
      </c>
      <c r="J36" s="14" t="s">
        <v>1856</v>
      </c>
      <c r="K36" s="14">
        <v>-17.456653</v>
      </c>
      <c r="L36" s="14">
        <v>-63.658771</v>
      </c>
      <c r="M36" s="14" t="s">
        <v>249</v>
      </c>
      <c r="N36" s="14" t="s">
        <v>79</v>
      </c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</row>
    <row r="37">
      <c r="A37" s="17">
        <v>39772.0</v>
      </c>
      <c r="B37" s="17" t="s">
        <v>42</v>
      </c>
      <c r="C37" s="17" t="s">
        <v>42</v>
      </c>
      <c r="D37" s="17"/>
      <c r="E37" s="18"/>
      <c r="F37" s="17" t="s">
        <v>727</v>
      </c>
      <c r="G37" s="17" t="str">
        <f t="shared" si="2"/>
        <v>10</v>
      </c>
      <c r="H37" s="17">
        <v>27.0</v>
      </c>
      <c r="I37" s="17">
        <v>1950.0</v>
      </c>
      <c r="J37" s="17" t="s">
        <v>1857</v>
      </c>
      <c r="K37" s="17">
        <v>28.020573</v>
      </c>
      <c r="L37" s="17">
        <v>-97.054434</v>
      </c>
      <c r="M37" s="17" t="s">
        <v>249</v>
      </c>
      <c r="N37" s="17" t="s">
        <v>79</v>
      </c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</row>
    <row r="38">
      <c r="A38" s="39">
        <v>58364.0</v>
      </c>
      <c r="B38" s="39" t="s">
        <v>42</v>
      </c>
      <c r="C38" s="39" t="s">
        <v>42</v>
      </c>
      <c r="D38" s="39"/>
      <c r="E38" s="39">
        <v>3740.0</v>
      </c>
      <c r="F38" s="39" t="s">
        <v>1858</v>
      </c>
      <c r="G38" s="105" t="str">
        <f t="shared" si="2"/>
        <v>7</v>
      </c>
      <c r="H38" s="39">
        <v>17.0</v>
      </c>
      <c r="I38" s="39">
        <v>1951.0</v>
      </c>
      <c r="J38" s="39" t="s">
        <v>1859</v>
      </c>
      <c r="K38" s="39">
        <v>29.044415</v>
      </c>
      <c r="L38" s="39">
        <v>-95.569113</v>
      </c>
      <c r="M38" s="39" t="s">
        <v>249</v>
      </c>
      <c r="N38" s="39" t="s">
        <v>79</v>
      </c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</row>
    <row r="39">
      <c r="A39" s="19">
        <v>60199.0</v>
      </c>
      <c r="B39" s="19" t="s">
        <v>42</v>
      </c>
      <c r="C39" s="19" t="s">
        <v>42</v>
      </c>
      <c r="D39" s="19"/>
      <c r="E39" s="19">
        <v>5136.0</v>
      </c>
      <c r="F39" s="19" t="s">
        <v>1858</v>
      </c>
      <c r="G39" s="19" t="str">
        <f t="shared" si="2"/>
        <v>7</v>
      </c>
      <c r="H39" s="19">
        <v>17.0</v>
      </c>
      <c r="I39" s="19">
        <v>1951.0</v>
      </c>
      <c r="J39" s="19" t="s">
        <v>1860</v>
      </c>
      <c r="K39" s="19">
        <v>29.301389</v>
      </c>
      <c r="L39" s="19">
        <v>-94.797778</v>
      </c>
      <c r="M39" s="19" t="s">
        <v>249</v>
      </c>
      <c r="N39" s="19" t="s">
        <v>79</v>
      </c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</row>
    <row r="40">
      <c r="A40" s="19">
        <v>58422.0</v>
      </c>
      <c r="B40" s="19" t="s">
        <v>42</v>
      </c>
      <c r="C40" s="19" t="s">
        <v>42</v>
      </c>
      <c r="D40" s="19"/>
      <c r="E40" s="19">
        <v>5136.0</v>
      </c>
      <c r="F40" s="19" t="s">
        <v>1858</v>
      </c>
      <c r="G40" s="19" t="str">
        <f t="shared" si="2"/>
        <v>7</v>
      </c>
      <c r="H40" s="19">
        <v>17.0</v>
      </c>
      <c r="I40" s="19">
        <v>1951.0</v>
      </c>
      <c r="J40" s="19" t="s">
        <v>1860</v>
      </c>
      <c r="K40" s="19">
        <v>29.301389</v>
      </c>
      <c r="L40" s="19">
        <v>-94.797778</v>
      </c>
      <c r="M40" s="19" t="s">
        <v>249</v>
      </c>
      <c r="N40" s="19" t="s">
        <v>79</v>
      </c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</row>
    <row r="41">
      <c r="A41" s="19">
        <v>59994.0</v>
      </c>
      <c r="B41" s="19" t="s">
        <v>42</v>
      </c>
      <c r="C41" s="19" t="s">
        <v>42</v>
      </c>
      <c r="D41" s="19"/>
      <c r="E41" s="19">
        <v>5136.0</v>
      </c>
      <c r="F41" s="19" t="s">
        <v>1858</v>
      </c>
      <c r="G41" s="19" t="str">
        <f t="shared" si="2"/>
        <v>7</v>
      </c>
      <c r="H41" s="19">
        <v>17.0</v>
      </c>
      <c r="I41" s="19">
        <v>1951.0</v>
      </c>
      <c r="J41" s="19" t="s">
        <v>1860</v>
      </c>
      <c r="K41" s="19">
        <v>29.301389</v>
      </c>
      <c r="L41" s="19">
        <v>-94.797778</v>
      </c>
      <c r="M41" s="19" t="s">
        <v>249</v>
      </c>
      <c r="N41" s="19" t="s">
        <v>79</v>
      </c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</row>
    <row r="42">
      <c r="A42" s="19">
        <v>94713.0</v>
      </c>
      <c r="B42" s="19" t="s">
        <v>42</v>
      </c>
      <c r="C42" s="19" t="s">
        <v>42</v>
      </c>
      <c r="D42" s="19"/>
      <c r="E42" s="19">
        <v>5137.0</v>
      </c>
      <c r="F42" s="19" t="s">
        <v>1858</v>
      </c>
      <c r="G42" s="19" t="str">
        <f t="shared" si="2"/>
        <v>7</v>
      </c>
      <c r="H42" s="19">
        <v>17.0</v>
      </c>
      <c r="I42" s="19">
        <v>1951.0</v>
      </c>
      <c r="J42" s="19" t="s">
        <v>1860</v>
      </c>
      <c r="K42" s="19">
        <v>29.301389</v>
      </c>
      <c r="L42" s="19">
        <v>-94.797778</v>
      </c>
      <c r="M42" s="19" t="s">
        <v>249</v>
      </c>
      <c r="N42" s="19" t="s">
        <v>79</v>
      </c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</row>
    <row r="43">
      <c r="A43" s="19">
        <v>50567.0</v>
      </c>
      <c r="B43" s="19" t="s">
        <v>42</v>
      </c>
      <c r="C43" s="19" t="s">
        <v>42</v>
      </c>
      <c r="D43" s="19"/>
      <c r="E43" s="19">
        <v>5137.0</v>
      </c>
      <c r="F43" s="19" t="s">
        <v>1861</v>
      </c>
      <c r="G43" s="19" t="str">
        <f t="shared" si="2"/>
        <v>7</v>
      </c>
      <c r="H43" s="19">
        <v>18.0</v>
      </c>
      <c r="I43" s="19">
        <v>1951.0</v>
      </c>
      <c r="J43" s="19" t="s">
        <v>1860</v>
      </c>
      <c r="K43" s="19">
        <v>29.301389</v>
      </c>
      <c r="L43" s="19">
        <v>-94.797778</v>
      </c>
      <c r="M43" s="19" t="s">
        <v>249</v>
      </c>
      <c r="N43" s="19" t="s">
        <v>79</v>
      </c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</row>
    <row r="44">
      <c r="A44" s="17">
        <v>50729.0</v>
      </c>
      <c r="B44" s="17" t="s">
        <v>42</v>
      </c>
      <c r="C44" s="17" t="s">
        <v>42</v>
      </c>
      <c r="D44" s="17"/>
      <c r="E44" s="17">
        <v>5131.0</v>
      </c>
      <c r="F44" s="17" t="s">
        <v>743</v>
      </c>
      <c r="G44" s="17" t="str">
        <f t="shared" si="2"/>
        <v>7</v>
      </c>
      <c r="H44" s="17">
        <v>16.0</v>
      </c>
      <c r="I44" s="17">
        <v>1951.0</v>
      </c>
      <c r="J44" s="17" t="s">
        <v>744</v>
      </c>
      <c r="K44" s="17">
        <v>29.773</v>
      </c>
      <c r="L44" s="17">
        <v>-94.682696</v>
      </c>
      <c r="M44" s="17" t="s">
        <v>249</v>
      </c>
      <c r="N44" s="17" t="s">
        <v>79</v>
      </c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</row>
    <row r="45">
      <c r="A45" s="17">
        <v>58518.0</v>
      </c>
      <c r="B45" s="17" t="s">
        <v>42</v>
      </c>
      <c r="C45" s="17" t="s">
        <v>42</v>
      </c>
      <c r="D45" s="17"/>
      <c r="E45" s="17">
        <v>5131.0</v>
      </c>
      <c r="F45" s="17" t="s">
        <v>743</v>
      </c>
      <c r="G45" s="17" t="str">
        <f t="shared" si="2"/>
        <v>7</v>
      </c>
      <c r="H45" s="17">
        <v>16.0</v>
      </c>
      <c r="I45" s="17">
        <v>1951.0</v>
      </c>
      <c r="J45" s="17" t="s">
        <v>744</v>
      </c>
      <c r="K45" s="17">
        <v>29.773</v>
      </c>
      <c r="L45" s="17">
        <v>-94.682696</v>
      </c>
      <c r="M45" s="17" t="s">
        <v>249</v>
      </c>
      <c r="N45" s="17" t="s">
        <v>79</v>
      </c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</row>
    <row r="46">
      <c r="A46" s="17">
        <v>36340.0</v>
      </c>
      <c r="B46" s="17" t="s">
        <v>42</v>
      </c>
      <c r="C46" s="17" t="s">
        <v>42</v>
      </c>
      <c r="D46" s="17"/>
      <c r="E46" s="17">
        <v>5131.0</v>
      </c>
      <c r="F46" s="17" t="s">
        <v>743</v>
      </c>
      <c r="G46" s="17" t="str">
        <f t="shared" si="2"/>
        <v>7</v>
      </c>
      <c r="H46" s="17">
        <v>16.0</v>
      </c>
      <c r="I46" s="17">
        <v>1951.0</v>
      </c>
      <c r="J46" s="17" t="s">
        <v>744</v>
      </c>
      <c r="K46" s="17">
        <v>29.773</v>
      </c>
      <c r="L46" s="17">
        <v>-94.682696</v>
      </c>
      <c r="M46" s="17" t="s">
        <v>249</v>
      </c>
      <c r="N46" s="17" t="s">
        <v>79</v>
      </c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</row>
    <row r="47">
      <c r="A47" s="17">
        <v>46876.0</v>
      </c>
      <c r="B47" s="17" t="s">
        <v>42</v>
      </c>
      <c r="C47" s="17" t="s">
        <v>42</v>
      </c>
      <c r="D47" s="17"/>
      <c r="E47" s="17">
        <v>5131.0</v>
      </c>
      <c r="F47" s="17" t="s">
        <v>743</v>
      </c>
      <c r="G47" s="17" t="str">
        <f t="shared" si="2"/>
        <v>7</v>
      </c>
      <c r="H47" s="17">
        <v>16.0</v>
      </c>
      <c r="I47" s="17">
        <v>1951.0</v>
      </c>
      <c r="J47" s="17" t="s">
        <v>744</v>
      </c>
      <c r="K47" s="17">
        <v>29.773</v>
      </c>
      <c r="L47" s="17">
        <v>-94.682696</v>
      </c>
      <c r="M47" s="17" t="s">
        <v>249</v>
      </c>
      <c r="N47" s="17" t="s">
        <v>79</v>
      </c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</row>
    <row r="48">
      <c r="A48" s="17">
        <v>59046.0</v>
      </c>
      <c r="B48" s="17" t="s">
        <v>42</v>
      </c>
      <c r="C48" s="17" t="s">
        <v>42</v>
      </c>
      <c r="D48" s="17"/>
      <c r="E48" s="17">
        <v>5131.0</v>
      </c>
      <c r="F48" s="17" t="s">
        <v>743</v>
      </c>
      <c r="G48" s="17" t="str">
        <f t="shared" si="2"/>
        <v>7</v>
      </c>
      <c r="H48" s="17">
        <v>16.0</v>
      </c>
      <c r="I48" s="17">
        <v>1951.0</v>
      </c>
      <c r="J48" s="17" t="s">
        <v>744</v>
      </c>
      <c r="K48" s="17">
        <v>29.773</v>
      </c>
      <c r="L48" s="17">
        <v>-94.682696</v>
      </c>
      <c r="M48" s="17" t="s">
        <v>249</v>
      </c>
      <c r="N48" s="17" t="s">
        <v>79</v>
      </c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</row>
    <row r="49">
      <c r="A49" s="17">
        <v>58749.0</v>
      </c>
      <c r="B49" s="17" t="s">
        <v>42</v>
      </c>
      <c r="C49" s="17" t="s">
        <v>42</v>
      </c>
      <c r="D49" s="17"/>
      <c r="E49" s="17">
        <v>5131.0</v>
      </c>
      <c r="F49" s="17" t="s">
        <v>743</v>
      </c>
      <c r="G49" s="17" t="str">
        <f t="shared" si="2"/>
        <v>7</v>
      </c>
      <c r="H49" s="17">
        <v>16.0</v>
      </c>
      <c r="I49" s="17">
        <v>1951.0</v>
      </c>
      <c r="J49" s="17" t="s">
        <v>744</v>
      </c>
      <c r="K49" s="17">
        <v>29.773</v>
      </c>
      <c r="L49" s="17">
        <v>-94.682696</v>
      </c>
      <c r="M49" s="17" t="s">
        <v>249</v>
      </c>
      <c r="N49" s="17" t="s">
        <v>79</v>
      </c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</row>
    <row r="50">
      <c r="A50" s="17">
        <v>58762.0</v>
      </c>
      <c r="B50" s="17" t="s">
        <v>42</v>
      </c>
      <c r="C50" s="17" t="s">
        <v>42</v>
      </c>
      <c r="D50" s="17"/>
      <c r="E50" s="17">
        <v>5131.0</v>
      </c>
      <c r="F50" s="17" t="s">
        <v>743</v>
      </c>
      <c r="G50" s="17" t="str">
        <f t="shared" si="2"/>
        <v>7</v>
      </c>
      <c r="H50" s="17">
        <v>16.0</v>
      </c>
      <c r="I50" s="17">
        <v>1951.0</v>
      </c>
      <c r="J50" s="17" t="s">
        <v>744</v>
      </c>
      <c r="K50" s="17">
        <v>29.773</v>
      </c>
      <c r="L50" s="17">
        <v>-94.682696</v>
      </c>
      <c r="M50" s="17" t="s">
        <v>249</v>
      </c>
      <c r="N50" s="17" t="s">
        <v>79</v>
      </c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</row>
    <row r="51">
      <c r="A51" s="17">
        <v>58754.0</v>
      </c>
      <c r="B51" s="17" t="s">
        <v>42</v>
      </c>
      <c r="C51" s="17" t="s">
        <v>42</v>
      </c>
      <c r="D51" s="17"/>
      <c r="E51" s="17">
        <v>5131.0</v>
      </c>
      <c r="F51" s="17" t="s">
        <v>743</v>
      </c>
      <c r="G51" s="17" t="str">
        <f t="shared" si="2"/>
        <v>7</v>
      </c>
      <c r="H51" s="17">
        <v>16.0</v>
      </c>
      <c r="I51" s="17">
        <v>1951.0</v>
      </c>
      <c r="J51" s="17" t="s">
        <v>744</v>
      </c>
      <c r="K51" s="17">
        <v>29.773</v>
      </c>
      <c r="L51" s="17">
        <v>-94.682696</v>
      </c>
      <c r="M51" s="17" t="s">
        <v>249</v>
      </c>
      <c r="N51" s="17" t="s">
        <v>79</v>
      </c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</row>
    <row r="52">
      <c r="A52" s="17">
        <v>59372.0</v>
      </c>
      <c r="B52" s="17" t="s">
        <v>42</v>
      </c>
      <c r="C52" s="17" t="s">
        <v>42</v>
      </c>
      <c r="D52" s="17"/>
      <c r="E52" s="17">
        <v>5131.0</v>
      </c>
      <c r="F52" s="17" t="s">
        <v>743</v>
      </c>
      <c r="G52" s="17" t="str">
        <f t="shared" si="2"/>
        <v>7</v>
      </c>
      <c r="H52" s="17">
        <v>16.0</v>
      </c>
      <c r="I52" s="17">
        <v>1951.0</v>
      </c>
      <c r="J52" s="17" t="s">
        <v>744</v>
      </c>
      <c r="K52" s="17">
        <v>29.773</v>
      </c>
      <c r="L52" s="17">
        <v>-94.682696</v>
      </c>
      <c r="M52" s="17" t="s">
        <v>249</v>
      </c>
      <c r="N52" s="17" t="s">
        <v>79</v>
      </c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</row>
    <row r="53">
      <c r="A53" s="17">
        <v>58295.0</v>
      </c>
      <c r="B53" s="17" t="s">
        <v>42</v>
      </c>
      <c r="C53" s="17" t="s">
        <v>42</v>
      </c>
      <c r="D53" s="17"/>
      <c r="E53" s="17">
        <v>5135.0</v>
      </c>
      <c r="F53" s="17" t="s">
        <v>1858</v>
      </c>
      <c r="G53" s="17" t="str">
        <f t="shared" si="2"/>
        <v>7</v>
      </c>
      <c r="H53" s="17">
        <v>17.0</v>
      </c>
      <c r="I53" s="17">
        <v>1951.0</v>
      </c>
      <c r="J53" s="17" t="s">
        <v>744</v>
      </c>
      <c r="K53" s="17">
        <v>29.773</v>
      </c>
      <c r="L53" s="17">
        <v>-94.682696</v>
      </c>
      <c r="M53" s="17" t="s">
        <v>249</v>
      </c>
      <c r="N53" s="17" t="s">
        <v>79</v>
      </c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</row>
    <row r="54">
      <c r="A54" s="17">
        <v>46373.0</v>
      </c>
      <c r="B54" s="17" t="s">
        <v>42</v>
      </c>
      <c r="C54" s="17" t="s">
        <v>42</v>
      </c>
      <c r="D54" s="17"/>
      <c r="E54" s="17">
        <v>5135.0</v>
      </c>
      <c r="F54" s="17" t="s">
        <v>1858</v>
      </c>
      <c r="G54" s="17" t="str">
        <f t="shared" si="2"/>
        <v>7</v>
      </c>
      <c r="H54" s="17">
        <v>17.0</v>
      </c>
      <c r="I54" s="17">
        <v>1951.0</v>
      </c>
      <c r="J54" s="17" t="s">
        <v>744</v>
      </c>
      <c r="K54" s="17">
        <v>29.773</v>
      </c>
      <c r="L54" s="17">
        <v>-94.682696</v>
      </c>
      <c r="M54" s="17" t="s">
        <v>249</v>
      </c>
      <c r="N54" s="17" t="s">
        <v>79</v>
      </c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</row>
    <row r="55">
      <c r="A55" s="17">
        <v>98445.0</v>
      </c>
      <c r="B55" s="17" t="s">
        <v>42</v>
      </c>
      <c r="C55" s="17" t="s">
        <v>42</v>
      </c>
      <c r="D55" s="17"/>
      <c r="E55" s="17">
        <v>5135.0</v>
      </c>
      <c r="F55" s="17" t="s">
        <v>1858</v>
      </c>
      <c r="G55" s="17" t="str">
        <f t="shared" si="2"/>
        <v>7</v>
      </c>
      <c r="H55" s="17">
        <v>17.0</v>
      </c>
      <c r="I55" s="17">
        <v>1951.0</v>
      </c>
      <c r="J55" s="17" t="s">
        <v>744</v>
      </c>
      <c r="K55" s="17">
        <v>29.773</v>
      </c>
      <c r="L55" s="17">
        <v>-94.682696</v>
      </c>
      <c r="M55" s="17" t="s">
        <v>249</v>
      </c>
      <c r="N55" s="17" t="s">
        <v>79</v>
      </c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</row>
    <row r="56">
      <c r="A56" s="17">
        <v>58902.0</v>
      </c>
      <c r="B56" s="17" t="s">
        <v>42</v>
      </c>
      <c r="C56" s="17" t="s">
        <v>42</v>
      </c>
      <c r="D56" s="17"/>
      <c r="E56" s="17">
        <v>5135.0</v>
      </c>
      <c r="F56" s="17" t="s">
        <v>1858</v>
      </c>
      <c r="G56" s="17" t="str">
        <f t="shared" si="2"/>
        <v>7</v>
      </c>
      <c r="H56" s="17">
        <v>17.0</v>
      </c>
      <c r="I56" s="17">
        <v>1951.0</v>
      </c>
      <c r="J56" s="17" t="s">
        <v>744</v>
      </c>
      <c r="K56" s="17">
        <v>29.773</v>
      </c>
      <c r="L56" s="17">
        <v>-94.682696</v>
      </c>
      <c r="M56" s="17" t="s">
        <v>249</v>
      </c>
      <c r="N56" s="17" t="s">
        <v>79</v>
      </c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</row>
    <row r="57">
      <c r="A57" s="17">
        <v>94504.0</v>
      </c>
      <c r="B57" s="17" t="s">
        <v>42</v>
      </c>
      <c r="C57" s="17" t="s">
        <v>42</v>
      </c>
      <c r="D57" s="17"/>
      <c r="E57" s="17">
        <v>5135.0</v>
      </c>
      <c r="F57" s="17" t="s">
        <v>1858</v>
      </c>
      <c r="G57" s="17" t="str">
        <f t="shared" si="2"/>
        <v>7</v>
      </c>
      <c r="H57" s="17">
        <v>17.0</v>
      </c>
      <c r="I57" s="17">
        <v>1951.0</v>
      </c>
      <c r="J57" s="17" t="s">
        <v>1862</v>
      </c>
      <c r="K57" s="17">
        <v>29.773</v>
      </c>
      <c r="L57" s="17">
        <v>-94.682696</v>
      </c>
      <c r="M57" s="17" t="s">
        <v>249</v>
      </c>
      <c r="N57" s="17" t="s">
        <v>79</v>
      </c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</row>
    <row r="58">
      <c r="A58" s="22">
        <v>58678.0</v>
      </c>
      <c r="B58" s="22" t="s">
        <v>42</v>
      </c>
      <c r="C58" s="22" t="s">
        <v>42</v>
      </c>
      <c r="D58" s="22"/>
      <c r="E58" s="22">
        <v>5130.0</v>
      </c>
      <c r="F58" s="22" t="s">
        <v>743</v>
      </c>
      <c r="G58" s="22" t="str">
        <f t="shared" si="2"/>
        <v>7</v>
      </c>
      <c r="H58" s="22">
        <v>16.0</v>
      </c>
      <c r="I58" s="22">
        <v>1951.0</v>
      </c>
      <c r="J58" s="22" t="s">
        <v>1863</v>
      </c>
      <c r="K58" s="22">
        <v>30.592421</v>
      </c>
      <c r="L58" s="22">
        <v>-95.129382</v>
      </c>
      <c r="M58" s="22" t="s">
        <v>249</v>
      </c>
      <c r="N58" s="22" t="s">
        <v>79</v>
      </c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</row>
    <row r="59">
      <c r="A59" s="22">
        <v>58725.0</v>
      </c>
      <c r="B59" s="22" t="s">
        <v>42</v>
      </c>
      <c r="C59" s="22" t="s">
        <v>42</v>
      </c>
      <c r="D59" s="22"/>
      <c r="E59" s="22">
        <v>5130.0</v>
      </c>
      <c r="F59" s="22" t="s">
        <v>743</v>
      </c>
      <c r="G59" s="22" t="str">
        <f t="shared" si="2"/>
        <v>7</v>
      </c>
      <c r="H59" s="22">
        <v>16.0</v>
      </c>
      <c r="I59" s="22">
        <v>1951.0</v>
      </c>
      <c r="J59" s="22" t="s">
        <v>1863</v>
      </c>
      <c r="K59" s="22">
        <v>30.592421</v>
      </c>
      <c r="L59" s="22">
        <v>-95.129382</v>
      </c>
      <c r="M59" s="22" t="s">
        <v>249</v>
      </c>
      <c r="N59" s="22" t="s">
        <v>79</v>
      </c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</row>
    <row r="60">
      <c r="A60" s="36">
        <v>41321.0</v>
      </c>
      <c r="B60" s="36" t="s">
        <v>42</v>
      </c>
      <c r="C60" s="36" t="s">
        <v>42</v>
      </c>
      <c r="D60" s="36"/>
      <c r="E60" s="37"/>
      <c r="F60" s="36" t="s">
        <v>1864</v>
      </c>
      <c r="G60" s="36" t="str">
        <f t="shared" si="2"/>
        <v>9</v>
      </c>
      <c r="H60" s="36">
        <v>8.0</v>
      </c>
      <c r="I60" s="36">
        <v>1951.0</v>
      </c>
      <c r="J60" s="36" t="s">
        <v>764</v>
      </c>
      <c r="K60" s="36">
        <v>31.524338</v>
      </c>
      <c r="L60" s="36">
        <v>-96.533869</v>
      </c>
      <c r="M60" s="36" t="s">
        <v>249</v>
      </c>
      <c r="N60" s="36" t="s">
        <v>79</v>
      </c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</row>
    <row r="61">
      <c r="A61" s="36">
        <v>94529.0</v>
      </c>
      <c r="B61" s="36" t="s">
        <v>42</v>
      </c>
      <c r="C61" s="36" t="s">
        <v>42</v>
      </c>
      <c r="D61" s="36"/>
      <c r="E61" s="36">
        <v>5169.0</v>
      </c>
      <c r="F61" s="36" t="s">
        <v>1864</v>
      </c>
      <c r="G61" s="36" t="str">
        <f t="shared" si="2"/>
        <v>9</v>
      </c>
      <c r="H61" s="36">
        <v>8.0</v>
      </c>
      <c r="I61" s="36">
        <v>1951.0</v>
      </c>
      <c r="J61" s="36" t="s">
        <v>1865</v>
      </c>
      <c r="K61" s="36">
        <v>31.524338</v>
      </c>
      <c r="L61" s="36">
        <v>-96.533869</v>
      </c>
      <c r="M61" s="36" t="s">
        <v>249</v>
      </c>
      <c r="N61" s="36" t="s">
        <v>79</v>
      </c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</row>
    <row r="62">
      <c r="A62" s="36">
        <v>94673.0</v>
      </c>
      <c r="B62" s="36" t="s">
        <v>42</v>
      </c>
      <c r="C62" s="36" t="s">
        <v>42</v>
      </c>
      <c r="D62" s="36"/>
      <c r="E62" s="36">
        <v>5169.0</v>
      </c>
      <c r="F62" s="36" t="s">
        <v>1864</v>
      </c>
      <c r="G62" s="36" t="str">
        <f t="shared" si="2"/>
        <v>9</v>
      </c>
      <c r="H62" s="36">
        <v>8.0</v>
      </c>
      <c r="I62" s="36">
        <v>1951.0</v>
      </c>
      <c r="J62" s="36" t="s">
        <v>1865</v>
      </c>
      <c r="K62" s="36">
        <v>31.524338</v>
      </c>
      <c r="L62" s="36">
        <v>-96.533869</v>
      </c>
      <c r="M62" s="36" t="s">
        <v>249</v>
      </c>
      <c r="N62" s="36" t="s">
        <v>79</v>
      </c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</row>
    <row r="63">
      <c r="A63" s="34">
        <v>42266.0</v>
      </c>
      <c r="B63" s="34" t="s">
        <v>1866</v>
      </c>
      <c r="C63" s="34" t="s">
        <v>42</v>
      </c>
      <c r="D63" s="34"/>
      <c r="E63" s="35"/>
      <c r="F63" s="34" t="s">
        <v>1867</v>
      </c>
      <c r="G63" s="34" t="str">
        <f t="shared" si="2"/>
        <v>8</v>
      </c>
      <c r="H63" s="34">
        <v>2.0</v>
      </c>
      <c r="I63" s="34">
        <v>1951.0</v>
      </c>
      <c r="J63" s="34" t="s">
        <v>1868</v>
      </c>
      <c r="K63" s="34">
        <v>31.703766</v>
      </c>
      <c r="L63" s="34">
        <v>-98.123923</v>
      </c>
      <c r="M63" s="34" t="s">
        <v>249</v>
      </c>
      <c r="N63" s="34" t="s">
        <v>79</v>
      </c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</row>
    <row r="64">
      <c r="A64" s="19">
        <v>36801.0</v>
      </c>
      <c r="B64" s="19" t="s">
        <v>42</v>
      </c>
      <c r="C64" s="19" t="s">
        <v>42</v>
      </c>
      <c r="D64" s="19"/>
      <c r="E64" s="19" t="s">
        <v>767</v>
      </c>
      <c r="F64" s="19" t="s">
        <v>768</v>
      </c>
      <c r="G64" s="19" t="str">
        <f t="shared" si="2"/>
        <v>8</v>
      </c>
      <c r="H64" s="19">
        <v>1.0</v>
      </c>
      <c r="I64" s="19">
        <v>1951.0</v>
      </c>
      <c r="J64" s="19" t="s">
        <v>769</v>
      </c>
      <c r="K64" s="19">
        <v>32.347644</v>
      </c>
      <c r="L64" s="19">
        <v>-97.386684</v>
      </c>
      <c r="M64" s="19" t="s">
        <v>249</v>
      </c>
      <c r="N64" s="19" t="s">
        <v>79</v>
      </c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</row>
    <row r="65">
      <c r="A65" s="29">
        <v>95339.0</v>
      </c>
      <c r="B65" s="29" t="s">
        <v>42</v>
      </c>
      <c r="C65" s="29" t="s">
        <v>42</v>
      </c>
      <c r="D65" s="29"/>
      <c r="E65" s="30"/>
      <c r="F65" s="29" t="s">
        <v>1869</v>
      </c>
      <c r="G65" s="29" t="str">
        <f t="shared" si="2"/>
        <v>9</v>
      </c>
      <c r="H65" s="29">
        <v>10.0</v>
      </c>
      <c r="I65" s="29">
        <v>1952.0</v>
      </c>
      <c r="J65" s="29" t="s">
        <v>1870</v>
      </c>
      <c r="K65" s="29">
        <v>30.29191</v>
      </c>
      <c r="L65" s="29">
        <v>-93.37294</v>
      </c>
      <c r="M65" s="29" t="s">
        <v>249</v>
      </c>
      <c r="N65" s="29" t="s">
        <v>79</v>
      </c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</row>
    <row r="66">
      <c r="A66" s="29">
        <v>41450.0</v>
      </c>
      <c r="B66" s="29" t="s">
        <v>42</v>
      </c>
      <c r="C66" s="29" t="s">
        <v>42</v>
      </c>
      <c r="D66" s="29"/>
      <c r="E66" s="30"/>
      <c r="F66" s="29" t="s">
        <v>1871</v>
      </c>
      <c r="G66" s="29" t="str">
        <f t="shared" si="2"/>
        <v>5</v>
      </c>
      <c r="H66" s="29">
        <v>2.0</v>
      </c>
      <c r="I66" s="29">
        <v>1952.0</v>
      </c>
      <c r="J66" s="29" t="s">
        <v>1872</v>
      </c>
      <c r="K66" s="29">
        <v>32.79596</v>
      </c>
      <c r="L66" s="29">
        <v>-95.451064</v>
      </c>
      <c r="M66" s="29" t="s">
        <v>249</v>
      </c>
      <c r="N66" s="29" t="s">
        <v>79</v>
      </c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</row>
    <row r="67">
      <c r="A67" s="8">
        <v>39188.0</v>
      </c>
      <c r="B67" s="8" t="s">
        <v>42</v>
      </c>
      <c r="C67" s="8" t="s">
        <v>42</v>
      </c>
      <c r="D67" s="8"/>
      <c r="E67" s="8">
        <v>512077.0</v>
      </c>
      <c r="F67" s="8" t="s">
        <v>1873</v>
      </c>
      <c r="G67" s="8" t="str">
        <f t="shared" si="2"/>
        <v>11</v>
      </c>
      <c r="H67" s="8">
        <v>8.0</v>
      </c>
      <c r="I67" s="8">
        <v>1952.0</v>
      </c>
    </row>
    <row r="68">
      <c r="A68" s="8">
        <v>45381.0</v>
      </c>
      <c r="B68" s="8" t="s">
        <v>42</v>
      </c>
      <c r="C68" s="8" t="s">
        <v>42</v>
      </c>
      <c r="D68" s="8"/>
      <c r="E68" s="8">
        <v>512099.0</v>
      </c>
      <c r="F68" s="8" t="s">
        <v>1873</v>
      </c>
      <c r="G68" s="8" t="str">
        <f t="shared" si="2"/>
        <v>11</v>
      </c>
      <c r="H68" s="8">
        <v>8.0</v>
      </c>
      <c r="I68" s="8">
        <v>1952.0</v>
      </c>
    </row>
    <row r="69">
      <c r="A69" s="17">
        <v>60318.0</v>
      </c>
      <c r="B69" s="17"/>
      <c r="C69" s="17" t="s">
        <v>1849</v>
      </c>
      <c r="D69" s="17"/>
      <c r="E69" s="18"/>
      <c r="F69" s="17">
        <v>10.1953</v>
      </c>
      <c r="G69" s="17">
        <v>10.0</v>
      </c>
      <c r="H69" s="17"/>
      <c r="I69" s="17">
        <v>1953.0</v>
      </c>
      <c r="J69" s="17" t="s">
        <v>1874</v>
      </c>
      <c r="K69" s="17">
        <v>-33.399354</v>
      </c>
      <c r="L69" s="17">
        <v>-70.691341</v>
      </c>
      <c r="M69" s="17" t="s">
        <v>249</v>
      </c>
      <c r="N69" s="17" t="s">
        <v>79</v>
      </c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</row>
    <row r="70">
      <c r="A70" s="17">
        <v>94729.0</v>
      </c>
      <c r="B70" s="17"/>
      <c r="C70" s="17" t="s">
        <v>1849</v>
      </c>
      <c r="D70" s="17"/>
      <c r="E70" s="18"/>
      <c r="F70" s="17">
        <v>10.1953</v>
      </c>
      <c r="G70" s="17">
        <v>10.0</v>
      </c>
      <c r="H70" s="17"/>
      <c r="I70" s="17">
        <v>1953.0</v>
      </c>
      <c r="J70" s="17" t="s">
        <v>1874</v>
      </c>
      <c r="K70" s="17">
        <v>-33.399354</v>
      </c>
      <c r="L70" s="17">
        <v>-70.691341</v>
      </c>
      <c r="M70" s="17" t="s">
        <v>249</v>
      </c>
      <c r="N70" s="17" t="s">
        <v>79</v>
      </c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</row>
    <row r="71">
      <c r="A71" s="17">
        <v>60275.0</v>
      </c>
      <c r="B71" s="18"/>
      <c r="C71" s="17" t="s">
        <v>1849</v>
      </c>
      <c r="D71" s="17"/>
      <c r="E71" s="18"/>
      <c r="F71" s="17">
        <v>10.1953</v>
      </c>
      <c r="G71" s="17">
        <v>10.0</v>
      </c>
      <c r="H71" s="17"/>
      <c r="I71" s="17">
        <v>1953.0</v>
      </c>
      <c r="J71" s="17" t="s">
        <v>1874</v>
      </c>
      <c r="K71" s="17">
        <v>-33.399354</v>
      </c>
      <c r="L71" s="17">
        <v>-70.691341</v>
      </c>
      <c r="M71" s="17" t="s">
        <v>249</v>
      </c>
      <c r="N71" s="17" t="s">
        <v>79</v>
      </c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</row>
    <row r="72">
      <c r="A72" s="17">
        <v>94732.0</v>
      </c>
      <c r="B72" s="18"/>
      <c r="C72" s="17" t="s">
        <v>1849</v>
      </c>
      <c r="D72" s="17"/>
      <c r="E72" s="18"/>
      <c r="F72" s="17">
        <v>10.1953</v>
      </c>
      <c r="G72" s="17">
        <v>10.0</v>
      </c>
      <c r="H72" s="17"/>
      <c r="I72" s="17">
        <v>1953.0</v>
      </c>
      <c r="J72" s="17" t="s">
        <v>1874</v>
      </c>
      <c r="K72" s="17">
        <v>-33.399354</v>
      </c>
      <c r="L72" s="17">
        <v>-70.691341</v>
      </c>
      <c r="M72" s="17" t="s">
        <v>249</v>
      </c>
      <c r="N72" s="17" t="s">
        <v>79</v>
      </c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</row>
    <row r="73">
      <c r="A73" s="17">
        <v>60305.0</v>
      </c>
      <c r="B73" s="18"/>
      <c r="C73" s="17" t="s">
        <v>1849</v>
      </c>
      <c r="D73" s="17"/>
      <c r="E73" s="18"/>
      <c r="F73" s="17">
        <v>10.1953</v>
      </c>
      <c r="G73" s="17">
        <v>10.0</v>
      </c>
      <c r="H73" s="17"/>
      <c r="I73" s="17">
        <v>1953.0</v>
      </c>
      <c r="J73" s="17" t="s">
        <v>1874</v>
      </c>
      <c r="K73" s="17">
        <v>-33.399354</v>
      </c>
      <c r="L73" s="17">
        <v>-70.691341</v>
      </c>
      <c r="M73" s="17" t="s">
        <v>249</v>
      </c>
      <c r="N73" s="17" t="s">
        <v>79</v>
      </c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</row>
    <row r="74">
      <c r="A74" s="17">
        <v>60321.0</v>
      </c>
      <c r="B74" s="18"/>
      <c r="C74" s="17" t="s">
        <v>1849</v>
      </c>
      <c r="D74" s="17"/>
      <c r="E74" s="18"/>
      <c r="F74" s="17">
        <v>10.1953</v>
      </c>
      <c r="G74" s="17">
        <v>10.0</v>
      </c>
      <c r="H74" s="17"/>
      <c r="I74" s="17">
        <v>1953.0</v>
      </c>
      <c r="J74" s="17" t="s">
        <v>1874</v>
      </c>
      <c r="K74" s="17">
        <v>-33.399354</v>
      </c>
      <c r="L74" s="17">
        <v>-70.691341</v>
      </c>
      <c r="M74" s="17" t="s">
        <v>249</v>
      </c>
      <c r="N74" s="17" t="s">
        <v>79</v>
      </c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</row>
    <row r="75">
      <c r="A75" s="17">
        <v>60244.0</v>
      </c>
      <c r="B75" s="18"/>
      <c r="C75" s="17" t="s">
        <v>1849</v>
      </c>
      <c r="D75" s="17"/>
      <c r="E75" s="18"/>
      <c r="F75" s="17">
        <v>10.1953</v>
      </c>
      <c r="G75" s="17">
        <v>10.0</v>
      </c>
      <c r="H75" s="17"/>
      <c r="I75" s="17">
        <v>1953.0</v>
      </c>
      <c r="J75" s="17" t="s">
        <v>1874</v>
      </c>
      <c r="K75" s="17">
        <v>-33.399354</v>
      </c>
      <c r="L75" s="17">
        <v>-70.691341</v>
      </c>
      <c r="M75" s="17" t="s">
        <v>249</v>
      </c>
      <c r="N75" s="17" t="s">
        <v>79</v>
      </c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</row>
    <row r="76">
      <c r="A76" s="17">
        <v>60207.0</v>
      </c>
      <c r="B76" s="18"/>
      <c r="C76" s="17" t="s">
        <v>1849</v>
      </c>
      <c r="D76" s="17"/>
      <c r="E76" s="18"/>
      <c r="F76" s="17">
        <v>10.1953</v>
      </c>
      <c r="G76" s="17">
        <v>10.0</v>
      </c>
      <c r="H76" s="17"/>
      <c r="I76" s="17">
        <v>1953.0</v>
      </c>
      <c r="J76" s="17" t="s">
        <v>1874</v>
      </c>
      <c r="K76" s="17">
        <v>-33.399354</v>
      </c>
      <c r="L76" s="17">
        <v>-70.691341</v>
      </c>
      <c r="M76" s="17" t="s">
        <v>249</v>
      </c>
      <c r="N76" s="17" t="s">
        <v>79</v>
      </c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</row>
    <row r="77">
      <c r="A77" s="17">
        <v>60573.0</v>
      </c>
      <c r="B77" s="18"/>
      <c r="C77" s="17" t="s">
        <v>1849</v>
      </c>
      <c r="D77" s="17"/>
      <c r="E77" s="18"/>
      <c r="F77" s="17">
        <v>10.1953</v>
      </c>
      <c r="G77" s="17">
        <v>10.0</v>
      </c>
      <c r="H77" s="17"/>
      <c r="I77" s="17">
        <v>1953.0</v>
      </c>
      <c r="J77" s="17" t="s">
        <v>1874</v>
      </c>
      <c r="K77" s="17">
        <v>-33.399354</v>
      </c>
      <c r="L77" s="17">
        <v>-70.691341</v>
      </c>
      <c r="M77" s="17" t="s">
        <v>249</v>
      </c>
      <c r="N77" s="17" t="s">
        <v>79</v>
      </c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</row>
    <row r="78">
      <c r="A78" s="17">
        <v>94607.0</v>
      </c>
      <c r="B78" s="18"/>
      <c r="C78" s="17" t="s">
        <v>1849</v>
      </c>
      <c r="D78" s="17"/>
      <c r="E78" s="18"/>
      <c r="F78" s="17">
        <v>10.1953</v>
      </c>
      <c r="G78" s="17">
        <v>10.0</v>
      </c>
      <c r="H78" s="17"/>
      <c r="I78" s="17">
        <v>1953.0</v>
      </c>
      <c r="J78" s="17" t="s">
        <v>1874</v>
      </c>
      <c r="K78" s="17">
        <v>-33.399354</v>
      </c>
      <c r="L78" s="17">
        <v>-70.691341</v>
      </c>
      <c r="M78" s="17" t="s">
        <v>249</v>
      </c>
      <c r="N78" s="17" t="s">
        <v>79</v>
      </c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</row>
    <row r="79">
      <c r="A79" s="11">
        <v>94530.0</v>
      </c>
      <c r="B79" s="11" t="s">
        <v>42</v>
      </c>
      <c r="C79" s="11" t="s">
        <v>42</v>
      </c>
      <c r="D79" s="11"/>
      <c r="E79" s="11">
        <v>5309.0</v>
      </c>
      <c r="F79" s="11" t="s">
        <v>1875</v>
      </c>
      <c r="G79" s="62" t="str">
        <f t="shared" ref="G79:G117" si="3">IFERROR(__xludf.DUMMYFUNCTION("SPLIT(F79, ""."", TRUE)"),"6")</f>
        <v>6</v>
      </c>
      <c r="H79" s="11">
        <v>21.0</v>
      </c>
      <c r="I79" s="11">
        <v>1953.0</v>
      </c>
      <c r="J79" s="11" t="s">
        <v>1876</v>
      </c>
      <c r="K79" s="11">
        <v>26.076003</v>
      </c>
      <c r="L79" s="11">
        <v>-97.260492</v>
      </c>
      <c r="M79" s="11" t="s">
        <v>249</v>
      </c>
      <c r="N79" s="11" t="s">
        <v>79</v>
      </c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</row>
    <row r="80">
      <c r="A80" s="11">
        <v>94501.0</v>
      </c>
      <c r="B80" s="11" t="s">
        <v>42</v>
      </c>
      <c r="C80" s="11" t="s">
        <v>42</v>
      </c>
      <c r="D80" s="11"/>
      <c r="E80" s="11">
        <v>5309.0</v>
      </c>
      <c r="F80" s="11" t="s">
        <v>1875</v>
      </c>
      <c r="G80" s="62" t="str">
        <f t="shared" si="3"/>
        <v>6</v>
      </c>
      <c r="H80" s="11">
        <v>21.0</v>
      </c>
      <c r="I80" s="11">
        <v>1953.0</v>
      </c>
      <c r="J80" s="11" t="s">
        <v>1876</v>
      </c>
      <c r="K80" s="11">
        <v>26.076003</v>
      </c>
      <c r="L80" s="11">
        <v>-97.260492</v>
      </c>
      <c r="M80" s="11" t="s">
        <v>249</v>
      </c>
      <c r="N80" s="11" t="s">
        <v>79</v>
      </c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</row>
    <row r="81">
      <c r="A81" s="11">
        <v>94644.0</v>
      </c>
      <c r="B81" s="11" t="s">
        <v>42</v>
      </c>
      <c r="C81" s="11" t="s">
        <v>42</v>
      </c>
      <c r="D81" s="11"/>
      <c r="E81" s="11">
        <v>5309.0</v>
      </c>
      <c r="F81" s="11" t="s">
        <v>1875</v>
      </c>
      <c r="G81" s="62" t="str">
        <f t="shared" si="3"/>
        <v>6</v>
      </c>
      <c r="H81" s="11">
        <v>21.0</v>
      </c>
      <c r="I81" s="11">
        <v>1953.0</v>
      </c>
      <c r="J81" s="11" t="s">
        <v>1876</v>
      </c>
      <c r="K81" s="11">
        <v>26.076003</v>
      </c>
      <c r="L81" s="11">
        <v>-97.260492</v>
      </c>
      <c r="M81" s="11" t="s">
        <v>249</v>
      </c>
      <c r="N81" s="11" t="s">
        <v>79</v>
      </c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</row>
    <row r="82">
      <c r="A82" s="11">
        <v>94676.0</v>
      </c>
      <c r="B82" s="11" t="s">
        <v>42</v>
      </c>
      <c r="C82" s="11" t="s">
        <v>42</v>
      </c>
      <c r="D82" s="11"/>
      <c r="E82" s="11">
        <v>5309.0</v>
      </c>
      <c r="F82" s="11" t="s">
        <v>1875</v>
      </c>
      <c r="G82" s="62" t="str">
        <f t="shared" si="3"/>
        <v>6</v>
      </c>
      <c r="H82" s="11">
        <v>21.0</v>
      </c>
      <c r="I82" s="11">
        <v>1953.0</v>
      </c>
      <c r="J82" s="11" t="s">
        <v>1876</v>
      </c>
      <c r="K82" s="11">
        <v>26.076003</v>
      </c>
      <c r="L82" s="11">
        <v>-97.260492</v>
      </c>
      <c r="M82" s="11" t="s">
        <v>249</v>
      </c>
      <c r="N82" s="11" t="s">
        <v>79</v>
      </c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</row>
    <row r="83">
      <c r="A83" s="11">
        <v>94660.0</v>
      </c>
      <c r="B83" s="11" t="s">
        <v>42</v>
      </c>
      <c r="C83" s="11" t="s">
        <v>42</v>
      </c>
      <c r="D83" s="11"/>
      <c r="E83" s="11">
        <v>5309.0</v>
      </c>
      <c r="F83" s="11" t="s">
        <v>439</v>
      </c>
      <c r="G83" s="62" t="str">
        <f t="shared" si="3"/>
        <v>7</v>
      </c>
      <c r="H83" s="11">
        <v>21.0</v>
      </c>
      <c r="I83" s="11">
        <v>1953.0</v>
      </c>
      <c r="J83" s="11" t="s">
        <v>1876</v>
      </c>
      <c r="K83" s="11">
        <v>26.076003</v>
      </c>
      <c r="L83" s="11">
        <v>-97.260492</v>
      </c>
      <c r="M83" s="11" t="s">
        <v>249</v>
      </c>
      <c r="N83" s="11" t="s">
        <v>79</v>
      </c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</row>
    <row r="84">
      <c r="A84" s="11">
        <v>94517.0</v>
      </c>
      <c r="B84" s="11" t="s">
        <v>42</v>
      </c>
      <c r="C84" s="11" t="s">
        <v>42</v>
      </c>
      <c r="D84" s="11"/>
      <c r="E84" s="11">
        <v>5309.0</v>
      </c>
      <c r="F84" s="62" t="s">
        <v>1875</v>
      </c>
      <c r="G84" s="62" t="str">
        <f t="shared" si="3"/>
        <v>6</v>
      </c>
      <c r="H84" s="62">
        <v>21.0</v>
      </c>
      <c r="I84" s="62">
        <v>1953.0</v>
      </c>
      <c r="J84" s="11" t="s">
        <v>1876</v>
      </c>
      <c r="K84" s="11">
        <v>26.076003</v>
      </c>
      <c r="L84" s="11">
        <v>-97.260492</v>
      </c>
      <c r="M84" s="11" t="s">
        <v>249</v>
      </c>
      <c r="N84" s="11" t="s">
        <v>79</v>
      </c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</row>
    <row r="85">
      <c r="A85" s="11">
        <v>94824.0</v>
      </c>
      <c r="B85" s="11" t="s">
        <v>42</v>
      </c>
      <c r="C85" s="11" t="s">
        <v>42</v>
      </c>
      <c r="D85" s="11"/>
      <c r="E85" s="11">
        <v>5309.0</v>
      </c>
      <c r="F85" s="62" t="s">
        <v>1875</v>
      </c>
      <c r="G85" s="62" t="str">
        <f t="shared" si="3"/>
        <v>6</v>
      </c>
      <c r="H85" s="62">
        <v>21.0</v>
      </c>
      <c r="I85" s="62">
        <v>1953.0</v>
      </c>
      <c r="J85" s="11" t="s">
        <v>1876</v>
      </c>
      <c r="K85" s="11">
        <v>26.076003</v>
      </c>
      <c r="L85" s="11">
        <v>-97.260492</v>
      </c>
      <c r="M85" s="11" t="s">
        <v>249</v>
      </c>
      <c r="N85" s="11" t="s">
        <v>79</v>
      </c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</row>
    <row r="86">
      <c r="A86" s="11">
        <v>94511.0</v>
      </c>
      <c r="B86" s="11" t="s">
        <v>42</v>
      </c>
      <c r="C86" s="11" t="s">
        <v>42</v>
      </c>
      <c r="D86" s="11"/>
      <c r="E86" s="11">
        <v>5309.0</v>
      </c>
      <c r="F86" s="62" t="s">
        <v>1875</v>
      </c>
      <c r="G86" s="62" t="str">
        <f t="shared" si="3"/>
        <v>6</v>
      </c>
      <c r="H86" s="62">
        <v>21.0</v>
      </c>
      <c r="I86" s="62">
        <v>1953.0</v>
      </c>
      <c r="J86" s="11" t="s">
        <v>1876</v>
      </c>
      <c r="K86" s="11">
        <v>26.076003</v>
      </c>
      <c r="L86" s="11">
        <v>-97.260492</v>
      </c>
      <c r="M86" s="11" t="s">
        <v>249</v>
      </c>
      <c r="N86" s="11" t="s">
        <v>79</v>
      </c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</row>
    <row r="87">
      <c r="A87" s="11">
        <v>94667.0</v>
      </c>
      <c r="B87" s="11" t="s">
        <v>42</v>
      </c>
      <c r="C87" s="11" t="s">
        <v>42</v>
      </c>
      <c r="D87" s="11"/>
      <c r="E87" s="11">
        <v>5309.0</v>
      </c>
      <c r="F87" s="62" t="s">
        <v>1875</v>
      </c>
      <c r="G87" s="62" t="str">
        <f t="shared" si="3"/>
        <v>6</v>
      </c>
      <c r="H87" s="62">
        <v>21.0</v>
      </c>
      <c r="I87" s="62">
        <v>1953.0</v>
      </c>
      <c r="J87" s="11" t="s">
        <v>1876</v>
      </c>
      <c r="K87" s="11">
        <v>26.076003</v>
      </c>
      <c r="L87" s="11">
        <v>-97.260492</v>
      </c>
      <c r="M87" s="11" t="s">
        <v>249</v>
      </c>
      <c r="N87" s="11" t="s">
        <v>79</v>
      </c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</row>
    <row r="88">
      <c r="A88" s="11">
        <v>94791.0</v>
      </c>
      <c r="B88" s="11" t="s">
        <v>42</v>
      </c>
      <c r="C88" s="11" t="s">
        <v>42</v>
      </c>
      <c r="D88" s="11"/>
      <c r="E88" s="11">
        <v>5309.0</v>
      </c>
      <c r="F88" s="62" t="s">
        <v>1875</v>
      </c>
      <c r="G88" s="62" t="str">
        <f t="shared" si="3"/>
        <v>6</v>
      </c>
      <c r="H88" s="62">
        <v>21.0</v>
      </c>
      <c r="I88" s="62">
        <v>1953.0</v>
      </c>
      <c r="J88" s="11" t="s">
        <v>1876</v>
      </c>
      <c r="K88" s="11">
        <v>26.076003</v>
      </c>
      <c r="L88" s="11">
        <v>-97.260492</v>
      </c>
      <c r="M88" s="11" t="s">
        <v>249</v>
      </c>
      <c r="N88" s="11" t="s">
        <v>79</v>
      </c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</row>
    <row r="89">
      <c r="A89" s="11">
        <v>94842.0</v>
      </c>
      <c r="B89" s="11" t="s">
        <v>42</v>
      </c>
      <c r="C89" s="11" t="s">
        <v>42</v>
      </c>
      <c r="D89" s="11"/>
      <c r="E89" s="11">
        <v>5309.0</v>
      </c>
      <c r="F89" s="62" t="s">
        <v>1875</v>
      </c>
      <c r="G89" s="62" t="str">
        <f t="shared" si="3"/>
        <v>6</v>
      </c>
      <c r="H89" s="62">
        <v>21.0</v>
      </c>
      <c r="I89" s="62">
        <v>1953.0</v>
      </c>
      <c r="J89" s="11" t="s">
        <v>1876</v>
      </c>
      <c r="K89" s="11">
        <v>26.076003</v>
      </c>
      <c r="L89" s="11">
        <v>-97.260492</v>
      </c>
      <c r="M89" s="11" t="s">
        <v>249</v>
      </c>
      <c r="N89" s="11" t="s">
        <v>79</v>
      </c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</row>
    <row r="90">
      <c r="A90" s="29">
        <v>58526.0</v>
      </c>
      <c r="B90" s="29" t="s">
        <v>42</v>
      </c>
      <c r="C90" s="29" t="s">
        <v>42</v>
      </c>
      <c r="D90" s="29"/>
      <c r="E90" s="29">
        <v>5312.0</v>
      </c>
      <c r="F90" s="29" t="s">
        <v>1074</v>
      </c>
      <c r="G90" s="29" t="str">
        <f t="shared" si="3"/>
        <v>6</v>
      </c>
      <c r="H90" s="29">
        <v>22.0</v>
      </c>
      <c r="I90" s="29">
        <v>1953.0</v>
      </c>
      <c r="J90" s="29" t="s">
        <v>1877</v>
      </c>
      <c r="K90" s="29">
        <v>28.521929</v>
      </c>
      <c r="L90" s="29">
        <v>-99.860611</v>
      </c>
      <c r="M90" s="29" t="s">
        <v>249</v>
      </c>
      <c r="N90" s="29" t="s">
        <v>79</v>
      </c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</row>
    <row r="91">
      <c r="A91" s="14">
        <v>58642.0</v>
      </c>
      <c r="B91" s="14" t="s">
        <v>42</v>
      </c>
      <c r="C91" s="14" t="s">
        <v>42</v>
      </c>
      <c r="D91" s="14"/>
      <c r="E91" s="14">
        <v>5304.0</v>
      </c>
      <c r="F91" s="14" t="s">
        <v>1878</v>
      </c>
      <c r="G91" s="14" t="str">
        <f t="shared" si="3"/>
        <v>5</v>
      </c>
      <c r="H91" s="14">
        <v>16.0</v>
      </c>
      <c r="I91" s="14">
        <v>1953.0</v>
      </c>
      <c r="J91" s="14" t="s">
        <v>1879</v>
      </c>
      <c r="K91" s="14">
        <v>30.047433</v>
      </c>
      <c r="L91" s="14">
        <v>-99.140319</v>
      </c>
      <c r="M91" s="14" t="s">
        <v>249</v>
      </c>
      <c r="N91" s="14" t="s">
        <v>79</v>
      </c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</row>
    <row r="92">
      <c r="A92" s="14">
        <v>59273.0</v>
      </c>
      <c r="B92" s="14" t="s">
        <v>42</v>
      </c>
      <c r="C92" s="14" t="s">
        <v>42</v>
      </c>
      <c r="D92" s="14"/>
      <c r="E92" s="14">
        <v>5304.0</v>
      </c>
      <c r="F92" s="14" t="s">
        <v>82</v>
      </c>
      <c r="G92" s="14" t="str">
        <f t="shared" si="3"/>
        <v>6</v>
      </c>
      <c r="H92" s="14">
        <v>16.0</v>
      </c>
      <c r="I92" s="14">
        <v>1953.0</v>
      </c>
      <c r="J92" s="14" t="s">
        <v>1879</v>
      </c>
      <c r="K92" s="14">
        <v>30.047433</v>
      </c>
      <c r="L92" s="14">
        <v>-99.140319</v>
      </c>
      <c r="M92" s="14" t="s">
        <v>249</v>
      </c>
      <c r="N92" s="14" t="s">
        <v>79</v>
      </c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</row>
    <row r="93">
      <c r="A93" s="29">
        <v>42136.0</v>
      </c>
      <c r="B93" s="29" t="s">
        <v>42</v>
      </c>
      <c r="C93" s="29" t="s">
        <v>42</v>
      </c>
      <c r="D93" s="29"/>
      <c r="E93" s="30"/>
      <c r="F93" s="29" t="s">
        <v>1880</v>
      </c>
      <c r="G93" s="29" t="str">
        <f t="shared" si="3"/>
        <v>5</v>
      </c>
      <c r="H93" s="29">
        <v>2.0</v>
      </c>
      <c r="I93" s="29">
        <v>1953.0</v>
      </c>
      <c r="J93" s="29" t="s">
        <v>1872</v>
      </c>
      <c r="K93" s="29">
        <v>32.79596</v>
      </c>
      <c r="L93" s="29">
        <v>-95.451064</v>
      </c>
      <c r="M93" s="29" t="s">
        <v>249</v>
      </c>
      <c r="N93" s="29" t="s">
        <v>79</v>
      </c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</row>
    <row r="94">
      <c r="A94" s="34">
        <v>45185.0</v>
      </c>
      <c r="B94" s="34" t="s">
        <v>42</v>
      </c>
      <c r="C94" s="34" t="s">
        <v>42</v>
      </c>
      <c r="D94" s="34"/>
      <c r="E94" s="35"/>
      <c r="F94" s="34" t="s">
        <v>523</v>
      </c>
      <c r="G94" s="34" t="str">
        <f t="shared" si="3"/>
        <v>8</v>
      </c>
      <c r="H94" s="34">
        <v>4.0</v>
      </c>
      <c r="I94" s="34">
        <v>1953.0</v>
      </c>
      <c r="J94" s="34" t="s">
        <v>524</v>
      </c>
      <c r="K94" s="34">
        <v>39.310502</v>
      </c>
      <c r="L94" s="34">
        <v>-74.992333</v>
      </c>
      <c r="M94" s="34" t="s">
        <v>249</v>
      </c>
      <c r="N94" s="34" t="s">
        <v>79</v>
      </c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</row>
    <row r="95">
      <c r="A95" s="11">
        <v>94770.0</v>
      </c>
      <c r="B95" s="11" t="s">
        <v>42</v>
      </c>
      <c r="C95" s="11" t="s">
        <v>42</v>
      </c>
      <c r="D95" s="11"/>
      <c r="E95" s="11">
        <v>5309.0</v>
      </c>
      <c r="F95" s="62" t="s">
        <v>1881</v>
      </c>
      <c r="G95" s="62" t="str">
        <f t="shared" si="3"/>
        <v>6</v>
      </c>
      <c r="H95" s="62">
        <v>21.0</v>
      </c>
      <c r="I95" s="62">
        <v>1954.0</v>
      </c>
      <c r="J95" s="11" t="s">
        <v>1876</v>
      </c>
      <c r="K95" s="11">
        <v>26.076003</v>
      </c>
      <c r="L95" s="11">
        <v>-97.260492</v>
      </c>
      <c r="M95" s="11" t="s">
        <v>249</v>
      </c>
      <c r="N95" s="11" t="s">
        <v>79</v>
      </c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</row>
    <row r="96">
      <c r="A96" s="36">
        <v>98054.0</v>
      </c>
      <c r="B96" s="36" t="s">
        <v>42</v>
      </c>
      <c r="C96" s="36" t="s">
        <v>42</v>
      </c>
      <c r="D96" s="36"/>
      <c r="E96" s="37"/>
      <c r="F96" s="36" t="s">
        <v>1882</v>
      </c>
      <c r="G96" s="36" t="str">
        <f t="shared" si="3"/>
        <v>9</v>
      </c>
      <c r="H96" s="36">
        <v>10.0</v>
      </c>
      <c r="I96" s="36">
        <v>1954.0</v>
      </c>
      <c r="J96" s="36" t="s">
        <v>1883</v>
      </c>
      <c r="K96" s="36">
        <v>26.233399</v>
      </c>
      <c r="L96" s="36">
        <v>-98.466084</v>
      </c>
      <c r="M96" s="36" t="s">
        <v>249</v>
      </c>
      <c r="N96" s="36" t="s">
        <v>79</v>
      </c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</row>
    <row r="97">
      <c r="A97" s="36">
        <v>35285.0</v>
      </c>
      <c r="B97" s="36" t="s">
        <v>42</v>
      </c>
      <c r="C97" s="36" t="s">
        <v>42</v>
      </c>
      <c r="D97" s="36"/>
      <c r="E97" s="37"/>
      <c r="F97" s="36" t="s">
        <v>1882</v>
      </c>
      <c r="G97" s="36" t="str">
        <f t="shared" si="3"/>
        <v>9</v>
      </c>
      <c r="H97" s="36">
        <v>10.0</v>
      </c>
      <c r="I97" s="36">
        <v>1954.0</v>
      </c>
      <c r="J97" s="36" t="s">
        <v>1884</v>
      </c>
      <c r="K97" s="36">
        <v>26.233399</v>
      </c>
      <c r="L97" s="36">
        <v>-98.466084</v>
      </c>
      <c r="M97" s="36" t="s">
        <v>249</v>
      </c>
      <c r="N97" s="36" t="s">
        <v>79</v>
      </c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</row>
    <row r="98">
      <c r="A98" s="36">
        <v>35784.0</v>
      </c>
      <c r="B98" s="36" t="s">
        <v>42</v>
      </c>
      <c r="C98" s="36" t="s">
        <v>42</v>
      </c>
      <c r="D98" s="36"/>
      <c r="E98" s="37"/>
      <c r="F98" s="36" t="s">
        <v>1882</v>
      </c>
      <c r="G98" s="36" t="str">
        <f t="shared" si="3"/>
        <v>9</v>
      </c>
      <c r="H98" s="36">
        <v>10.0</v>
      </c>
      <c r="I98" s="36">
        <v>1954.0</v>
      </c>
      <c r="J98" s="36" t="s">
        <v>1884</v>
      </c>
      <c r="K98" s="36">
        <v>26.233399</v>
      </c>
      <c r="L98" s="36">
        <v>-98.466084</v>
      </c>
      <c r="M98" s="36" t="s">
        <v>249</v>
      </c>
      <c r="N98" s="36" t="s">
        <v>79</v>
      </c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</row>
    <row r="99">
      <c r="A99" s="14">
        <v>91389.0</v>
      </c>
      <c r="B99" s="14" t="s">
        <v>42</v>
      </c>
      <c r="C99" s="14" t="s">
        <v>42</v>
      </c>
      <c r="D99" s="14"/>
      <c r="E99" s="15"/>
      <c r="F99" s="14" t="s">
        <v>1885</v>
      </c>
      <c r="G99" s="14" t="str">
        <f t="shared" si="3"/>
        <v>9</v>
      </c>
      <c r="H99" s="14">
        <v>6.0</v>
      </c>
      <c r="I99" s="14">
        <v>1954.0</v>
      </c>
      <c r="J99" s="14" t="s">
        <v>1886</v>
      </c>
      <c r="K99" s="14">
        <v>28.040988</v>
      </c>
      <c r="L99" s="14">
        <v>-97.867555</v>
      </c>
      <c r="M99" s="14" t="s">
        <v>249</v>
      </c>
      <c r="N99" s="14" t="s">
        <v>79</v>
      </c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</row>
    <row r="100">
      <c r="A100" s="25">
        <v>91409.0</v>
      </c>
      <c r="B100" s="25" t="s">
        <v>42</v>
      </c>
      <c r="C100" s="25" t="s">
        <v>42</v>
      </c>
      <c r="D100" s="25"/>
      <c r="E100" s="26"/>
      <c r="F100" s="25" t="s">
        <v>1887</v>
      </c>
      <c r="G100" s="25" t="str">
        <f t="shared" si="3"/>
        <v>9</v>
      </c>
      <c r="H100" s="25">
        <v>4.0</v>
      </c>
      <c r="I100" s="25">
        <v>1954.0</v>
      </c>
      <c r="J100" s="25" t="s">
        <v>1888</v>
      </c>
      <c r="K100" s="25">
        <v>28.650961</v>
      </c>
      <c r="L100" s="25">
        <v>-97.387335</v>
      </c>
      <c r="M100" s="25" t="s">
        <v>249</v>
      </c>
      <c r="N100" s="25" t="s">
        <v>79</v>
      </c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</row>
    <row r="101">
      <c r="A101" s="36">
        <v>92047.0</v>
      </c>
      <c r="B101" s="36" t="s">
        <v>42</v>
      </c>
      <c r="C101" s="36" t="s">
        <v>42</v>
      </c>
      <c r="D101" s="36"/>
      <c r="E101" s="37"/>
      <c r="F101" s="36" t="s">
        <v>1887</v>
      </c>
      <c r="G101" s="36" t="str">
        <f t="shared" si="3"/>
        <v>9</v>
      </c>
      <c r="H101" s="36">
        <v>4.0</v>
      </c>
      <c r="I101" s="36">
        <v>1954.0</v>
      </c>
      <c r="J101" s="36" t="s">
        <v>1889</v>
      </c>
      <c r="K101" s="36">
        <v>28.805263</v>
      </c>
      <c r="L101" s="36">
        <v>-97.03674</v>
      </c>
      <c r="M101" s="36" t="s">
        <v>249</v>
      </c>
      <c r="N101" s="36" t="s">
        <v>79</v>
      </c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</row>
    <row r="102">
      <c r="A102" s="11">
        <v>92071.0</v>
      </c>
      <c r="B102" s="11" t="s">
        <v>42</v>
      </c>
      <c r="C102" s="11" t="s">
        <v>42</v>
      </c>
      <c r="D102" s="11"/>
      <c r="E102" s="12"/>
      <c r="F102" s="11" t="s">
        <v>756</v>
      </c>
      <c r="G102" s="11" t="str">
        <f t="shared" si="3"/>
        <v>8</v>
      </c>
      <c r="H102" s="11">
        <v>30.0</v>
      </c>
      <c r="I102" s="11">
        <v>1954.0</v>
      </c>
      <c r="J102" s="11" t="s">
        <v>324</v>
      </c>
      <c r="K102" s="11">
        <v>30.731016</v>
      </c>
      <c r="L102" s="11">
        <v>-98.370584</v>
      </c>
      <c r="M102" s="11" t="s">
        <v>249</v>
      </c>
      <c r="N102" s="11" t="s">
        <v>79</v>
      </c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</row>
    <row r="103">
      <c r="A103" s="11">
        <v>84059.0</v>
      </c>
      <c r="B103" s="11" t="s">
        <v>42</v>
      </c>
      <c r="C103" s="11" t="s">
        <v>42</v>
      </c>
      <c r="D103" s="11"/>
      <c r="E103" s="12"/>
      <c r="F103" s="11" t="s">
        <v>756</v>
      </c>
      <c r="G103" s="11" t="str">
        <f t="shared" si="3"/>
        <v>8</v>
      </c>
      <c r="H103" s="11">
        <v>30.0</v>
      </c>
      <c r="I103" s="11">
        <v>1954.0</v>
      </c>
      <c r="J103" s="11" t="s">
        <v>324</v>
      </c>
      <c r="K103" s="11">
        <v>30.731016</v>
      </c>
      <c r="L103" s="11">
        <v>-98.370584</v>
      </c>
      <c r="M103" s="11" t="s">
        <v>249</v>
      </c>
      <c r="N103" s="11" t="s">
        <v>79</v>
      </c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</row>
    <row r="104">
      <c r="A104" s="8">
        <v>59560.0</v>
      </c>
      <c r="C104" s="8" t="s">
        <v>1849</v>
      </c>
      <c r="D104" s="8"/>
      <c r="F104" s="8" t="s">
        <v>1890</v>
      </c>
      <c r="G104" s="8" t="str">
        <f t="shared" si="3"/>
        <v>1</v>
      </c>
      <c r="H104" s="8">
        <v>23.0</v>
      </c>
      <c r="I104" s="8">
        <v>1954.0</v>
      </c>
      <c r="J104" s="8" t="s">
        <v>1891</v>
      </c>
    </row>
    <row r="105">
      <c r="A105" s="8">
        <v>60212.0</v>
      </c>
      <c r="C105" s="8" t="s">
        <v>1849</v>
      </c>
      <c r="D105" s="8"/>
      <c r="F105" s="8" t="s">
        <v>1892</v>
      </c>
      <c r="G105" s="8" t="str">
        <f t="shared" si="3"/>
        <v>1</v>
      </c>
      <c r="H105" s="8">
        <v>31.0</v>
      </c>
      <c r="I105" s="8">
        <v>1954.0</v>
      </c>
      <c r="J105" s="8" t="s">
        <v>1893</v>
      </c>
    </row>
    <row r="106">
      <c r="A106" s="8">
        <v>60226.0</v>
      </c>
      <c r="B106" s="8"/>
      <c r="C106" s="8" t="s">
        <v>1849</v>
      </c>
      <c r="D106" s="8"/>
      <c r="F106" s="8" t="s">
        <v>1892</v>
      </c>
      <c r="G106" s="8" t="str">
        <f t="shared" si="3"/>
        <v>1</v>
      </c>
      <c r="H106" s="8">
        <v>31.0</v>
      </c>
      <c r="I106" s="8">
        <v>1954.0</v>
      </c>
      <c r="J106" s="8" t="s">
        <v>1894</v>
      </c>
    </row>
    <row r="107">
      <c r="A107" s="8">
        <v>60368.0</v>
      </c>
      <c r="C107" s="8" t="s">
        <v>1849</v>
      </c>
      <c r="D107" s="8"/>
      <c r="F107" s="8" t="s">
        <v>1892</v>
      </c>
      <c r="G107" s="8" t="str">
        <f t="shared" si="3"/>
        <v>1</v>
      </c>
      <c r="H107" s="8">
        <v>31.0</v>
      </c>
      <c r="I107" s="8">
        <v>1954.0</v>
      </c>
      <c r="J107" s="8" t="s">
        <v>1894</v>
      </c>
    </row>
    <row r="108">
      <c r="A108" s="8">
        <v>60211.0</v>
      </c>
      <c r="C108" s="8" t="s">
        <v>1849</v>
      </c>
      <c r="D108" s="8"/>
      <c r="F108" s="8" t="s">
        <v>1892</v>
      </c>
      <c r="G108" s="8" t="str">
        <f t="shared" si="3"/>
        <v>1</v>
      </c>
      <c r="H108" s="8">
        <v>31.0</v>
      </c>
      <c r="I108" s="8">
        <v>1954.0</v>
      </c>
      <c r="J108" s="8" t="s">
        <v>1894</v>
      </c>
    </row>
    <row r="109">
      <c r="A109" s="8">
        <v>60277.0</v>
      </c>
      <c r="C109" s="8" t="s">
        <v>1849</v>
      </c>
      <c r="D109" s="8"/>
      <c r="F109" s="8" t="s">
        <v>1892</v>
      </c>
      <c r="G109" s="8" t="str">
        <f t="shared" si="3"/>
        <v>1</v>
      </c>
      <c r="H109" s="8">
        <v>31.0</v>
      </c>
      <c r="I109" s="8">
        <v>1954.0</v>
      </c>
      <c r="J109" s="115" t="s">
        <v>1894</v>
      </c>
    </row>
    <row r="110">
      <c r="A110" s="8">
        <v>60253.0</v>
      </c>
      <c r="C110" s="8" t="s">
        <v>1849</v>
      </c>
      <c r="D110" s="8"/>
      <c r="F110" s="8" t="s">
        <v>1892</v>
      </c>
      <c r="G110" s="8" t="str">
        <f t="shared" si="3"/>
        <v>1</v>
      </c>
      <c r="H110" s="8">
        <v>31.0</v>
      </c>
      <c r="I110" s="8">
        <v>1954.0</v>
      </c>
      <c r="J110" s="8" t="s">
        <v>1894</v>
      </c>
    </row>
    <row r="111">
      <c r="A111" s="8">
        <v>60339.0</v>
      </c>
      <c r="C111" s="8" t="s">
        <v>1849</v>
      </c>
      <c r="D111" s="8"/>
      <c r="F111" s="8" t="s">
        <v>1892</v>
      </c>
      <c r="G111" s="8" t="str">
        <f t="shared" si="3"/>
        <v>1</v>
      </c>
      <c r="H111" s="8">
        <v>31.0</v>
      </c>
      <c r="I111" s="8">
        <v>1954.0</v>
      </c>
      <c r="J111" s="8" t="s">
        <v>1894</v>
      </c>
    </row>
    <row r="112">
      <c r="A112" s="8">
        <v>94594.0</v>
      </c>
      <c r="C112" s="8" t="s">
        <v>1849</v>
      </c>
      <c r="D112" s="8"/>
      <c r="F112" s="8" t="s">
        <v>1892</v>
      </c>
      <c r="G112" s="8" t="str">
        <f t="shared" si="3"/>
        <v>1</v>
      </c>
      <c r="H112" s="8">
        <v>31.0</v>
      </c>
      <c r="I112" s="8">
        <v>1954.0</v>
      </c>
      <c r="J112" s="8" t="s">
        <v>1894</v>
      </c>
    </row>
    <row r="113">
      <c r="A113" s="8">
        <v>94172.0</v>
      </c>
      <c r="C113" s="8" t="s">
        <v>1849</v>
      </c>
      <c r="D113" s="8"/>
      <c r="F113" s="8" t="s">
        <v>1892</v>
      </c>
      <c r="G113" s="8" t="str">
        <f t="shared" si="3"/>
        <v>1</v>
      </c>
      <c r="H113" s="8">
        <v>31.0</v>
      </c>
      <c r="I113" s="8">
        <v>1954.0</v>
      </c>
      <c r="J113" s="8" t="s">
        <v>1894</v>
      </c>
    </row>
    <row r="114">
      <c r="A114" s="8">
        <v>94468.0</v>
      </c>
      <c r="C114" s="8" t="s">
        <v>1849</v>
      </c>
      <c r="D114" s="8"/>
      <c r="F114" s="8" t="s">
        <v>1892</v>
      </c>
      <c r="G114" s="8" t="str">
        <f t="shared" si="3"/>
        <v>1</v>
      </c>
      <c r="H114" s="8">
        <v>31.0</v>
      </c>
      <c r="I114" s="8">
        <v>1954.0</v>
      </c>
      <c r="J114" s="8" t="s">
        <v>1894</v>
      </c>
    </row>
    <row r="115">
      <c r="A115" s="22">
        <v>58764.0</v>
      </c>
      <c r="B115" s="22" t="s">
        <v>42</v>
      </c>
      <c r="C115" s="22" t="s">
        <v>42</v>
      </c>
      <c r="D115" s="22"/>
      <c r="E115" s="22" t="s">
        <v>1895</v>
      </c>
      <c r="F115" s="22" t="s">
        <v>1346</v>
      </c>
      <c r="G115" s="22" t="str">
        <f t="shared" si="3"/>
        <v>10</v>
      </c>
      <c r="H115" s="22">
        <v>24.0</v>
      </c>
      <c r="I115" s="22">
        <v>1955.0</v>
      </c>
      <c r="J115" s="22" t="s">
        <v>886</v>
      </c>
      <c r="K115" s="22">
        <v>33.247057</v>
      </c>
      <c r="L115" s="22">
        <v>-95.899966</v>
      </c>
      <c r="M115" s="22" t="s">
        <v>249</v>
      </c>
      <c r="N115" s="22" t="s">
        <v>79</v>
      </c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</row>
    <row r="116">
      <c r="A116" s="8">
        <v>64443.0</v>
      </c>
      <c r="B116" s="8" t="s">
        <v>1849</v>
      </c>
      <c r="C116" s="8" t="s">
        <v>1896</v>
      </c>
      <c r="D116" s="8"/>
      <c r="F116" s="8" t="s">
        <v>1897</v>
      </c>
      <c r="G116" s="112" t="str">
        <f t="shared" si="3"/>
        <v>3</v>
      </c>
      <c r="H116" s="8">
        <v>1.0</v>
      </c>
      <c r="I116" s="8">
        <v>1955.0</v>
      </c>
      <c r="J116" s="8" t="s">
        <v>1898</v>
      </c>
    </row>
    <row r="117">
      <c r="A117" s="8">
        <v>94730.0</v>
      </c>
      <c r="B117" s="8" t="s">
        <v>1849</v>
      </c>
      <c r="C117" s="8" t="s">
        <v>1896</v>
      </c>
      <c r="D117" s="8"/>
      <c r="F117" s="8" t="s">
        <v>1899</v>
      </c>
      <c r="G117" s="112" t="str">
        <f t="shared" si="3"/>
        <v>3</v>
      </c>
      <c r="H117" s="8">
        <v>14.0</v>
      </c>
      <c r="I117" s="8">
        <v>1955.0</v>
      </c>
      <c r="J117" s="8" t="s">
        <v>1898</v>
      </c>
    </row>
    <row r="118">
      <c r="A118" s="8">
        <v>94817.0</v>
      </c>
      <c r="B118" s="8" t="s">
        <v>1849</v>
      </c>
      <c r="C118" s="8" t="s">
        <v>1900</v>
      </c>
      <c r="D118" s="8"/>
      <c r="F118" s="8">
        <v>2.1955</v>
      </c>
      <c r="G118" s="8">
        <v>2.0</v>
      </c>
      <c r="H118" s="8"/>
      <c r="I118" s="8">
        <v>1955.0</v>
      </c>
      <c r="J118" s="8" t="s">
        <v>1901</v>
      </c>
      <c r="N118" s="8"/>
    </row>
    <row r="119">
      <c r="A119" s="36">
        <v>43722.0</v>
      </c>
      <c r="B119" s="36" t="s">
        <v>42</v>
      </c>
      <c r="C119" s="36" t="s">
        <v>42</v>
      </c>
      <c r="D119" s="36"/>
      <c r="E119" s="36">
        <v>57124.0</v>
      </c>
      <c r="F119" s="63" t="s">
        <v>1902</v>
      </c>
      <c r="G119" s="63" t="str">
        <f t="shared" ref="G119:G146" si="4">IFERROR(__xludf.DUMMYFUNCTION("SPLIT(F119, ""."", TRUE)"),"8")</f>
        <v>8</v>
      </c>
      <c r="H119" s="63">
        <v>19.0</v>
      </c>
      <c r="I119" s="63">
        <v>1957.0</v>
      </c>
      <c r="J119" s="36" t="s">
        <v>1903</v>
      </c>
      <c r="K119" s="77">
        <v>18.355426</v>
      </c>
      <c r="L119" s="36">
        <v>-96.126539</v>
      </c>
      <c r="M119" s="36" t="s">
        <v>249</v>
      </c>
      <c r="N119" s="36" t="s">
        <v>79</v>
      </c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</row>
    <row r="120">
      <c r="A120" s="36">
        <v>64440.0</v>
      </c>
      <c r="B120" s="36" t="s">
        <v>42</v>
      </c>
      <c r="C120" s="36" t="s">
        <v>42</v>
      </c>
      <c r="D120" s="36"/>
      <c r="E120" s="36">
        <v>57124.0</v>
      </c>
      <c r="F120" s="36" t="s">
        <v>1902</v>
      </c>
      <c r="G120" s="63" t="str">
        <f t="shared" si="4"/>
        <v>8</v>
      </c>
      <c r="H120" s="36">
        <v>19.0</v>
      </c>
      <c r="I120" s="36">
        <v>1957.0</v>
      </c>
      <c r="J120" s="36" t="s">
        <v>1904</v>
      </c>
      <c r="K120" s="77">
        <v>18.355426</v>
      </c>
      <c r="L120" s="36">
        <v>-96.126539</v>
      </c>
      <c r="M120" s="36" t="s">
        <v>249</v>
      </c>
      <c r="N120" s="36" t="s">
        <v>79</v>
      </c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</row>
    <row r="121">
      <c r="A121" s="17">
        <v>43772.0</v>
      </c>
      <c r="B121" s="17" t="s">
        <v>42</v>
      </c>
      <c r="C121" s="17" t="s">
        <v>42</v>
      </c>
      <c r="D121" s="17"/>
      <c r="E121" s="17">
        <v>57121.0</v>
      </c>
      <c r="F121" s="17" t="s">
        <v>1905</v>
      </c>
      <c r="G121" s="17" t="str">
        <f t="shared" si="4"/>
        <v>8</v>
      </c>
      <c r="H121" s="17">
        <v>17.0</v>
      </c>
      <c r="I121" s="17">
        <v>1957.0</v>
      </c>
      <c r="J121" s="17" t="s">
        <v>1906</v>
      </c>
      <c r="K121" s="81">
        <v>18.820464</v>
      </c>
      <c r="L121" s="81">
        <v>-97.164688</v>
      </c>
      <c r="M121" s="17" t="s">
        <v>249</v>
      </c>
      <c r="N121" s="17" t="s">
        <v>79</v>
      </c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</row>
    <row r="122">
      <c r="A122" s="25">
        <v>58702.0</v>
      </c>
      <c r="B122" s="25" t="s">
        <v>42</v>
      </c>
      <c r="C122" s="25" t="s">
        <v>42</v>
      </c>
      <c r="D122" s="25"/>
      <c r="E122" s="25">
        <v>5109.0</v>
      </c>
      <c r="F122" s="25" t="s">
        <v>1907</v>
      </c>
      <c r="G122" s="25" t="str">
        <f t="shared" si="4"/>
        <v>6</v>
      </c>
      <c r="H122" s="25">
        <v>4.0</v>
      </c>
      <c r="I122" s="25">
        <v>1957.0</v>
      </c>
      <c r="J122" s="25" t="s">
        <v>1908</v>
      </c>
      <c r="K122" s="25">
        <v>33.156786</v>
      </c>
      <c r="L122" s="25">
        <v>-94.968269</v>
      </c>
      <c r="M122" s="25" t="s">
        <v>249</v>
      </c>
      <c r="N122" s="25" t="s">
        <v>79</v>
      </c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</row>
    <row r="123">
      <c r="A123" s="19">
        <v>40029.0</v>
      </c>
      <c r="B123" s="19" t="s">
        <v>42</v>
      </c>
      <c r="C123" s="19" t="s">
        <v>42</v>
      </c>
      <c r="D123" s="19"/>
      <c r="E123" s="19">
        <v>58223.0</v>
      </c>
      <c r="F123" s="19" t="s">
        <v>124</v>
      </c>
      <c r="G123" s="96" t="str">
        <f t="shared" si="4"/>
        <v>8</v>
      </c>
      <c r="H123" s="19">
        <v>19.0</v>
      </c>
      <c r="I123" s="19">
        <v>1958.0</v>
      </c>
      <c r="J123" s="70" t="s">
        <v>1909</v>
      </c>
      <c r="K123" s="19">
        <v>17.99923</v>
      </c>
      <c r="L123" s="19">
        <v>-92.943249</v>
      </c>
      <c r="M123" s="19" t="s">
        <v>249</v>
      </c>
      <c r="N123" s="19" t="s">
        <v>79</v>
      </c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</row>
    <row r="124">
      <c r="A124" s="17">
        <v>45325.0</v>
      </c>
      <c r="B124" s="17" t="s">
        <v>42</v>
      </c>
      <c r="C124" s="17" t="s">
        <v>42</v>
      </c>
      <c r="D124" s="17"/>
      <c r="E124" s="17">
        <v>58220.0</v>
      </c>
      <c r="F124" s="17" t="s">
        <v>1007</v>
      </c>
      <c r="G124" s="102" t="str">
        <f t="shared" si="4"/>
        <v>8</v>
      </c>
      <c r="H124" s="17">
        <v>18.0</v>
      </c>
      <c r="I124" s="17">
        <v>1958.0</v>
      </c>
      <c r="J124" s="80" t="s">
        <v>1910</v>
      </c>
      <c r="K124" s="17">
        <v>18.022084</v>
      </c>
      <c r="L124" s="17">
        <v>-92.93474</v>
      </c>
      <c r="M124" s="17" t="s">
        <v>249</v>
      </c>
      <c r="N124" s="17" t="s">
        <v>79</v>
      </c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</row>
    <row r="125">
      <c r="A125" s="29">
        <v>40213.0</v>
      </c>
      <c r="B125" s="29" t="s">
        <v>42</v>
      </c>
      <c r="C125" s="29" t="s">
        <v>42</v>
      </c>
      <c r="D125" s="29"/>
      <c r="E125" s="29">
        <v>58192.0</v>
      </c>
      <c r="F125" s="29" t="s">
        <v>298</v>
      </c>
      <c r="G125" s="29" t="str">
        <f t="shared" si="4"/>
        <v>8</v>
      </c>
      <c r="H125" s="29">
        <v>6.0</v>
      </c>
      <c r="I125" s="29">
        <v>1958.0</v>
      </c>
      <c r="J125" s="64" t="s">
        <v>1911</v>
      </c>
      <c r="K125" s="29">
        <v>18.190161</v>
      </c>
      <c r="L125" s="29">
        <v>-96.14659</v>
      </c>
      <c r="M125" s="29" t="s">
        <v>249</v>
      </c>
      <c r="N125" s="29" t="s">
        <v>79</v>
      </c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</row>
    <row r="126">
      <c r="A126" s="25">
        <v>45327.0</v>
      </c>
      <c r="B126" s="25" t="s">
        <v>42</v>
      </c>
      <c r="C126" s="25" t="s">
        <v>42</v>
      </c>
      <c r="D126" s="25"/>
      <c r="E126" s="25">
        <v>58185.0</v>
      </c>
      <c r="F126" s="25" t="s">
        <v>1014</v>
      </c>
      <c r="G126" s="25" t="str">
        <f t="shared" si="4"/>
        <v>8</v>
      </c>
      <c r="H126" s="25">
        <v>4.0</v>
      </c>
      <c r="I126" s="25">
        <v>1958.0</v>
      </c>
      <c r="J126" s="74" t="s">
        <v>1912</v>
      </c>
      <c r="K126" s="75">
        <v>18.234482</v>
      </c>
      <c r="L126" s="75">
        <v>-96.415939</v>
      </c>
      <c r="M126" s="25" t="s">
        <v>249</v>
      </c>
      <c r="N126" s="25" t="s">
        <v>79</v>
      </c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</row>
    <row r="127">
      <c r="A127" s="25">
        <v>45331.0</v>
      </c>
      <c r="B127" s="25" t="s">
        <v>42</v>
      </c>
      <c r="C127" s="25" t="s">
        <v>42</v>
      </c>
      <c r="D127" s="25"/>
      <c r="E127" s="25">
        <v>58185.0</v>
      </c>
      <c r="F127" s="114" t="s">
        <v>1014</v>
      </c>
      <c r="G127" s="25" t="str">
        <f t="shared" si="4"/>
        <v>8</v>
      </c>
      <c r="H127" s="114">
        <v>4.0</v>
      </c>
      <c r="I127" s="114">
        <v>1958.0</v>
      </c>
      <c r="J127" s="74" t="s">
        <v>1913</v>
      </c>
      <c r="K127" s="75">
        <v>18.234482</v>
      </c>
      <c r="L127" s="75">
        <v>-96.415939</v>
      </c>
      <c r="M127" s="25" t="s">
        <v>249</v>
      </c>
      <c r="N127" s="25" t="s">
        <v>79</v>
      </c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</row>
    <row r="128">
      <c r="A128" s="25">
        <v>45269.0</v>
      </c>
      <c r="B128" s="25" t="s">
        <v>42</v>
      </c>
      <c r="C128" s="25" t="s">
        <v>42</v>
      </c>
      <c r="D128" s="25"/>
      <c r="E128" s="25">
        <v>58185.0</v>
      </c>
      <c r="F128" s="114" t="s">
        <v>1014</v>
      </c>
      <c r="G128" s="25" t="str">
        <f t="shared" si="4"/>
        <v>8</v>
      </c>
      <c r="H128" s="114">
        <v>4.0</v>
      </c>
      <c r="I128" s="114">
        <v>1958.0</v>
      </c>
      <c r="J128" s="74" t="s">
        <v>1914</v>
      </c>
      <c r="K128" s="75">
        <v>18.234482</v>
      </c>
      <c r="L128" s="75">
        <v>-96.415939</v>
      </c>
      <c r="M128" s="25" t="s">
        <v>249</v>
      </c>
      <c r="N128" s="25" t="s">
        <v>79</v>
      </c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</row>
    <row r="129">
      <c r="A129" s="25">
        <v>45448.0</v>
      </c>
      <c r="B129" s="25" t="s">
        <v>42</v>
      </c>
      <c r="C129" s="25" t="s">
        <v>42</v>
      </c>
      <c r="D129" s="25"/>
      <c r="E129" s="25">
        <v>58185.0</v>
      </c>
      <c r="F129" s="114" t="s">
        <v>1014</v>
      </c>
      <c r="G129" s="25" t="str">
        <f t="shared" si="4"/>
        <v>8</v>
      </c>
      <c r="H129" s="114">
        <v>4.0</v>
      </c>
      <c r="I129" s="114">
        <v>1958.0</v>
      </c>
      <c r="J129" s="74" t="s">
        <v>1915</v>
      </c>
      <c r="K129" s="75">
        <v>18.234482</v>
      </c>
      <c r="L129" s="75">
        <v>-96.415939</v>
      </c>
      <c r="M129" s="25" t="s">
        <v>249</v>
      </c>
      <c r="N129" s="25" t="s">
        <v>79</v>
      </c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</row>
    <row r="130">
      <c r="A130" s="22">
        <v>45333.0</v>
      </c>
      <c r="B130" s="22" t="s">
        <v>42</v>
      </c>
      <c r="C130" s="22" t="s">
        <v>42</v>
      </c>
      <c r="D130" s="22"/>
      <c r="E130" s="22">
        <v>58187.0</v>
      </c>
      <c r="F130" s="22" t="s">
        <v>97</v>
      </c>
      <c r="G130" s="22" t="str">
        <f t="shared" si="4"/>
        <v>8</v>
      </c>
      <c r="H130" s="22">
        <v>5.0</v>
      </c>
      <c r="I130" s="22">
        <v>1958.0</v>
      </c>
      <c r="J130" s="84" t="s">
        <v>1916</v>
      </c>
      <c r="K130" s="22">
        <v>18.31276</v>
      </c>
      <c r="L130" s="116">
        <v>-96.305006</v>
      </c>
      <c r="M130" s="22" t="s">
        <v>249</v>
      </c>
      <c r="N130" s="22" t="s">
        <v>79</v>
      </c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</row>
    <row r="131">
      <c r="A131" s="22">
        <v>45316.0</v>
      </c>
      <c r="B131" s="22" t="s">
        <v>42</v>
      </c>
      <c r="C131" s="22" t="s">
        <v>42</v>
      </c>
      <c r="D131" s="22"/>
      <c r="E131" s="22">
        <v>58191.0</v>
      </c>
      <c r="F131" s="22" t="s">
        <v>298</v>
      </c>
      <c r="G131" s="22" t="str">
        <f t="shared" si="4"/>
        <v>8</v>
      </c>
      <c r="H131" s="22">
        <v>6.0</v>
      </c>
      <c r="I131" s="22">
        <v>1958.0</v>
      </c>
      <c r="J131" s="84" t="s">
        <v>1917</v>
      </c>
      <c r="K131" s="22">
        <v>18.31276</v>
      </c>
      <c r="L131" s="116">
        <v>-96.305006</v>
      </c>
      <c r="M131" s="22" t="s">
        <v>249</v>
      </c>
      <c r="N131" s="22" t="s">
        <v>79</v>
      </c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</row>
    <row r="132">
      <c r="A132" s="39">
        <v>45398.0</v>
      </c>
      <c r="B132" s="39" t="s">
        <v>42</v>
      </c>
      <c r="C132" s="39" t="s">
        <v>42</v>
      </c>
      <c r="D132" s="39"/>
      <c r="E132" s="39">
        <v>58209.0</v>
      </c>
      <c r="F132" s="39" t="s">
        <v>1696</v>
      </c>
      <c r="G132" s="105" t="str">
        <f t="shared" si="4"/>
        <v>8</v>
      </c>
      <c r="H132" s="39">
        <v>14.0</v>
      </c>
      <c r="I132" s="39">
        <v>1958.0</v>
      </c>
      <c r="J132" s="108" t="s">
        <v>1697</v>
      </c>
      <c r="K132" s="39">
        <v>18.447673</v>
      </c>
      <c r="L132" s="39">
        <v>-95.316158</v>
      </c>
      <c r="M132" s="39" t="s">
        <v>249</v>
      </c>
      <c r="N132" s="39" t="s">
        <v>79</v>
      </c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</row>
    <row r="133">
      <c r="A133" s="34">
        <v>45332.0</v>
      </c>
      <c r="B133" s="34" t="s">
        <v>42</v>
      </c>
      <c r="C133" s="34" t="s">
        <v>42</v>
      </c>
      <c r="D133" s="34"/>
      <c r="E133" s="34">
        <v>58178.0</v>
      </c>
      <c r="F133" s="34" t="s">
        <v>287</v>
      </c>
      <c r="G133" s="69" t="str">
        <f t="shared" si="4"/>
        <v>7</v>
      </c>
      <c r="H133" s="34">
        <v>29.0</v>
      </c>
      <c r="I133" s="34">
        <v>1958.0</v>
      </c>
      <c r="J133" s="87" t="s">
        <v>1918</v>
      </c>
      <c r="K133" s="68">
        <v>18.539439</v>
      </c>
      <c r="L133" s="68">
        <v>-96.611739</v>
      </c>
      <c r="M133" s="34" t="s">
        <v>249</v>
      </c>
      <c r="N133" s="34" t="s">
        <v>79</v>
      </c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</row>
    <row r="134">
      <c r="A134" s="25">
        <v>40080.0</v>
      </c>
      <c r="B134" s="25" t="s">
        <v>42</v>
      </c>
      <c r="C134" s="25" t="s">
        <v>42</v>
      </c>
      <c r="D134" s="25"/>
      <c r="E134" s="25">
        <v>58168.0</v>
      </c>
      <c r="F134" s="25" t="s">
        <v>101</v>
      </c>
      <c r="G134" s="25" t="str">
        <f t="shared" si="4"/>
        <v>7</v>
      </c>
      <c r="H134" s="25">
        <v>20.0</v>
      </c>
      <c r="I134" s="25">
        <v>1958.0</v>
      </c>
      <c r="J134" s="74" t="s">
        <v>1055</v>
      </c>
      <c r="K134" s="75">
        <v>22.187535</v>
      </c>
      <c r="L134" s="75">
        <v>-98.022909</v>
      </c>
      <c r="M134" s="25" t="s">
        <v>249</v>
      </c>
      <c r="N134" s="25" t="s">
        <v>79</v>
      </c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</row>
    <row r="135">
      <c r="A135" s="25">
        <v>45351.0</v>
      </c>
      <c r="B135" s="25" t="s">
        <v>42</v>
      </c>
      <c r="C135" s="25" t="s">
        <v>42</v>
      </c>
      <c r="D135" s="25"/>
      <c r="E135" s="25">
        <v>58168.0</v>
      </c>
      <c r="F135" s="25" t="s">
        <v>101</v>
      </c>
      <c r="G135" s="25" t="str">
        <f t="shared" si="4"/>
        <v>7</v>
      </c>
      <c r="H135" s="25">
        <v>20.0</v>
      </c>
      <c r="I135" s="25">
        <v>1958.0</v>
      </c>
      <c r="J135" s="74" t="s">
        <v>1919</v>
      </c>
      <c r="K135" s="75">
        <v>22.187535</v>
      </c>
      <c r="L135" s="75">
        <v>-98.022909</v>
      </c>
      <c r="M135" s="25" t="s">
        <v>249</v>
      </c>
      <c r="N135" s="25" t="s">
        <v>79</v>
      </c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</row>
    <row r="136">
      <c r="A136" s="25">
        <v>45334.0</v>
      </c>
      <c r="B136" s="25" t="s">
        <v>42</v>
      </c>
      <c r="C136" s="25" t="s">
        <v>42</v>
      </c>
      <c r="D136" s="25"/>
      <c r="E136" s="25">
        <v>58168.0</v>
      </c>
      <c r="F136" s="25" t="s">
        <v>101</v>
      </c>
      <c r="G136" s="25" t="str">
        <f t="shared" si="4"/>
        <v>7</v>
      </c>
      <c r="H136" s="25">
        <v>20.0</v>
      </c>
      <c r="I136" s="25">
        <v>1958.0</v>
      </c>
      <c r="J136" s="74" t="s">
        <v>1920</v>
      </c>
      <c r="K136" s="75">
        <v>22.187535</v>
      </c>
      <c r="L136" s="75">
        <v>-98.022909</v>
      </c>
      <c r="M136" s="25" t="s">
        <v>249</v>
      </c>
      <c r="N136" s="25" t="s">
        <v>79</v>
      </c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</row>
    <row r="137">
      <c r="A137" s="22">
        <v>45337.0</v>
      </c>
      <c r="B137" s="22" t="s">
        <v>42</v>
      </c>
      <c r="C137" s="22" t="s">
        <v>42</v>
      </c>
      <c r="D137" s="22"/>
      <c r="E137" s="22">
        <v>59312.0</v>
      </c>
      <c r="F137" s="22" t="s">
        <v>145</v>
      </c>
      <c r="G137" s="99" t="str">
        <f t="shared" si="4"/>
        <v>8</v>
      </c>
      <c r="H137" s="22">
        <v>3.0</v>
      </c>
      <c r="I137" s="22">
        <v>1959.0</v>
      </c>
      <c r="J137" s="84" t="s">
        <v>146</v>
      </c>
      <c r="K137" s="22">
        <v>16.435803</v>
      </c>
      <c r="L137" s="22">
        <v>-94.708926</v>
      </c>
      <c r="M137" s="22" t="s">
        <v>249</v>
      </c>
      <c r="N137" s="22" t="s">
        <v>79</v>
      </c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</row>
    <row r="138">
      <c r="A138" s="11">
        <v>45330.0</v>
      </c>
      <c r="B138" s="11" t="s">
        <v>42</v>
      </c>
      <c r="C138" s="11" t="s">
        <v>42</v>
      </c>
      <c r="D138" s="11"/>
      <c r="E138" s="11">
        <v>59298.0</v>
      </c>
      <c r="F138" s="11" t="s">
        <v>134</v>
      </c>
      <c r="G138" s="62" t="str">
        <f t="shared" si="4"/>
        <v>7</v>
      </c>
      <c r="H138" s="11">
        <v>29.0</v>
      </c>
      <c r="I138" s="11">
        <v>1959.0</v>
      </c>
      <c r="J138" s="110" t="s">
        <v>990</v>
      </c>
      <c r="K138" s="95">
        <v>16.569965</v>
      </c>
      <c r="L138" s="11">
        <v>-94.89264</v>
      </c>
      <c r="M138" s="11" t="s">
        <v>249</v>
      </c>
      <c r="N138" s="11" t="s">
        <v>79</v>
      </c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</row>
    <row r="139">
      <c r="A139" s="11">
        <v>45323.0</v>
      </c>
      <c r="B139" s="11" t="s">
        <v>42</v>
      </c>
      <c r="C139" s="11" t="s">
        <v>42</v>
      </c>
      <c r="D139" s="11"/>
      <c r="E139" s="11">
        <v>59298.0</v>
      </c>
      <c r="F139" s="11" t="s">
        <v>134</v>
      </c>
      <c r="G139" s="62" t="str">
        <f t="shared" si="4"/>
        <v>7</v>
      </c>
      <c r="H139" s="11">
        <v>29.0</v>
      </c>
      <c r="I139" s="11">
        <v>1959.0</v>
      </c>
      <c r="J139" s="110" t="s">
        <v>990</v>
      </c>
      <c r="K139" s="95">
        <v>16.569965</v>
      </c>
      <c r="L139" s="11">
        <v>-94.89264</v>
      </c>
      <c r="M139" s="11" t="s">
        <v>249</v>
      </c>
      <c r="N139" s="11" t="s">
        <v>79</v>
      </c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</row>
    <row r="140">
      <c r="A140" s="36">
        <v>45320.0</v>
      </c>
      <c r="B140" s="36" t="s">
        <v>42</v>
      </c>
      <c r="C140" s="36" t="s">
        <v>42</v>
      </c>
      <c r="D140" s="36"/>
      <c r="E140" s="36">
        <v>59316.0</v>
      </c>
      <c r="F140" s="36" t="s">
        <v>149</v>
      </c>
      <c r="G140" s="63" t="str">
        <f t="shared" si="4"/>
        <v>8</v>
      </c>
      <c r="H140" s="36">
        <v>4.0</v>
      </c>
      <c r="I140" s="36">
        <v>1959.0</v>
      </c>
      <c r="J140" s="107" t="s">
        <v>1544</v>
      </c>
      <c r="K140" s="36">
        <v>16.881954</v>
      </c>
      <c r="L140" s="36">
        <v>-95.027303</v>
      </c>
      <c r="M140" s="36" t="s">
        <v>249</v>
      </c>
      <c r="N140" s="36" t="s">
        <v>79</v>
      </c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</row>
    <row r="141">
      <c r="A141" s="39">
        <v>45352.0</v>
      </c>
      <c r="B141" s="39" t="s">
        <v>42</v>
      </c>
      <c r="C141" s="39" t="s">
        <v>42</v>
      </c>
      <c r="D141" s="39"/>
      <c r="E141" s="39">
        <v>59332.0</v>
      </c>
      <c r="F141" s="39" t="s">
        <v>1549</v>
      </c>
      <c r="G141" s="105" t="str">
        <f t="shared" si="4"/>
        <v>8</v>
      </c>
      <c r="H141" s="39">
        <v>7.0</v>
      </c>
      <c r="I141" s="39">
        <v>1959.0</v>
      </c>
      <c r="J141" s="108" t="s">
        <v>1921</v>
      </c>
      <c r="K141" s="39">
        <v>17.465297</v>
      </c>
      <c r="L141" s="39">
        <v>-95.08349</v>
      </c>
      <c r="M141" s="39" t="s">
        <v>249</v>
      </c>
      <c r="N141" s="39" t="s">
        <v>79</v>
      </c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</row>
    <row r="142">
      <c r="A142" s="14">
        <v>45309.0</v>
      </c>
      <c r="B142" s="14" t="s">
        <v>42</v>
      </c>
      <c r="C142" s="14" t="s">
        <v>42</v>
      </c>
      <c r="D142" s="14"/>
      <c r="E142" s="14">
        <v>59339.0</v>
      </c>
      <c r="F142" s="14" t="s">
        <v>1565</v>
      </c>
      <c r="G142" s="88" t="str">
        <f t="shared" si="4"/>
        <v>8</v>
      </c>
      <c r="H142" s="14">
        <v>10.0</v>
      </c>
      <c r="I142" s="14">
        <v>1959.0</v>
      </c>
      <c r="J142" s="67" t="s">
        <v>1922</v>
      </c>
      <c r="K142" s="14">
        <v>18.136807</v>
      </c>
      <c r="L142" s="14">
        <v>-96.024967</v>
      </c>
      <c r="M142" s="14" t="s">
        <v>249</v>
      </c>
      <c r="N142" s="14" t="s">
        <v>79</v>
      </c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</row>
    <row r="143">
      <c r="A143" s="11">
        <v>45346.0</v>
      </c>
      <c r="B143" s="11" t="s">
        <v>42</v>
      </c>
      <c r="C143" s="11" t="s">
        <v>42</v>
      </c>
      <c r="D143" s="11"/>
      <c r="E143" s="11">
        <v>59338.0</v>
      </c>
      <c r="F143" s="11" t="s">
        <v>1923</v>
      </c>
      <c r="G143" s="62" t="str">
        <f t="shared" si="4"/>
        <v>8</v>
      </c>
      <c r="H143" s="11">
        <v>9.0</v>
      </c>
      <c r="I143" s="11">
        <v>1959.0</v>
      </c>
      <c r="J143" s="110" t="s">
        <v>1924</v>
      </c>
      <c r="K143" s="11">
        <v>18.350794</v>
      </c>
      <c r="L143" s="11">
        <v>-95.807949</v>
      </c>
      <c r="M143" s="11" t="s">
        <v>249</v>
      </c>
      <c r="N143" s="11" t="s">
        <v>79</v>
      </c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</row>
    <row r="144">
      <c r="A144" s="19">
        <v>45281.0</v>
      </c>
      <c r="B144" s="19" t="s">
        <v>42</v>
      </c>
      <c r="C144" s="19" t="s">
        <v>42</v>
      </c>
      <c r="D144" s="19"/>
      <c r="E144" s="19">
        <v>59365.0</v>
      </c>
      <c r="F144" s="19" t="s">
        <v>1754</v>
      </c>
      <c r="G144" s="96" t="str">
        <f t="shared" si="4"/>
        <v>8</v>
      </c>
      <c r="H144" s="19">
        <v>23.0</v>
      </c>
      <c r="I144" s="19">
        <v>1959.0</v>
      </c>
      <c r="J144" s="70" t="s">
        <v>1925</v>
      </c>
      <c r="K144" s="19">
        <v>18.672638</v>
      </c>
      <c r="L144" s="19">
        <v>-96.440559</v>
      </c>
      <c r="M144" s="19" t="s">
        <v>249</v>
      </c>
      <c r="N144" s="19" t="s">
        <v>79</v>
      </c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</row>
    <row r="145">
      <c r="A145" s="22">
        <v>45208.0</v>
      </c>
      <c r="B145" s="22" t="s">
        <v>42</v>
      </c>
      <c r="C145" s="22" t="s">
        <v>42</v>
      </c>
      <c r="D145" s="22"/>
      <c r="E145" s="22">
        <v>59259.0</v>
      </c>
      <c r="F145" s="22" t="s">
        <v>1926</v>
      </c>
      <c r="G145" s="22" t="str">
        <f t="shared" si="4"/>
        <v>7</v>
      </c>
      <c r="H145" s="22">
        <v>11.0</v>
      </c>
      <c r="I145" s="22">
        <v>1959.0</v>
      </c>
      <c r="J145" s="84" t="s">
        <v>1927</v>
      </c>
      <c r="K145" s="85">
        <v>22.518867</v>
      </c>
      <c r="L145" s="22">
        <v>-99.330813</v>
      </c>
      <c r="M145" s="22" t="s">
        <v>249</v>
      </c>
      <c r="N145" s="22" t="s">
        <v>79</v>
      </c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</row>
    <row r="146">
      <c r="A146" s="34">
        <v>37083.0</v>
      </c>
      <c r="B146" s="34" t="s">
        <v>42</v>
      </c>
      <c r="C146" s="34" t="s">
        <v>42</v>
      </c>
      <c r="D146" s="34"/>
      <c r="E146" s="35"/>
      <c r="F146" s="34" t="s">
        <v>1928</v>
      </c>
      <c r="G146" s="69" t="str">
        <f t="shared" si="4"/>
        <v>2</v>
      </c>
      <c r="H146" s="34">
        <v>26.0</v>
      </c>
      <c r="I146" s="34">
        <v>1959.0</v>
      </c>
      <c r="J146" s="34" t="s">
        <v>1929</v>
      </c>
      <c r="K146" s="34">
        <v>27.181438</v>
      </c>
      <c r="L146" s="34">
        <v>-81.352017</v>
      </c>
      <c r="M146" s="34" t="s">
        <v>249</v>
      </c>
      <c r="N146" s="34" t="s">
        <v>79</v>
      </c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</row>
    <row r="147">
      <c r="A147" s="29">
        <v>59561.0</v>
      </c>
      <c r="B147" s="29" t="s">
        <v>42</v>
      </c>
      <c r="C147" s="29" t="s">
        <v>42</v>
      </c>
      <c r="D147" s="29"/>
      <c r="E147" s="29">
        <v>6123.0</v>
      </c>
      <c r="F147" s="29">
        <v>6.1961</v>
      </c>
      <c r="G147" s="29">
        <v>6.0</v>
      </c>
      <c r="H147" s="29"/>
      <c r="I147" s="29">
        <v>1961.0</v>
      </c>
      <c r="J147" s="29" t="s">
        <v>1930</v>
      </c>
      <c r="K147" s="29">
        <v>7.006208</v>
      </c>
      <c r="L147" s="29">
        <v>-73.909717</v>
      </c>
      <c r="M147" s="29" t="s">
        <v>249</v>
      </c>
      <c r="N147" s="29" t="s">
        <v>79</v>
      </c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</row>
    <row r="148">
      <c r="A148" s="29">
        <v>58698.0</v>
      </c>
      <c r="B148" s="29" t="s">
        <v>42</v>
      </c>
      <c r="C148" s="29" t="s">
        <v>42</v>
      </c>
      <c r="D148" s="29"/>
      <c r="E148" s="29">
        <v>6127.0</v>
      </c>
      <c r="F148" s="29">
        <v>7.1961</v>
      </c>
      <c r="G148" s="29">
        <v>7.0</v>
      </c>
      <c r="H148" s="29"/>
      <c r="I148" s="29">
        <v>1961.0</v>
      </c>
      <c r="J148" s="29" t="s">
        <v>1930</v>
      </c>
      <c r="K148" s="29">
        <v>7.006208</v>
      </c>
      <c r="L148" s="29">
        <v>-73.909717</v>
      </c>
      <c r="M148" s="29" t="s">
        <v>249</v>
      </c>
      <c r="N148" s="29" t="s">
        <v>79</v>
      </c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</row>
    <row r="149">
      <c r="A149" s="34">
        <v>94556.0</v>
      </c>
      <c r="B149" s="34" t="s">
        <v>42</v>
      </c>
      <c r="C149" s="34" t="s">
        <v>42</v>
      </c>
      <c r="D149" s="34"/>
      <c r="E149" s="35"/>
      <c r="F149" s="34" t="s">
        <v>1931</v>
      </c>
      <c r="G149" s="69" t="str">
        <f t="shared" ref="G149:G172" si="5">IFERROR(__xludf.DUMMYFUNCTION("SPLIT(F149, ""."", TRUE)"),"3")</f>
        <v>3</v>
      </c>
      <c r="H149" s="34">
        <v>1.0</v>
      </c>
      <c r="I149" s="34">
        <v>1961.0</v>
      </c>
      <c r="J149" s="34" t="s">
        <v>1932</v>
      </c>
      <c r="K149" s="34">
        <v>27.181438</v>
      </c>
      <c r="L149" s="34">
        <v>-81.352017</v>
      </c>
      <c r="M149" s="34" t="s">
        <v>249</v>
      </c>
      <c r="N149" s="34" t="s">
        <v>79</v>
      </c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</row>
    <row r="150">
      <c r="A150" s="34">
        <v>38284.0</v>
      </c>
      <c r="B150" s="34" t="s">
        <v>42</v>
      </c>
      <c r="C150" s="34" t="s">
        <v>42</v>
      </c>
      <c r="D150" s="34"/>
      <c r="E150" s="34" t="s">
        <v>1933</v>
      </c>
      <c r="F150" s="34" t="s">
        <v>1934</v>
      </c>
      <c r="G150" s="69" t="str">
        <f t="shared" si="5"/>
        <v>2</v>
      </c>
      <c r="H150" s="34">
        <v>24.0</v>
      </c>
      <c r="I150" s="34">
        <v>1961.0</v>
      </c>
      <c r="J150" s="34" t="s">
        <v>1935</v>
      </c>
      <c r="K150" s="34">
        <v>27.181438</v>
      </c>
      <c r="L150" s="34">
        <v>-81.352017</v>
      </c>
      <c r="M150" s="34" t="s">
        <v>249</v>
      </c>
      <c r="N150" s="34" t="s">
        <v>79</v>
      </c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</row>
    <row r="151">
      <c r="A151" s="8">
        <v>94403.0</v>
      </c>
      <c r="B151" s="8" t="s">
        <v>42</v>
      </c>
      <c r="C151" s="8" t="s">
        <v>42</v>
      </c>
      <c r="D151" s="8"/>
      <c r="F151" s="8" t="s">
        <v>681</v>
      </c>
      <c r="G151" s="8" t="str">
        <f t="shared" si="5"/>
        <v>2</v>
      </c>
      <c r="H151" s="8">
        <v>28.0</v>
      </c>
      <c r="I151" s="8">
        <v>1961.0</v>
      </c>
      <c r="J151" s="8" t="s">
        <v>1936</v>
      </c>
    </row>
    <row r="152">
      <c r="A152" s="14">
        <v>97073.0</v>
      </c>
      <c r="B152" s="14" t="s">
        <v>42</v>
      </c>
      <c r="C152" s="14" t="s">
        <v>42</v>
      </c>
      <c r="D152" s="14"/>
      <c r="E152" s="14">
        <v>62412.0</v>
      </c>
      <c r="F152" s="14" t="s">
        <v>1633</v>
      </c>
      <c r="G152" s="88" t="str">
        <f t="shared" si="5"/>
        <v>5</v>
      </c>
      <c r="H152" s="14">
        <v>23.0</v>
      </c>
      <c r="I152" s="14">
        <v>1962.0</v>
      </c>
      <c r="J152" s="67" t="s">
        <v>1937</v>
      </c>
      <c r="K152" s="32">
        <v>19.323932</v>
      </c>
      <c r="L152" s="32">
        <v>-96.484604</v>
      </c>
      <c r="M152" s="14" t="s">
        <v>249</v>
      </c>
      <c r="N152" s="14" t="s">
        <v>79</v>
      </c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</row>
    <row r="153">
      <c r="A153" s="14">
        <v>37073.0</v>
      </c>
      <c r="B153" s="14" t="s">
        <v>42</v>
      </c>
      <c r="C153" s="14" t="s">
        <v>42</v>
      </c>
      <c r="D153" s="14"/>
      <c r="E153" s="14">
        <v>62412.0</v>
      </c>
      <c r="F153" s="14" t="s">
        <v>1633</v>
      </c>
      <c r="G153" s="88" t="str">
        <f t="shared" si="5"/>
        <v>5</v>
      </c>
      <c r="H153" s="14">
        <v>23.0</v>
      </c>
      <c r="I153" s="14">
        <v>1962.0</v>
      </c>
      <c r="J153" s="67" t="s">
        <v>1937</v>
      </c>
      <c r="K153" s="32">
        <v>19.323932</v>
      </c>
      <c r="L153" s="32">
        <v>-96.484604</v>
      </c>
      <c r="M153" s="14" t="s">
        <v>249</v>
      </c>
      <c r="N153" s="14" t="s">
        <v>79</v>
      </c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</row>
    <row r="154">
      <c r="A154" s="14">
        <v>98645.0</v>
      </c>
      <c r="B154" s="14" t="s">
        <v>42</v>
      </c>
      <c r="C154" s="14" t="s">
        <v>42</v>
      </c>
      <c r="D154" s="14"/>
      <c r="E154" s="15"/>
      <c r="F154" s="14" t="s">
        <v>1938</v>
      </c>
      <c r="G154" s="14" t="str">
        <f t="shared" si="5"/>
        <v>6</v>
      </c>
      <c r="H154" s="14">
        <v>30.0</v>
      </c>
      <c r="I154" s="14">
        <v>1962.0</v>
      </c>
      <c r="J154" s="14" t="s">
        <v>640</v>
      </c>
      <c r="K154" s="14">
        <v>32.776566</v>
      </c>
      <c r="L154" s="14">
        <v>-79.930922</v>
      </c>
      <c r="M154" s="14" t="s">
        <v>249</v>
      </c>
      <c r="N154" s="14" t="s">
        <v>79</v>
      </c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</row>
    <row r="155">
      <c r="A155" s="25">
        <v>60889.0</v>
      </c>
      <c r="B155" s="25" t="s">
        <v>42</v>
      </c>
      <c r="C155" s="25" t="s">
        <v>42</v>
      </c>
      <c r="D155" s="25"/>
      <c r="E155" s="25">
        <v>63459.0</v>
      </c>
      <c r="F155" s="25" t="s">
        <v>1939</v>
      </c>
      <c r="G155" s="25" t="str">
        <f t="shared" si="5"/>
        <v>2</v>
      </c>
      <c r="H155" s="25">
        <v>8.0</v>
      </c>
      <c r="I155" s="25">
        <v>1963.0</v>
      </c>
      <c r="J155" s="25" t="s">
        <v>1940</v>
      </c>
      <c r="K155" s="25">
        <v>16.109306</v>
      </c>
      <c r="L155" s="25">
        <v>-91.688841</v>
      </c>
      <c r="M155" s="25" t="s">
        <v>249</v>
      </c>
      <c r="N155" s="25" t="s">
        <v>79</v>
      </c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</row>
    <row r="156">
      <c r="A156" s="29">
        <v>58242.0</v>
      </c>
      <c r="B156" s="29" t="s">
        <v>42</v>
      </c>
      <c r="C156" s="29" t="s">
        <v>42</v>
      </c>
      <c r="D156" s="29"/>
      <c r="E156" s="29">
        <v>63500.0</v>
      </c>
      <c r="F156" s="29" t="s">
        <v>1941</v>
      </c>
      <c r="G156" s="29" t="str">
        <f t="shared" si="5"/>
        <v>2</v>
      </c>
      <c r="H156" s="29">
        <v>28.0</v>
      </c>
      <c r="I156" s="29">
        <v>1963.0</v>
      </c>
      <c r="J156" s="29" t="s">
        <v>1942</v>
      </c>
      <c r="K156" s="29">
        <v>19.628157</v>
      </c>
      <c r="L156" s="29">
        <v>-97.0893</v>
      </c>
      <c r="M156" s="29" t="s">
        <v>249</v>
      </c>
      <c r="N156" s="29" t="s">
        <v>79</v>
      </c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</row>
    <row r="157">
      <c r="A157" s="39">
        <v>50685.0</v>
      </c>
      <c r="B157" s="39" t="s">
        <v>42</v>
      </c>
      <c r="C157" s="39" t="s">
        <v>42</v>
      </c>
      <c r="D157" s="39"/>
      <c r="E157" s="39" t="s">
        <v>1943</v>
      </c>
      <c r="F157" s="39" t="s">
        <v>1944</v>
      </c>
      <c r="G157" s="39" t="str">
        <f t="shared" si="5"/>
        <v>6</v>
      </c>
      <c r="H157" s="39">
        <v>23.0</v>
      </c>
      <c r="I157" s="39">
        <v>1964.0</v>
      </c>
      <c r="J157" s="39" t="s">
        <v>1945</v>
      </c>
      <c r="K157" s="39">
        <v>27.100055</v>
      </c>
      <c r="L157" s="39">
        <v>-82.457597</v>
      </c>
      <c r="M157" s="39" t="s">
        <v>249</v>
      </c>
      <c r="N157" s="39" t="s">
        <v>79</v>
      </c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</row>
    <row r="158">
      <c r="A158" s="19">
        <v>59230.0</v>
      </c>
      <c r="B158" s="19" t="s">
        <v>42</v>
      </c>
      <c r="C158" s="19" t="s">
        <v>42</v>
      </c>
      <c r="D158" s="19"/>
      <c r="E158" s="19">
        <v>6406.0</v>
      </c>
      <c r="F158" s="19" t="s">
        <v>726</v>
      </c>
      <c r="G158" s="96" t="str">
        <f t="shared" si="5"/>
        <v>6</v>
      </c>
      <c r="H158" s="19">
        <v>27.0</v>
      </c>
      <c r="I158" s="19">
        <v>1964.0</v>
      </c>
      <c r="J158" s="19" t="s">
        <v>1070</v>
      </c>
      <c r="K158" s="19">
        <v>27.498928</v>
      </c>
      <c r="L158" s="19">
        <v>-82.574819</v>
      </c>
      <c r="M158" s="19" t="s">
        <v>249</v>
      </c>
      <c r="N158" s="19" t="s">
        <v>79</v>
      </c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</row>
    <row r="159">
      <c r="A159" s="19">
        <v>45975.0</v>
      </c>
      <c r="B159" s="19" t="s">
        <v>42</v>
      </c>
      <c r="C159" s="19" t="s">
        <v>42</v>
      </c>
      <c r="D159" s="19"/>
      <c r="E159" s="19">
        <v>6406.0</v>
      </c>
      <c r="F159" s="19" t="s">
        <v>726</v>
      </c>
      <c r="G159" s="96" t="str">
        <f t="shared" si="5"/>
        <v>6</v>
      </c>
      <c r="H159" s="19">
        <v>27.0</v>
      </c>
      <c r="I159" s="19">
        <v>1964.0</v>
      </c>
      <c r="J159" s="19" t="s">
        <v>1070</v>
      </c>
      <c r="K159" s="19">
        <v>27.498928</v>
      </c>
      <c r="L159" s="19">
        <v>-82.574819</v>
      </c>
      <c r="M159" s="19" t="s">
        <v>249</v>
      </c>
      <c r="N159" s="19" t="s">
        <v>79</v>
      </c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</row>
    <row r="160">
      <c r="A160" s="19">
        <v>84346.0</v>
      </c>
      <c r="B160" s="19" t="s">
        <v>42</v>
      </c>
      <c r="C160" s="19" t="s">
        <v>42</v>
      </c>
      <c r="D160" s="19"/>
      <c r="E160" s="19">
        <v>6406.0</v>
      </c>
      <c r="F160" s="19" t="s">
        <v>726</v>
      </c>
      <c r="G160" s="96" t="str">
        <f t="shared" si="5"/>
        <v>6</v>
      </c>
      <c r="H160" s="19">
        <v>27.0</v>
      </c>
      <c r="I160" s="19">
        <v>1964.0</v>
      </c>
      <c r="J160" s="19" t="s">
        <v>1070</v>
      </c>
      <c r="K160" s="19">
        <v>27.498928</v>
      </c>
      <c r="L160" s="19">
        <v>-82.574819</v>
      </c>
      <c r="M160" s="19" t="s">
        <v>249</v>
      </c>
      <c r="N160" s="19" t="s">
        <v>79</v>
      </c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</row>
    <row r="161">
      <c r="A161" s="19">
        <v>59658.0</v>
      </c>
      <c r="B161" s="19" t="s">
        <v>42</v>
      </c>
      <c r="C161" s="19" t="s">
        <v>42</v>
      </c>
      <c r="D161" s="19"/>
      <c r="E161" s="19">
        <v>6406.0</v>
      </c>
      <c r="F161" s="19" t="s">
        <v>723</v>
      </c>
      <c r="G161" s="96" t="str">
        <f t="shared" si="5"/>
        <v>7</v>
      </c>
      <c r="H161" s="19">
        <v>5.0</v>
      </c>
      <c r="I161" s="19">
        <v>1964.0</v>
      </c>
      <c r="J161" s="19" t="s">
        <v>1946</v>
      </c>
      <c r="K161" s="19">
        <v>27.498928</v>
      </c>
      <c r="L161" s="19">
        <v>-82.574819</v>
      </c>
      <c r="M161" s="19" t="s">
        <v>249</v>
      </c>
      <c r="N161" s="19" t="s">
        <v>79</v>
      </c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</row>
    <row r="162">
      <c r="A162" s="34">
        <v>58307.0</v>
      </c>
      <c r="B162" s="34" t="s">
        <v>42</v>
      </c>
      <c r="C162" s="34" t="s">
        <v>42</v>
      </c>
      <c r="D162" s="34"/>
      <c r="E162" s="34">
        <v>69542.0</v>
      </c>
      <c r="F162" s="34" t="s">
        <v>1947</v>
      </c>
      <c r="G162" s="34" t="str">
        <f t="shared" si="5"/>
        <v>8</v>
      </c>
      <c r="H162" s="34">
        <v>7.0</v>
      </c>
      <c r="I162" s="34">
        <v>1969.0</v>
      </c>
      <c r="J162" s="34" t="s">
        <v>1948</v>
      </c>
      <c r="K162" s="34">
        <v>17.980525</v>
      </c>
      <c r="L162" s="34">
        <v>-92.927273</v>
      </c>
      <c r="M162" s="34" t="s">
        <v>249</v>
      </c>
      <c r="N162" s="34" t="s">
        <v>79</v>
      </c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</row>
    <row r="163">
      <c r="A163" s="34">
        <v>82799.0</v>
      </c>
      <c r="B163" s="34" t="s">
        <v>42</v>
      </c>
      <c r="C163" s="34" t="s">
        <v>42</v>
      </c>
      <c r="D163" s="34"/>
      <c r="E163" s="34">
        <v>69542.0</v>
      </c>
      <c r="F163" s="34" t="s">
        <v>1947</v>
      </c>
      <c r="G163" s="34" t="str">
        <f t="shared" si="5"/>
        <v>8</v>
      </c>
      <c r="H163" s="34">
        <v>7.0</v>
      </c>
      <c r="I163" s="34">
        <v>1969.0</v>
      </c>
      <c r="J163" s="34" t="s">
        <v>1948</v>
      </c>
      <c r="K163" s="34">
        <v>17.980525</v>
      </c>
      <c r="L163" s="34">
        <v>-92.927273</v>
      </c>
      <c r="M163" s="34" t="s">
        <v>249</v>
      </c>
      <c r="N163" s="34" t="s">
        <v>79</v>
      </c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</row>
    <row r="164">
      <c r="A164" s="34">
        <v>46439.0</v>
      </c>
      <c r="B164" s="34" t="s">
        <v>42</v>
      </c>
      <c r="C164" s="34" t="s">
        <v>42</v>
      </c>
      <c r="D164" s="34"/>
      <c r="E164" s="34">
        <v>69542.0</v>
      </c>
      <c r="F164" s="34" t="s">
        <v>1947</v>
      </c>
      <c r="G164" s="34" t="str">
        <f t="shared" si="5"/>
        <v>8</v>
      </c>
      <c r="H164" s="34">
        <v>7.0</v>
      </c>
      <c r="I164" s="34">
        <v>1969.0</v>
      </c>
      <c r="J164" s="34" t="s">
        <v>1948</v>
      </c>
      <c r="K164" s="34">
        <v>17.980525</v>
      </c>
      <c r="L164" s="34">
        <v>-92.927273</v>
      </c>
      <c r="M164" s="34" t="s">
        <v>249</v>
      </c>
      <c r="N164" s="34" t="s">
        <v>79</v>
      </c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</row>
    <row r="165">
      <c r="A165" s="34">
        <v>46298.0</v>
      </c>
      <c r="B165" s="34" t="s">
        <v>42</v>
      </c>
      <c r="C165" s="34" t="s">
        <v>42</v>
      </c>
      <c r="D165" s="34"/>
      <c r="E165" s="34">
        <v>69542.0</v>
      </c>
      <c r="F165" s="34" t="s">
        <v>1947</v>
      </c>
      <c r="G165" s="34" t="str">
        <f t="shared" si="5"/>
        <v>8</v>
      </c>
      <c r="H165" s="34">
        <v>7.0</v>
      </c>
      <c r="I165" s="34">
        <v>1969.0</v>
      </c>
      <c r="J165" s="34" t="s">
        <v>1948</v>
      </c>
      <c r="K165" s="34">
        <v>17.980525</v>
      </c>
      <c r="L165" s="34">
        <v>-92.927273</v>
      </c>
      <c r="M165" s="34" t="s">
        <v>249</v>
      </c>
      <c r="N165" s="34" t="s">
        <v>79</v>
      </c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</row>
    <row r="166">
      <c r="A166" s="34">
        <v>59065.0</v>
      </c>
      <c r="B166" s="34" t="s">
        <v>42</v>
      </c>
      <c r="C166" s="34" t="s">
        <v>42</v>
      </c>
      <c r="D166" s="34"/>
      <c r="E166" s="34">
        <v>69542.0</v>
      </c>
      <c r="F166" s="34" t="s">
        <v>1947</v>
      </c>
      <c r="G166" s="34" t="str">
        <f t="shared" si="5"/>
        <v>8</v>
      </c>
      <c r="H166" s="34">
        <v>7.0</v>
      </c>
      <c r="I166" s="34">
        <v>1969.0</v>
      </c>
      <c r="J166" s="34" t="s">
        <v>1948</v>
      </c>
      <c r="K166" s="34">
        <v>17.980525</v>
      </c>
      <c r="L166" s="34">
        <v>-92.927273</v>
      </c>
      <c r="M166" s="34" t="s">
        <v>249</v>
      </c>
      <c r="N166" s="34" t="s">
        <v>79</v>
      </c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</row>
    <row r="167">
      <c r="A167" s="34">
        <v>50628.0</v>
      </c>
      <c r="B167" s="34" t="s">
        <v>42</v>
      </c>
      <c r="C167" s="34" t="s">
        <v>42</v>
      </c>
      <c r="D167" s="34"/>
      <c r="E167" s="34">
        <v>69542.0</v>
      </c>
      <c r="F167" s="34" t="s">
        <v>1947</v>
      </c>
      <c r="G167" s="34" t="str">
        <f t="shared" si="5"/>
        <v>8</v>
      </c>
      <c r="H167" s="34">
        <v>7.0</v>
      </c>
      <c r="I167" s="34">
        <v>1969.0</v>
      </c>
      <c r="J167" s="34" t="s">
        <v>1948</v>
      </c>
      <c r="K167" s="34">
        <v>17.980525</v>
      </c>
      <c r="L167" s="34">
        <v>-92.927273</v>
      </c>
      <c r="M167" s="34" t="s">
        <v>249</v>
      </c>
      <c r="N167" s="34" t="s">
        <v>79</v>
      </c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</row>
    <row r="168">
      <c r="A168" s="34">
        <v>41992.0</v>
      </c>
      <c r="B168" s="34" t="s">
        <v>42</v>
      </c>
      <c r="C168" s="34" t="s">
        <v>42</v>
      </c>
      <c r="D168" s="34"/>
      <c r="E168" s="34">
        <v>69542.0</v>
      </c>
      <c r="F168" s="34" t="s">
        <v>1947</v>
      </c>
      <c r="G168" s="34" t="str">
        <f t="shared" si="5"/>
        <v>8</v>
      </c>
      <c r="H168" s="34">
        <v>7.0</v>
      </c>
      <c r="I168" s="34">
        <v>1969.0</v>
      </c>
      <c r="J168" s="34" t="s">
        <v>1948</v>
      </c>
      <c r="K168" s="34">
        <v>17.980525</v>
      </c>
      <c r="L168" s="34">
        <v>-92.927273</v>
      </c>
      <c r="M168" s="34" t="s">
        <v>249</v>
      </c>
      <c r="N168" s="34" t="s">
        <v>79</v>
      </c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</row>
    <row r="169">
      <c r="A169" s="34">
        <v>46610.0</v>
      </c>
      <c r="B169" s="34" t="s">
        <v>42</v>
      </c>
      <c r="C169" s="34" t="s">
        <v>42</v>
      </c>
      <c r="D169" s="34"/>
      <c r="E169" s="34">
        <v>69542.0</v>
      </c>
      <c r="F169" s="34" t="s">
        <v>1947</v>
      </c>
      <c r="G169" s="34" t="str">
        <f t="shared" si="5"/>
        <v>8</v>
      </c>
      <c r="H169" s="34">
        <v>7.0</v>
      </c>
      <c r="I169" s="34">
        <v>1969.0</v>
      </c>
      <c r="J169" s="34" t="s">
        <v>1948</v>
      </c>
      <c r="K169" s="34">
        <v>17.980525</v>
      </c>
      <c r="L169" s="34">
        <v>-92.927273</v>
      </c>
      <c r="M169" s="34" t="s">
        <v>249</v>
      </c>
      <c r="N169" s="34" t="s">
        <v>79</v>
      </c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</row>
    <row r="170">
      <c r="A170" s="34">
        <v>59405.0</v>
      </c>
      <c r="B170" s="34" t="s">
        <v>42</v>
      </c>
      <c r="C170" s="34" t="s">
        <v>42</v>
      </c>
      <c r="D170" s="34"/>
      <c r="E170" s="34">
        <v>69542.0</v>
      </c>
      <c r="F170" s="34" t="s">
        <v>1947</v>
      </c>
      <c r="G170" s="34" t="str">
        <f t="shared" si="5"/>
        <v>8</v>
      </c>
      <c r="H170" s="34">
        <v>7.0</v>
      </c>
      <c r="I170" s="34">
        <v>1969.0</v>
      </c>
      <c r="J170" s="34" t="s">
        <v>1948</v>
      </c>
      <c r="K170" s="34">
        <v>17.980525</v>
      </c>
      <c r="L170" s="34">
        <v>-92.927273</v>
      </c>
      <c r="M170" s="34" t="s">
        <v>249</v>
      </c>
      <c r="N170" s="34" t="s">
        <v>79</v>
      </c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</row>
    <row r="171">
      <c r="A171" s="34">
        <v>94605.0</v>
      </c>
      <c r="B171" s="34" t="s">
        <v>42</v>
      </c>
      <c r="C171" s="34" t="s">
        <v>42</v>
      </c>
      <c r="D171" s="34"/>
      <c r="E171" s="35"/>
      <c r="F171" s="34" t="s">
        <v>704</v>
      </c>
      <c r="G171" s="69" t="str">
        <f t="shared" si="5"/>
        <v>4</v>
      </c>
      <c r="H171" s="34">
        <v>30.0</v>
      </c>
      <c r="I171" s="34">
        <v>1970.0</v>
      </c>
      <c r="J171" s="34" t="s">
        <v>1932</v>
      </c>
      <c r="K171" s="34">
        <v>27.181438</v>
      </c>
      <c r="L171" s="34">
        <v>-81.352017</v>
      </c>
      <c r="M171" s="34" t="s">
        <v>249</v>
      </c>
      <c r="N171" s="34" t="s">
        <v>79</v>
      </c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</row>
    <row r="172">
      <c r="A172" s="34">
        <v>94383.0</v>
      </c>
      <c r="B172" s="34" t="s">
        <v>42</v>
      </c>
      <c r="C172" s="34" t="s">
        <v>42</v>
      </c>
      <c r="D172" s="34"/>
      <c r="E172" s="35"/>
      <c r="F172" s="34" t="s">
        <v>695</v>
      </c>
      <c r="G172" s="69" t="str">
        <f t="shared" si="5"/>
        <v>4</v>
      </c>
      <c r="H172" s="34">
        <v>29.0</v>
      </c>
      <c r="I172" s="34">
        <v>1970.0</v>
      </c>
      <c r="J172" s="34" t="s">
        <v>1932</v>
      </c>
      <c r="K172" s="34">
        <v>27.181438</v>
      </c>
      <c r="L172" s="34">
        <v>-81.352017</v>
      </c>
      <c r="M172" s="34" t="s">
        <v>249</v>
      </c>
      <c r="N172" s="34" t="s">
        <v>79</v>
      </c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</row>
    <row r="173">
      <c r="A173" s="8">
        <v>46372.0</v>
      </c>
      <c r="B173" s="8" t="s">
        <v>42</v>
      </c>
      <c r="C173" s="8" t="s">
        <v>42</v>
      </c>
      <c r="D173" s="8"/>
      <c r="E173" s="8">
        <v>161.0</v>
      </c>
    </row>
    <row r="174">
      <c r="A174" s="8">
        <v>94728.0</v>
      </c>
      <c r="B174" s="8" t="s">
        <v>42</v>
      </c>
      <c r="C174" s="8" t="s">
        <v>42</v>
      </c>
      <c r="D174" s="8"/>
      <c r="E174" s="8">
        <v>6201.0</v>
      </c>
    </row>
    <row r="175">
      <c r="A175" s="8">
        <v>94722.0</v>
      </c>
      <c r="B175" s="8" t="s">
        <v>42</v>
      </c>
      <c r="C175" s="8" t="s">
        <v>42</v>
      </c>
      <c r="D175" s="8"/>
      <c r="E175" s="8">
        <v>6201.0</v>
      </c>
    </row>
    <row r="176">
      <c r="A176" s="8">
        <v>94807.0</v>
      </c>
      <c r="B176" s="8" t="s">
        <v>42</v>
      </c>
      <c r="C176" s="8" t="s">
        <v>42</v>
      </c>
      <c r="D176" s="8"/>
      <c r="E176" s="8">
        <v>6201.0</v>
      </c>
    </row>
    <row r="177">
      <c r="A177" s="8">
        <v>94702.0</v>
      </c>
      <c r="B177" s="8" t="s">
        <v>42</v>
      </c>
      <c r="C177" s="8" t="s">
        <v>42</v>
      </c>
      <c r="D177" s="8"/>
      <c r="E177" s="8">
        <v>6201.0</v>
      </c>
    </row>
    <row r="178">
      <c r="A178" s="8">
        <v>60351.0</v>
      </c>
      <c r="B178" s="8" t="s">
        <v>42</v>
      </c>
      <c r="C178" s="8" t="s">
        <v>42</v>
      </c>
      <c r="D178" s="8"/>
      <c r="E178" s="8">
        <v>6201.0</v>
      </c>
    </row>
    <row r="179">
      <c r="A179" s="8">
        <v>94849.0</v>
      </c>
      <c r="B179" s="8" t="s">
        <v>42</v>
      </c>
      <c r="C179" s="8" t="s">
        <v>42</v>
      </c>
      <c r="D179" s="8"/>
      <c r="E179" s="8">
        <v>6201.0</v>
      </c>
    </row>
    <row r="180">
      <c r="A180" s="8">
        <v>60395.0</v>
      </c>
      <c r="B180" s="8" t="s">
        <v>42</v>
      </c>
      <c r="C180" s="8" t="s">
        <v>42</v>
      </c>
      <c r="D180" s="8"/>
      <c r="E180" s="8">
        <v>6201.0</v>
      </c>
    </row>
    <row r="181">
      <c r="A181" s="8">
        <v>58229.0</v>
      </c>
      <c r="B181" s="8" t="s">
        <v>42</v>
      </c>
      <c r="C181" s="8" t="s">
        <v>42</v>
      </c>
      <c r="D181" s="8"/>
      <c r="E181" s="8">
        <v>45326.0</v>
      </c>
    </row>
    <row r="182">
      <c r="A182" s="8">
        <v>36477.0</v>
      </c>
      <c r="C182" s="8" t="s">
        <v>1849</v>
      </c>
      <c r="D182" s="8"/>
      <c r="E182" s="8">
        <v>461490.0</v>
      </c>
    </row>
    <row r="183">
      <c r="A183" s="8">
        <v>45239.0</v>
      </c>
      <c r="B183" s="8" t="s">
        <v>42</v>
      </c>
      <c r="C183" s="8" t="s">
        <v>42</v>
      </c>
      <c r="D183" s="8"/>
      <c r="E183" s="8">
        <v>461855.0</v>
      </c>
    </row>
    <row r="184">
      <c r="A184" s="8">
        <v>39946.0</v>
      </c>
      <c r="B184" s="8" t="s">
        <v>42</v>
      </c>
      <c r="C184" s="8" t="s">
        <v>42</v>
      </c>
      <c r="D184" s="8"/>
      <c r="E184" s="8">
        <v>461856.0</v>
      </c>
    </row>
    <row r="185">
      <c r="A185" s="8">
        <v>45370.0</v>
      </c>
      <c r="C185" s="8" t="s">
        <v>1849</v>
      </c>
      <c r="D185" s="8"/>
      <c r="E185" s="8">
        <v>510134.0</v>
      </c>
    </row>
    <row r="186">
      <c r="A186" s="8">
        <v>45171.0</v>
      </c>
      <c r="C186" s="8" t="s">
        <v>1849</v>
      </c>
      <c r="D186" s="8"/>
      <c r="E186" s="8">
        <v>510135.0</v>
      </c>
    </row>
    <row r="187">
      <c r="A187" s="8">
        <v>45434.0</v>
      </c>
      <c r="C187" s="8" t="s">
        <v>1849</v>
      </c>
      <c r="D187" s="8"/>
      <c r="E187" s="8">
        <v>510210.0</v>
      </c>
    </row>
    <row r="188">
      <c r="A188" s="8">
        <v>45340.0</v>
      </c>
      <c r="B188" s="8" t="s">
        <v>42</v>
      </c>
      <c r="C188" s="8" t="s">
        <v>42</v>
      </c>
      <c r="D188" s="8"/>
      <c r="E188" s="8" t="s">
        <v>1092</v>
      </c>
    </row>
    <row r="189">
      <c r="A189" s="8">
        <v>49918.0</v>
      </c>
      <c r="B189" s="8" t="s">
        <v>42</v>
      </c>
      <c r="C189" s="8" t="s">
        <v>42</v>
      </c>
      <c r="D189" s="8"/>
      <c r="E189" s="8" t="s">
        <v>1949</v>
      </c>
    </row>
    <row r="190">
      <c r="C190" s="8" t="s">
        <v>1849</v>
      </c>
      <c r="D190" s="8"/>
    </row>
    <row r="191">
      <c r="A191" s="8">
        <v>60293.0</v>
      </c>
      <c r="B191" s="8" t="s">
        <v>1849</v>
      </c>
      <c r="C191" s="8" t="s">
        <v>1849</v>
      </c>
      <c r="D191" s="8"/>
      <c r="E191" s="8"/>
    </row>
    <row r="192">
      <c r="A192" s="8">
        <v>94294.0</v>
      </c>
      <c r="B192" s="8" t="s">
        <v>42</v>
      </c>
      <c r="C192" s="8" t="s">
        <v>42</v>
      </c>
      <c r="D192" s="8"/>
    </row>
    <row r="193">
      <c r="A193" s="8">
        <v>59901.0</v>
      </c>
      <c r="B193" s="8" t="s">
        <v>42</v>
      </c>
      <c r="C193" s="8" t="s">
        <v>42</v>
      </c>
      <c r="D193" s="8"/>
    </row>
    <row r="194">
      <c r="B194" s="8"/>
      <c r="C194" s="8"/>
      <c r="D194" s="8"/>
      <c r="F194" s="8"/>
      <c r="G194" s="8"/>
      <c r="H194" s="8"/>
      <c r="I194" s="8"/>
      <c r="J194" s="8"/>
      <c r="K194" s="8"/>
      <c r="L194" s="8"/>
    </row>
    <row r="195">
      <c r="B195" s="8"/>
      <c r="C195" s="8"/>
      <c r="D195" s="8"/>
      <c r="F195" s="8"/>
      <c r="G195" s="8"/>
      <c r="H195" s="8"/>
      <c r="I195" s="8"/>
      <c r="J195" s="8"/>
      <c r="K195" s="8"/>
      <c r="L195" s="8"/>
    </row>
    <row r="196">
      <c r="B196" s="8"/>
      <c r="C196" s="8"/>
      <c r="D196" s="8"/>
      <c r="F196" s="8"/>
      <c r="G196" s="8"/>
      <c r="H196" s="8"/>
      <c r="I196" s="8"/>
      <c r="J196" s="8"/>
      <c r="K196" s="8"/>
      <c r="L196" s="8"/>
    </row>
    <row r="197">
      <c r="B197" s="8"/>
      <c r="C197" s="8"/>
      <c r="D197" s="8"/>
      <c r="F197" s="8"/>
      <c r="G197" s="8"/>
      <c r="H197" s="8"/>
      <c r="I197" s="8"/>
      <c r="J197" s="8"/>
      <c r="K197" s="8"/>
      <c r="L197" s="8"/>
    </row>
    <row r="198">
      <c r="B198" s="8"/>
      <c r="C198" s="8"/>
      <c r="D198" s="8"/>
      <c r="F198" s="8"/>
      <c r="G198" s="8"/>
      <c r="H198" s="8"/>
      <c r="I198" s="8"/>
      <c r="J198" s="8"/>
      <c r="K198" s="8"/>
      <c r="L198" s="8"/>
    </row>
    <row r="199">
      <c r="B199" s="8"/>
      <c r="C199" s="8"/>
      <c r="D199" s="8"/>
      <c r="F199" s="8"/>
      <c r="G199" s="8"/>
      <c r="H199" s="8"/>
      <c r="I199" s="8"/>
      <c r="J199" s="8"/>
      <c r="K199" s="8"/>
      <c r="L199" s="8"/>
    </row>
    <row r="200">
      <c r="B200" s="8"/>
      <c r="C200" s="8"/>
      <c r="D200" s="8"/>
      <c r="F200" s="8"/>
      <c r="G200" s="8"/>
      <c r="H200" s="8"/>
      <c r="I200" s="8"/>
      <c r="J200" s="8"/>
      <c r="K200" s="8"/>
      <c r="L200" s="8"/>
    </row>
    <row r="201">
      <c r="B201" s="8"/>
      <c r="C201" s="8"/>
      <c r="D201" s="8"/>
      <c r="F201" s="8"/>
      <c r="G201" s="8"/>
      <c r="H201" s="8"/>
      <c r="I201" s="8"/>
      <c r="J201" s="8"/>
      <c r="K201" s="8"/>
      <c r="L201" s="8"/>
    </row>
    <row r="202">
      <c r="B202" s="8"/>
      <c r="C202" s="8"/>
      <c r="D202" s="8"/>
      <c r="F202" s="8"/>
      <c r="G202" s="8"/>
      <c r="H202" s="8"/>
      <c r="I202" s="8"/>
      <c r="J202" s="8"/>
      <c r="K202" s="8"/>
      <c r="L202" s="8"/>
    </row>
    <row r="203">
      <c r="B203" s="8"/>
      <c r="C203" s="8"/>
      <c r="D203" s="8"/>
      <c r="F203" s="8"/>
      <c r="G203" s="8"/>
      <c r="H203" s="8"/>
      <c r="I203" s="8"/>
      <c r="J203" s="8"/>
      <c r="K203" s="8"/>
      <c r="L203" s="8"/>
    </row>
    <row r="204">
      <c r="B204" s="8"/>
      <c r="C204" s="8"/>
      <c r="D204" s="8"/>
      <c r="F204" s="8"/>
      <c r="G204" s="8"/>
      <c r="H204" s="8"/>
      <c r="I204" s="8"/>
      <c r="J204" s="8"/>
      <c r="K204" s="8"/>
      <c r="L204" s="8"/>
    </row>
    <row r="205">
      <c r="B205" s="8"/>
      <c r="C205" s="8"/>
      <c r="D205" s="8"/>
      <c r="F205" s="8"/>
      <c r="G205" s="8"/>
      <c r="H205" s="8"/>
      <c r="I205" s="8"/>
      <c r="J205" s="8"/>
      <c r="K205" s="8"/>
      <c r="L205" s="8"/>
    </row>
    <row r="206">
      <c r="B206" s="8"/>
      <c r="C206" s="8"/>
      <c r="D206" s="8"/>
      <c r="F206" s="8"/>
      <c r="G206" s="8"/>
      <c r="H206" s="8"/>
      <c r="I206" s="8"/>
      <c r="J206" s="8"/>
      <c r="K206" s="8"/>
      <c r="L206" s="8"/>
    </row>
    <row r="207">
      <c r="B207" s="8"/>
      <c r="C207" s="8"/>
      <c r="D207" s="8"/>
      <c r="F207" s="8"/>
      <c r="G207" s="8"/>
      <c r="H207" s="8"/>
      <c r="I207" s="8"/>
      <c r="J207" s="8"/>
      <c r="K207" s="8"/>
      <c r="L207" s="8"/>
    </row>
    <row r="208">
      <c r="B208" s="8"/>
      <c r="C208" s="8"/>
      <c r="D208" s="8"/>
      <c r="F208" s="8"/>
      <c r="G208" s="8"/>
      <c r="H208" s="8"/>
      <c r="I208" s="8"/>
      <c r="J208" s="8"/>
      <c r="K208" s="8"/>
      <c r="L208" s="8"/>
    </row>
    <row r="209">
      <c r="B209" s="8"/>
      <c r="C209" s="8"/>
      <c r="D209" s="8"/>
      <c r="F209" s="8"/>
      <c r="G209" s="8"/>
      <c r="H209" s="8"/>
      <c r="I209" s="8"/>
      <c r="J209" s="8"/>
      <c r="K209" s="8"/>
      <c r="L209" s="8"/>
    </row>
    <row r="210">
      <c r="B210" s="8"/>
      <c r="C210" s="8"/>
      <c r="D210" s="8"/>
      <c r="F210" s="8"/>
      <c r="G210" s="8"/>
      <c r="H210" s="8"/>
      <c r="I210" s="8"/>
      <c r="J210" s="8"/>
      <c r="K210" s="8"/>
      <c r="L210" s="8"/>
    </row>
    <row r="211">
      <c r="B211" s="8"/>
      <c r="C211" s="8"/>
      <c r="D211" s="8"/>
      <c r="F211" s="8"/>
      <c r="G211" s="8"/>
      <c r="H211" s="8"/>
      <c r="I211" s="8"/>
      <c r="J211" s="8"/>
      <c r="K211" s="8"/>
      <c r="L211" s="8"/>
    </row>
    <row r="212">
      <c r="B212" s="8"/>
      <c r="C212" s="8"/>
      <c r="D212" s="8"/>
      <c r="F212" s="8"/>
      <c r="G212" s="8"/>
      <c r="H212" s="8"/>
      <c r="I212" s="8"/>
      <c r="J212" s="8"/>
      <c r="K212" s="8"/>
      <c r="L212" s="8"/>
    </row>
    <row r="213">
      <c r="B213" s="8"/>
      <c r="C213" s="8"/>
      <c r="D213" s="8"/>
      <c r="F213" s="8"/>
      <c r="G213" s="8"/>
      <c r="H213" s="8"/>
      <c r="I213" s="8"/>
      <c r="J213" s="8"/>
      <c r="K213" s="8"/>
      <c r="L213" s="8"/>
    </row>
    <row r="214">
      <c r="B214" s="8"/>
      <c r="C214" s="8"/>
      <c r="D214" s="8"/>
      <c r="F214" s="8"/>
      <c r="G214" s="8"/>
      <c r="H214" s="8"/>
      <c r="I214" s="8"/>
      <c r="J214" s="8"/>
      <c r="K214" s="8"/>
      <c r="L214" s="8"/>
    </row>
    <row r="215">
      <c r="B215" s="8"/>
      <c r="C215" s="8"/>
      <c r="D215" s="8"/>
      <c r="F215" s="8"/>
      <c r="G215" s="8"/>
      <c r="H215" s="8"/>
      <c r="I215" s="8"/>
      <c r="J215" s="8"/>
      <c r="K215" s="8"/>
      <c r="L215" s="8"/>
    </row>
    <row r="216">
      <c r="B216" s="8"/>
      <c r="C216" s="8"/>
      <c r="D216" s="8"/>
      <c r="F216" s="8"/>
      <c r="G216" s="8"/>
      <c r="H216" s="8"/>
      <c r="I216" s="8"/>
      <c r="J216" s="8"/>
      <c r="K216" s="8"/>
      <c r="L216" s="8"/>
    </row>
    <row r="217">
      <c r="B217" s="8"/>
      <c r="C217" s="8"/>
      <c r="D217" s="8"/>
      <c r="F217" s="8"/>
      <c r="G217" s="8"/>
      <c r="H217" s="8"/>
      <c r="I217" s="8"/>
      <c r="J217" s="8"/>
      <c r="K217" s="8"/>
      <c r="L217" s="8"/>
    </row>
    <row r="218">
      <c r="B218" s="8"/>
      <c r="C218" s="8"/>
      <c r="D218" s="8"/>
      <c r="F218" s="8"/>
      <c r="G218" s="8"/>
      <c r="H218" s="8"/>
      <c r="I218" s="8"/>
      <c r="J218" s="8"/>
      <c r="K218" s="8"/>
      <c r="L218" s="8"/>
    </row>
    <row r="219">
      <c r="B219" s="8"/>
      <c r="C219" s="8"/>
      <c r="D219" s="8"/>
      <c r="F219" s="8"/>
      <c r="G219" s="8"/>
      <c r="H219" s="8"/>
      <c r="I219" s="8"/>
      <c r="J219" s="8"/>
      <c r="K219" s="8"/>
      <c r="L219" s="8"/>
    </row>
    <row r="220">
      <c r="B220" s="8"/>
      <c r="C220" s="8"/>
      <c r="D220" s="8"/>
      <c r="F220" s="8"/>
      <c r="G220" s="8"/>
      <c r="H220" s="8"/>
      <c r="I220" s="8"/>
      <c r="J220" s="8"/>
      <c r="K220" s="8"/>
      <c r="L220" s="8"/>
    </row>
    <row r="221">
      <c r="B221" s="8"/>
      <c r="C221" s="8"/>
      <c r="D221" s="8"/>
      <c r="F221" s="8"/>
      <c r="G221" s="8"/>
      <c r="H221" s="8"/>
      <c r="I221" s="8"/>
      <c r="J221" s="8"/>
      <c r="K221" s="8"/>
      <c r="L221" s="8"/>
    </row>
    <row r="222">
      <c r="B222" s="8"/>
      <c r="C222" s="8"/>
      <c r="D222" s="8"/>
      <c r="F222" s="8"/>
      <c r="G222" s="8"/>
      <c r="H222" s="8"/>
      <c r="I222" s="8"/>
      <c r="J222" s="8"/>
      <c r="K222" s="8"/>
      <c r="L222" s="8"/>
    </row>
    <row r="223">
      <c r="B223" s="8"/>
      <c r="C223" s="8"/>
      <c r="D223" s="8"/>
      <c r="F223" s="8"/>
      <c r="G223" s="8"/>
      <c r="H223" s="8"/>
      <c r="I223" s="8"/>
      <c r="J223" s="8"/>
      <c r="K223" s="8"/>
      <c r="L223" s="8"/>
    </row>
    <row r="224">
      <c r="B224" s="8"/>
      <c r="C224" s="8"/>
      <c r="D224" s="8"/>
      <c r="F224" s="8"/>
      <c r="G224" s="8"/>
      <c r="H224" s="8"/>
      <c r="I224" s="8"/>
      <c r="J224" s="8"/>
      <c r="K224" s="8"/>
      <c r="L224" s="8"/>
    </row>
    <row r="225">
      <c r="B225" s="8"/>
      <c r="C225" s="8"/>
      <c r="D225" s="8"/>
      <c r="F225" s="8"/>
      <c r="G225" s="8"/>
      <c r="H225" s="8"/>
      <c r="I225" s="8"/>
      <c r="J225" s="8"/>
      <c r="K225" s="8"/>
      <c r="L225" s="8"/>
    </row>
    <row r="226">
      <c r="B226" s="8"/>
      <c r="C226" s="8"/>
      <c r="D226" s="8"/>
      <c r="F226" s="8"/>
      <c r="G226" s="8"/>
      <c r="H226" s="8"/>
      <c r="I226" s="8"/>
      <c r="J226" s="8"/>
      <c r="K226" s="8"/>
      <c r="L226" s="8"/>
    </row>
    <row r="227">
      <c r="B227" s="8"/>
      <c r="C227" s="8"/>
      <c r="D227" s="8"/>
      <c r="F227" s="8"/>
      <c r="G227" s="8"/>
      <c r="H227" s="8"/>
      <c r="I227" s="8"/>
      <c r="J227" s="8"/>
      <c r="K227" s="8"/>
      <c r="L227" s="8"/>
    </row>
    <row r="228">
      <c r="B228" s="8"/>
      <c r="C228" s="8"/>
      <c r="D228" s="8"/>
      <c r="F228" s="8"/>
      <c r="G228" s="8"/>
      <c r="H228" s="8"/>
      <c r="I228" s="8"/>
      <c r="J228" s="8"/>
      <c r="K228" s="8"/>
      <c r="L228" s="8"/>
    </row>
    <row r="229">
      <c r="B229" s="8"/>
      <c r="C229" s="8"/>
      <c r="D229" s="8"/>
      <c r="F229" s="8"/>
      <c r="G229" s="8"/>
      <c r="H229" s="8"/>
      <c r="I229" s="8"/>
      <c r="J229" s="8"/>
      <c r="K229" s="8"/>
      <c r="L229" s="8"/>
    </row>
    <row r="230">
      <c r="B230" s="8"/>
      <c r="C230" s="8"/>
      <c r="D230" s="8"/>
      <c r="F230" s="8"/>
      <c r="G230" s="8"/>
      <c r="H230" s="8"/>
      <c r="I230" s="8"/>
      <c r="J230" s="8"/>
      <c r="K230" s="8"/>
      <c r="L230" s="8"/>
    </row>
    <row r="231">
      <c r="B231" s="8"/>
      <c r="C231" s="8"/>
      <c r="D231" s="8"/>
      <c r="F231" s="8"/>
      <c r="G231" s="8"/>
      <c r="H231" s="8"/>
      <c r="I231" s="8"/>
      <c r="J231" s="8"/>
      <c r="K231" s="8"/>
      <c r="L231" s="8"/>
    </row>
    <row r="232">
      <c r="B232" s="8"/>
      <c r="C232" s="8"/>
      <c r="D232" s="8"/>
      <c r="F232" s="8"/>
      <c r="G232" s="8"/>
      <c r="H232" s="8"/>
      <c r="I232" s="8"/>
      <c r="J232" s="8"/>
      <c r="K232" s="8"/>
      <c r="L232" s="8"/>
    </row>
    <row r="233">
      <c r="B233" s="8"/>
      <c r="C233" s="8"/>
      <c r="D233" s="8"/>
      <c r="F233" s="8"/>
      <c r="G233" s="8"/>
      <c r="H233" s="8"/>
      <c r="I233" s="8"/>
      <c r="J233" s="8"/>
      <c r="K233" s="8"/>
      <c r="L233" s="8"/>
    </row>
    <row r="234">
      <c r="B234" s="8"/>
      <c r="C234" s="8"/>
      <c r="D234" s="8"/>
      <c r="F234" s="8"/>
      <c r="G234" s="8"/>
      <c r="H234" s="8"/>
      <c r="I234" s="8"/>
      <c r="J234" s="8"/>
      <c r="K234" s="8"/>
      <c r="L234" s="8"/>
    </row>
    <row r="235">
      <c r="B235" s="8"/>
      <c r="C235" s="8"/>
      <c r="D235" s="8"/>
      <c r="F235" s="8"/>
      <c r="G235" s="8"/>
      <c r="H235" s="8"/>
      <c r="I235" s="8"/>
      <c r="J235" s="8"/>
      <c r="K235" s="8"/>
      <c r="L235" s="8"/>
    </row>
    <row r="236">
      <c r="B236" s="8"/>
      <c r="C236" s="8"/>
      <c r="D236" s="8"/>
      <c r="F236" s="8"/>
      <c r="G236" s="8"/>
      <c r="H236" s="8"/>
      <c r="I236" s="8"/>
      <c r="J236" s="8"/>
      <c r="K236" s="8"/>
      <c r="L236" s="8"/>
    </row>
    <row r="237">
      <c r="B237" s="8"/>
      <c r="C237" s="8"/>
      <c r="D237" s="8"/>
      <c r="F237" s="8"/>
      <c r="G237" s="8"/>
      <c r="H237" s="8"/>
      <c r="I237" s="8"/>
      <c r="J237" s="8"/>
      <c r="K237" s="8"/>
      <c r="L237" s="8"/>
    </row>
    <row r="238">
      <c r="B238" s="8"/>
      <c r="C238" s="8"/>
      <c r="D238" s="8"/>
      <c r="F238" s="8"/>
      <c r="G238" s="8"/>
      <c r="H238" s="8"/>
      <c r="I238" s="8"/>
      <c r="J238" s="8"/>
      <c r="K238" s="8"/>
      <c r="L238" s="8"/>
    </row>
    <row r="239">
      <c r="B239" s="8"/>
      <c r="C239" s="8"/>
      <c r="D239" s="8"/>
      <c r="F239" s="8"/>
      <c r="G239" s="8"/>
      <c r="H239" s="8"/>
      <c r="I239" s="8"/>
      <c r="J239" s="8"/>
      <c r="K239" s="8"/>
      <c r="L239" s="8"/>
    </row>
    <row r="240">
      <c r="B240" s="8"/>
      <c r="C240" s="8"/>
      <c r="D240" s="8"/>
      <c r="F240" s="8"/>
      <c r="G240" s="8"/>
      <c r="H240" s="8"/>
      <c r="I240" s="8"/>
      <c r="J240" s="8"/>
      <c r="K240" s="8"/>
      <c r="L240" s="8"/>
    </row>
    <row r="241">
      <c r="B241" s="8"/>
      <c r="C241" s="8"/>
      <c r="D241" s="8"/>
      <c r="F241" s="8"/>
      <c r="G241" s="8"/>
      <c r="H241" s="8"/>
      <c r="I241" s="8"/>
      <c r="J241" s="8"/>
      <c r="K241" s="8"/>
      <c r="L241" s="8"/>
    </row>
    <row r="242">
      <c r="B242" s="8"/>
      <c r="C242" s="8"/>
      <c r="D242" s="8"/>
      <c r="F242" s="8"/>
      <c r="G242" s="8"/>
      <c r="H242" s="8"/>
      <c r="I242" s="8"/>
      <c r="J242" s="8"/>
      <c r="K242" s="8"/>
      <c r="L242" s="8"/>
    </row>
    <row r="243">
      <c r="B243" s="8"/>
      <c r="C243" s="8"/>
      <c r="D243" s="8"/>
      <c r="F243" s="8"/>
      <c r="G243" s="8"/>
      <c r="H243" s="8"/>
      <c r="I243" s="8"/>
      <c r="J243" s="8"/>
      <c r="K243" s="8"/>
      <c r="L243" s="8"/>
    </row>
    <row r="244">
      <c r="B244" s="8"/>
      <c r="C244" s="8"/>
      <c r="D244" s="8"/>
      <c r="F244" s="8"/>
      <c r="G244" s="8"/>
      <c r="H244" s="8"/>
      <c r="I244" s="8"/>
      <c r="J244" s="8"/>
      <c r="K244" s="8"/>
      <c r="L244" s="8"/>
    </row>
    <row r="245">
      <c r="B245" s="8"/>
      <c r="C245" s="8"/>
      <c r="D245" s="8"/>
      <c r="F245" s="8"/>
      <c r="G245" s="8"/>
      <c r="H245" s="8"/>
      <c r="I245" s="8"/>
      <c r="J245" s="8"/>
      <c r="K245" s="8"/>
      <c r="L245" s="8"/>
    </row>
    <row r="246">
      <c r="B246" s="8"/>
      <c r="C246" s="8"/>
      <c r="D246" s="8"/>
      <c r="F246" s="8"/>
      <c r="G246" s="8"/>
      <c r="H246" s="8"/>
      <c r="I246" s="8"/>
      <c r="J246" s="8"/>
      <c r="K246" s="8"/>
      <c r="L246" s="8"/>
    </row>
    <row r="247">
      <c r="B247" s="8"/>
      <c r="C247" s="8"/>
      <c r="D247" s="8"/>
      <c r="F247" s="8"/>
      <c r="G247" s="8"/>
      <c r="H247" s="8"/>
      <c r="I247" s="8"/>
      <c r="J247" s="8"/>
      <c r="K247" s="8"/>
      <c r="L247" s="8"/>
    </row>
    <row r="248">
      <c r="B248" s="8"/>
      <c r="C248" s="8"/>
      <c r="D248" s="8"/>
      <c r="F248" s="8"/>
      <c r="G248" s="8"/>
      <c r="H248" s="8"/>
      <c r="I248" s="8"/>
      <c r="J248" s="8"/>
      <c r="K248" s="8"/>
      <c r="L248" s="8"/>
    </row>
    <row r="249">
      <c r="B249" s="8"/>
      <c r="C249" s="8"/>
      <c r="D249" s="8"/>
      <c r="F249" s="8"/>
      <c r="G249" s="8"/>
      <c r="H249" s="8"/>
      <c r="I249" s="8"/>
      <c r="J249" s="8"/>
      <c r="K249" s="8"/>
      <c r="L249" s="8"/>
    </row>
    <row r="250">
      <c r="B250" s="8"/>
      <c r="C250" s="8"/>
      <c r="D250" s="8"/>
      <c r="F250" s="8"/>
      <c r="G250" s="8"/>
      <c r="H250" s="8"/>
      <c r="I250" s="8"/>
      <c r="J250" s="8"/>
      <c r="K250" s="8"/>
      <c r="L250" s="8"/>
    </row>
    <row r="251">
      <c r="B251" s="8"/>
      <c r="C251" s="8"/>
      <c r="D251" s="8"/>
      <c r="F251" s="8"/>
      <c r="G251" s="8"/>
      <c r="H251" s="8"/>
      <c r="I251" s="8"/>
      <c r="J251" s="8"/>
      <c r="K251" s="8"/>
      <c r="L251" s="8"/>
    </row>
    <row r="252">
      <c r="B252" s="8"/>
      <c r="C252" s="8"/>
      <c r="D252" s="8"/>
      <c r="F252" s="8"/>
      <c r="G252" s="8"/>
      <c r="H252" s="8"/>
      <c r="I252" s="8"/>
      <c r="J252" s="8"/>
      <c r="K252" s="8"/>
      <c r="L252" s="8"/>
    </row>
    <row r="253">
      <c r="B253" s="8"/>
      <c r="C253" s="8"/>
      <c r="D253" s="8"/>
      <c r="F253" s="8"/>
      <c r="G253" s="8"/>
      <c r="H253" s="8"/>
      <c r="I253" s="8"/>
      <c r="J253" s="8"/>
      <c r="K253" s="8"/>
      <c r="L253" s="8"/>
    </row>
    <row r="254">
      <c r="B254" s="8"/>
      <c r="C254" s="8"/>
      <c r="D254" s="8"/>
      <c r="F254" s="8"/>
      <c r="G254" s="8"/>
      <c r="H254" s="8"/>
      <c r="I254" s="8"/>
      <c r="J254" s="8"/>
      <c r="K254" s="8"/>
      <c r="L254" s="8"/>
    </row>
    <row r="255">
      <c r="B255" s="8"/>
      <c r="C255" s="8"/>
      <c r="D255" s="8"/>
      <c r="F255" s="8"/>
      <c r="G255" s="8"/>
      <c r="H255" s="8"/>
      <c r="I255" s="8"/>
      <c r="J255" s="8"/>
      <c r="K255" s="8"/>
      <c r="L255" s="8"/>
    </row>
    <row r="256">
      <c r="B256" s="8"/>
      <c r="C256" s="8"/>
      <c r="D256" s="8"/>
      <c r="F256" s="8"/>
      <c r="G256" s="8"/>
      <c r="H256" s="8"/>
      <c r="I256" s="8"/>
      <c r="J256" s="8"/>
      <c r="K256" s="8"/>
      <c r="L256" s="8"/>
    </row>
    <row r="257">
      <c r="B257" s="8"/>
      <c r="C257" s="8"/>
      <c r="D257" s="8"/>
      <c r="F257" s="8"/>
      <c r="G257" s="8"/>
      <c r="H257" s="8"/>
      <c r="I257" s="8"/>
      <c r="J257" s="8"/>
      <c r="K257" s="8"/>
      <c r="L257" s="8"/>
    </row>
    <row r="258">
      <c r="B258" s="8"/>
      <c r="C258" s="8"/>
      <c r="D258" s="8"/>
      <c r="F258" s="8"/>
      <c r="G258" s="8"/>
      <c r="H258" s="8"/>
      <c r="I258" s="8"/>
      <c r="J258" s="8"/>
      <c r="K258" s="8"/>
      <c r="L258" s="8"/>
    </row>
    <row r="259">
      <c r="B259" s="8"/>
      <c r="C259" s="8"/>
      <c r="D259" s="8"/>
      <c r="F259" s="8"/>
      <c r="G259" s="8"/>
      <c r="H259" s="8"/>
      <c r="I259" s="8"/>
      <c r="J259" s="8"/>
      <c r="K259" s="8"/>
      <c r="L259" s="8"/>
    </row>
    <row r="260">
      <c r="B260" s="8"/>
      <c r="C260" s="8"/>
      <c r="D260" s="8"/>
      <c r="F260" s="8"/>
      <c r="G260" s="8"/>
      <c r="H260" s="8"/>
      <c r="I260" s="8"/>
      <c r="J260" s="8"/>
      <c r="K260" s="8"/>
      <c r="L260" s="8"/>
    </row>
    <row r="261">
      <c r="B261" s="8"/>
      <c r="C261" s="8"/>
      <c r="D261" s="8"/>
      <c r="F261" s="8"/>
      <c r="G261" s="8"/>
      <c r="H261" s="8"/>
      <c r="I261" s="8"/>
      <c r="J261" s="8"/>
      <c r="K261" s="8"/>
      <c r="L261" s="8"/>
    </row>
    <row r="262">
      <c r="B262" s="8"/>
      <c r="C262" s="8"/>
      <c r="D262" s="8"/>
      <c r="F262" s="8"/>
      <c r="G262" s="8"/>
      <c r="H262" s="8"/>
      <c r="I262" s="8"/>
      <c r="J262" s="8"/>
      <c r="K262" s="8"/>
      <c r="L262" s="8"/>
    </row>
    <row r="263">
      <c r="B263" s="8"/>
      <c r="C263" s="8"/>
      <c r="D263" s="8"/>
      <c r="F263" s="8"/>
      <c r="G263" s="8"/>
      <c r="H263" s="8"/>
      <c r="I263" s="8"/>
      <c r="J263" s="8"/>
      <c r="K263" s="8"/>
      <c r="L263" s="8"/>
    </row>
    <row r="264">
      <c r="B264" s="8"/>
      <c r="C264" s="8"/>
      <c r="D264" s="8"/>
      <c r="F264" s="8"/>
      <c r="G264" s="8"/>
      <c r="H264" s="8"/>
      <c r="I264" s="8"/>
      <c r="J264" s="8"/>
      <c r="K264" s="8"/>
      <c r="L264" s="8"/>
    </row>
    <row r="265">
      <c r="B265" s="8"/>
      <c r="C265" s="8"/>
      <c r="D265" s="8"/>
      <c r="F265" s="8"/>
      <c r="G265" s="8"/>
      <c r="H265" s="8"/>
      <c r="I265" s="8"/>
      <c r="J265" s="8"/>
      <c r="K265" s="8"/>
      <c r="L265" s="8"/>
    </row>
    <row r="266">
      <c r="B266" s="8"/>
      <c r="C266" s="8"/>
      <c r="D266" s="8"/>
      <c r="F266" s="8"/>
      <c r="G266" s="8"/>
      <c r="H266" s="8"/>
      <c r="I266" s="8"/>
      <c r="J266" s="8"/>
      <c r="K266" s="8"/>
      <c r="L266" s="8"/>
    </row>
    <row r="267">
      <c r="B267" s="8"/>
      <c r="C267" s="8"/>
      <c r="D267" s="8"/>
      <c r="F267" s="8"/>
      <c r="G267" s="8"/>
      <c r="H267" s="8"/>
      <c r="I267" s="8"/>
      <c r="J267" s="8"/>
      <c r="K267" s="8"/>
      <c r="L267" s="8"/>
    </row>
    <row r="268">
      <c r="B268" s="8"/>
      <c r="C268" s="8"/>
      <c r="D268" s="8"/>
      <c r="F268" s="8"/>
      <c r="G268" s="8"/>
      <c r="H268" s="8"/>
      <c r="I268" s="8"/>
      <c r="J268" s="8"/>
      <c r="K268" s="8"/>
      <c r="L268" s="8"/>
    </row>
    <row r="269">
      <c r="B269" s="8"/>
      <c r="C269" s="8"/>
      <c r="D269" s="8"/>
      <c r="F269" s="8"/>
      <c r="G269" s="8"/>
      <c r="H269" s="8"/>
      <c r="I269" s="8"/>
      <c r="J269" s="8"/>
      <c r="K269" s="8"/>
      <c r="L269" s="8"/>
    </row>
    <row r="270">
      <c r="B270" s="8"/>
      <c r="C270" s="8"/>
      <c r="D270" s="8"/>
      <c r="F270" s="8"/>
      <c r="G270" s="8"/>
      <c r="H270" s="8"/>
      <c r="I270" s="8"/>
      <c r="J270" s="8"/>
      <c r="K270" s="8"/>
      <c r="L270" s="8"/>
    </row>
    <row r="271">
      <c r="B271" s="8"/>
      <c r="C271" s="8"/>
      <c r="D271" s="8"/>
      <c r="F271" s="8"/>
      <c r="G271" s="8"/>
      <c r="H271" s="8"/>
      <c r="I271" s="8"/>
      <c r="J271" s="8"/>
      <c r="K271" s="8"/>
      <c r="L271" s="8"/>
    </row>
    <row r="272">
      <c r="B272" s="8"/>
      <c r="C272" s="8"/>
      <c r="D272" s="8"/>
      <c r="F272" s="8"/>
      <c r="G272" s="8"/>
      <c r="H272" s="8"/>
      <c r="I272" s="8"/>
      <c r="J272" s="8"/>
      <c r="K272" s="8"/>
      <c r="L272" s="8"/>
    </row>
    <row r="273">
      <c r="B273" s="8"/>
      <c r="C273" s="8"/>
      <c r="D273" s="8"/>
      <c r="F273" s="8"/>
      <c r="G273" s="8"/>
      <c r="H273" s="8"/>
      <c r="I273" s="8"/>
      <c r="J273" s="8"/>
      <c r="K273" s="8"/>
      <c r="L273" s="8"/>
    </row>
    <row r="274">
      <c r="B274" s="8"/>
      <c r="C274" s="8"/>
      <c r="D274" s="8"/>
      <c r="F274" s="8"/>
      <c r="G274" s="8"/>
      <c r="H274" s="8"/>
      <c r="I274" s="8"/>
      <c r="J274" s="8"/>
      <c r="K274" s="8"/>
      <c r="L274" s="8"/>
    </row>
    <row r="275">
      <c r="B275" s="8"/>
      <c r="C275" s="8"/>
      <c r="D275" s="8"/>
      <c r="F275" s="8"/>
      <c r="G275" s="8"/>
      <c r="H275" s="8"/>
      <c r="I275" s="8"/>
      <c r="J275" s="8"/>
      <c r="K275" s="8"/>
      <c r="L275" s="8"/>
    </row>
    <row r="276">
      <c r="B276" s="8"/>
      <c r="C276" s="8"/>
      <c r="D276" s="8"/>
      <c r="F276" s="8"/>
      <c r="G276" s="8"/>
      <c r="H276" s="8"/>
      <c r="I276" s="8"/>
      <c r="J276" s="8"/>
      <c r="K276" s="8"/>
      <c r="L276" s="8"/>
    </row>
    <row r="277">
      <c r="B277" s="8"/>
      <c r="C277" s="8"/>
      <c r="D277" s="8"/>
      <c r="F277" s="8"/>
      <c r="G277" s="8"/>
      <c r="H277" s="8"/>
      <c r="I277" s="8"/>
      <c r="J277" s="8"/>
      <c r="K277" s="8"/>
      <c r="L277" s="8"/>
    </row>
    <row r="278">
      <c r="B278" s="8"/>
      <c r="C278" s="8"/>
      <c r="D278" s="8"/>
      <c r="F278" s="8"/>
      <c r="G278" s="8"/>
      <c r="H278" s="8"/>
      <c r="I278" s="8"/>
      <c r="J278" s="8"/>
      <c r="K278" s="8"/>
      <c r="L278" s="8"/>
    </row>
    <row r="279">
      <c r="B279" s="8"/>
      <c r="C279" s="8"/>
      <c r="D279" s="8"/>
      <c r="F279" s="8"/>
      <c r="G279" s="8"/>
      <c r="H279" s="8"/>
      <c r="I279" s="8"/>
      <c r="J279" s="8"/>
      <c r="K279" s="8"/>
      <c r="L279" s="8"/>
    </row>
    <row r="280">
      <c r="B280" s="8"/>
      <c r="C280" s="8"/>
      <c r="D280" s="8"/>
      <c r="F280" s="8"/>
      <c r="G280" s="8"/>
      <c r="H280" s="8"/>
      <c r="I280" s="8"/>
      <c r="J280" s="8"/>
      <c r="K280" s="8"/>
      <c r="L280" s="8"/>
    </row>
    <row r="281">
      <c r="B281" s="8"/>
      <c r="C281" s="8"/>
      <c r="D281" s="8"/>
      <c r="F281" s="8"/>
      <c r="G281" s="8"/>
      <c r="H281" s="8"/>
      <c r="I281" s="8"/>
      <c r="J281" s="8"/>
      <c r="K281" s="8"/>
      <c r="L281" s="8"/>
    </row>
    <row r="282">
      <c r="B282" s="8"/>
      <c r="C282" s="8"/>
      <c r="D282" s="8"/>
      <c r="F282" s="8"/>
      <c r="G282" s="8"/>
      <c r="H282" s="8"/>
      <c r="I282" s="8"/>
      <c r="J282" s="8"/>
      <c r="K282" s="8"/>
      <c r="L282" s="8"/>
    </row>
    <row r="283">
      <c r="B283" s="8"/>
      <c r="C283" s="8"/>
      <c r="D283" s="8"/>
      <c r="F283" s="8"/>
      <c r="G283" s="8"/>
      <c r="H283" s="8"/>
      <c r="I283" s="8"/>
      <c r="J283" s="8"/>
      <c r="K283" s="8"/>
      <c r="L283" s="8"/>
    </row>
    <row r="284">
      <c r="B284" s="8"/>
      <c r="C284" s="8"/>
      <c r="D284" s="8"/>
      <c r="F284" s="8"/>
      <c r="G284" s="8"/>
      <c r="H284" s="8"/>
      <c r="I284" s="8"/>
      <c r="J284" s="8"/>
      <c r="K284" s="8"/>
      <c r="L284" s="8"/>
    </row>
    <row r="285">
      <c r="B285" s="8"/>
      <c r="C285" s="8"/>
      <c r="D285" s="8"/>
      <c r="F285" s="8"/>
      <c r="G285" s="8"/>
      <c r="H285" s="8"/>
      <c r="I285" s="8"/>
      <c r="J285" s="8"/>
      <c r="K285" s="8"/>
      <c r="L285" s="8"/>
    </row>
    <row r="286">
      <c r="B286" s="8"/>
      <c r="C286" s="8"/>
      <c r="D286" s="8"/>
      <c r="F286" s="8"/>
      <c r="G286" s="8"/>
      <c r="H286" s="8"/>
      <c r="I286" s="8"/>
      <c r="J286" s="8"/>
      <c r="K286" s="8"/>
      <c r="L286" s="8"/>
    </row>
    <row r="287">
      <c r="B287" s="8"/>
      <c r="C287" s="8"/>
      <c r="D287" s="8"/>
      <c r="F287" s="8"/>
      <c r="G287" s="8"/>
      <c r="H287" s="8"/>
      <c r="I287" s="8"/>
      <c r="J287" s="8"/>
      <c r="K287" s="8"/>
      <c r="L287" s="8"/>
    </row>
    <row r="288">
      <c r="B288" s="8"/>
      <c r="C288" s="8"/>
      <c r="D288" s="8"/>
      <c r="F288" s="8"/>
      <c r="G288" s="8"/>
      <c r="H288" s="8"/>
      <c r="I288" s="8"/>
      <c r="J288" s="8"/>
      <c r="K288" s="8"/>
      <c r="L288" s="8"/>
    </row>
    <row r="289">
      <c r="B289" s="8"/>
      <c r="C289" s="8"/>
      <c r="D289" s="8"/>
      <c r="F289" s="8"/>
      <c r="G289" s="8"/>
      <c r="H289" s="8"/>
      <c r="I289" s="8"/>
      <c r="J289" s="8"/>
      <c r="K289" s="8"/>
      <c r="L289" s="8"/>
    </row>
    <row r="290">
      <c r="B290" s="8"/>
      <c r="C290" s="8"/>
      <c r="D290" s="8"/>
      <c r="F290" s="8"/>
      <c r="G290" s="8"/>
      <c r="H290" s="8"/>
      <c r="I290" s="8"/>
      <c r="J290" s="8"/>
      <c r="K290" s="8"/>
      <c r="L290" s="8"/>
    </row>
    <row r="291">
      <c r="B291" s="8"/>
      <c r="C291" s="8"/>
      <c r="D291" s="8"/>
      <c r="F291" s="8"/>
      <c r="G291" s="8"/>
      <c r="H291" s="8"/>
      <c r="I291" s="8"/>
      <c r="J291" s="8"/>
      <c r="K291" s="8"/>
      <c r="L291" s="8"/>
    </row>
    <row r="292">
      <c r="B292" s="8"/>
      <c r="C292" s="8"/>
      <c r="D292" s="8"/>
      <c r="F292" s="8"/>
      <c r="G292" s="8"/>
      <c r="H292" s="8"/>
      <c r="I292" s="8"/>
      <c r="J292" s="8"/>
      <c r="K292" s="8"/>
      <c r="L292" s="8"/>
    </row>
    <row r="293">
      <c r="B293" s="8"/>
      <c r="C293" s="8"/>
      <c r="D293" s="8"/>
      <c r="F293" s="8"/>
      <c r="G293" s="8"/>
      <c r="H293" s="8"/>
      <c r="I293" s="8"/>
      <c r="J293" s="8"/>
      <c r="K293" s="8"/>
      <c r="L293" s="8"/>
    </row>
    <row r="294">
      <c r="B294" s="8"/>
      <c r="C294" s="8"/>
      <c r="D294" s="8"/>
      <c r="F294" s="8"/>
      <c r="G294" s="8"/>
      <c r="H294" s="8"/>
      <c r="I294" s="8"/>
      <c r="J294" s="8"/>
      <c r="K294" s="8"/>
      <c r="L294" s="8"/>
    </row>
    <row r="295">
      <c r="B295" s="8"/>
      <c r="C295" s="8"/>
      <c r="D295" s="8"/>
      <c r="F295" s="8"/>
      <c r="G295" s="8"/>
      <c r="H295" s="8"/>
      <c r="I295" s="8"/>
      <c r="J295" s="8"/>
      <c r="K295" s="8"/>
      <c r="L295" s="8"/>
    </row>
    <row r="296">
      <c r="B296" s="8"/>
      <c r="C296" s="8"/>
      <c r="D296" s="8"/>
      <c r="F296" s="8"/>
      <c r="G296" s="8"/>
      <c r="H296" s="8"/>
      <c r="I296" s="8"/>
      <c r="J296" s="8"/>
      <c r="K296" s="8"/>
      <c r="L296" s="8"/>
    </row>
    <row r="297">
      <c r="B297" s="8"/>
      <c r="C297" s="8"/>
      <c r="D297" s="8"/>
      <c r="F297" s="8"/>
      <c r="G297" s="8"/>
      <c r="H297" s="8"/>
      <c r="I297" s="8"/>
      <c r="J297" s="8"/>
      <c r="K297" s="8"/>
      <c r="L297" s="8"/>
    </row>
    <row r="298">
      <c r="B298" s="8"/>
      <c r="C298" s="8"/>
      <c r="D298" s="8"/>
      <c r="F298" s="8"/>
      <c r="G298" s="8"/>
      <c r="H298" s="8"/>
      <c r="I298" s="8"/>
      <c r="J298" s="8"/>
      <c r="K298" s="8"/>
      <c r="L298" s="8"/>
    </row>
    <row r="299">
      <c r="B299" s="8"/>
      <c r="C299" s="8"/>
      <c r="D299" s="8"/>
      <c r="F299" s="8"/>
      <c r="G299" s="8"/>
      <c r="H299" s="8"/>
      <c r="I299" s="8"/>
      <c r="J299" s="8"/>
      <c r="K299" s="8"/>
      <c r="L299" s="8"/>
    </row>
    <row r="300">
      <c r="B300" s="8"/>
      <c r="C300" s="8"/>
      <c r="D300" s="8"/>
      <c r="F300" s="8"/>
      <c r="G300" s="8"/>
      <c r="H300" s="8"/>
      <c r="I300" s="8"/>
      <c r="J300" s="8"/>
      <c r="K300" s="8"/>
      <c r="L300" s="8"/>
    </row>
    <row r="301">
      <c r="B301" s="8"/>
      <c r="C301" s="8"/>
      <c r="D301" s="8"/>
      <c r="F301" s="8"/>
      <c r="G301" s="8"/>
      <c r="H301" s="8"/>
      <c r="I301" s="8"/>
      <c r="J301" s="8"/>
      <c r="K301" s="8"/>
      <c r="L301" s="8"/>
    </row>
    <row r="302">
      <c r="B302" s="8"/>
      <c r="C302" s="8"/>
      <c r="D302" s="8"/>
      <c r="F302" s="8"/>
      <c r="G302" s="8"/>
      <c r="H302" s="8"/>
      <c r="I302" s="8"/>
      <c r="J302" s="8"/>
      <c r="K302" s="8"/>
      <c r="L302" s="8"/>
    </row>
    <row r="303">
      <c r="B303" s="8"/>
      <c r="C303" s="8"/>
      <c r="D303" s="8"/>
      <c r="F303" s="8"/>
      <c r="G303" s="8"/>
      <c r="H303" s="8"/>
      <c r="I303" s="8"/>
      <c r="J303" s="8"/>
      <c r="K303" s="8"/>
      <c r="L303" s="8"/>
    </row>
    <row r="304">
      <c r="B304" s="8"/>
      <c r="C304" s="8"/>
      <c r="D304" s="8"/>
      <c r="F304" s="8"/>
      <c r="G304" s="8"/>
      <c r="H304" s="8"/>
      <c r="I304" s="8"/>
      <c r="J304" s="8"/>
      <c r="K304" s="8"/>
      <c r="L304" s="8"/>
    </row>
    <row r="305">
      <c r="B305" s="8"/>
      <c r="C305" s="8"/>
      <c r="D305" s="8"/>
      <c r="F305" s="8"/>
      <c r="G305" s="8"/>
      <c r="H305" s="8"/>
      <c r="I305" s="8"/>
      <c r="J305" s="8"/>
      <c r="K305" s="8"/>
      <c r="L305" s="8"/>
    </row>
    <row r="306">
      <c r="B306" s="8"/>
      <c r="C306" s="8"/>
      <c r="D306" s="8"/>
      <c r="F306" s="8"/>
      <c r="G306" s="8"/>
      <c r="H306" s="8"/>
      <c r="I306" s="8"/>
      <c r="J306" s="8"/>
      <c r="K306" s="8"/>
      <c r="L306" s="8"/>
    </row>
    <row r="307">
      <c r="B307" s="8"/>
      <c r="C307" s="8"/>
      <c r="D307" s="8"/>
      <c r="F307" s="8"/>
      <c r="G307" s="8"/>
      <c r="H307" s="8"/>
      <c r="I307" s="8"/>
      <c r="J307" s="8"/>
      <c r="K307" s="8"/>
      <c r="L307" s="8"/>
    </row>
    <row r="308">
      <c r="B308" s="8"/>
      <c r="C308" s="8"/>
      <c r="D308" s="8"/>
      <c r="F308" s="8"/>
      <c r="G308" s="8"/>
      <c r="H308" s="8"/>
      <c r="I308" s="8"/>
      <c r="J308" s="8"/>
      <c r="K308" s="8"/>
      <c r="L308" s="8"/>
    </row>
    <row r="309">
      <c r="B309" s="8"/>
      <c r="C309" s="8"/>
      <c r="D309" s="8"/>
      <c r="F309" s="8"/>
      <c r="G309" s="8"/>
      <c r="H309" s="8"/>
      <c r="I309" s="8"/>
      <c r="J309" s="8"/>
      <c r="K309" s="8"/>
      <c r="L309" s="8"/>
    </row>
    <row r="310">
      <c r="B310" s="8"/>
      <c r="C310" s="8"/>
      <c r="D310" s="8"/>
      <c r="F310" s="8"/>
      <c r="G310" s="8"/>
      <c r="H310" s="8"/>
      <c r="I310" s="8"/>
      <c r="J310" s="8"/>
      <c r="K310" s="8"/>
      <c r="L310" s="8"/>
    </row>
    <row r="311">
      <c r="B311" s="8"/>
      <c r="C311" s="8"/>
      <c r="D311" s="8"/>
      <c r="F311" s="8"/>
      <c r="G311" s="8"/>
      <c r="H311" s="8"/>
      <c r="I311" s="8"/>
      <c r="J311" s="8"/>
      <c r="K311" s="8"/>
      <c r="L311" s="8"/>
    </row>
    <row r="312">
      <c r="B312" s="8"/>
      <c r="C312" s="8"/>
      <c r="D312" s="8"/>
      <c r="F312" s="8"/>
      <c r="G312" s="8"/>
      <c r="H312" s="8"/>
      <c r="I312" s="8"/>
      <c r="J312" s="8"/>
      <c r="K312" s="8"/>
      <c r="L312" s="8"/>
    </row>
    <row r="313">
      <c r="B313" s="8"/>
      <c r="C313" s="8"/>
      <c r="D313" s="8"/>
      <c r="F313" s="8"/>
      <c r="G313" s="8"/>
      <c r="H313" s="8"/>
      <c r="I313" s="8"/>
      <c r="J313" s="8"/>
      <c r="K313" s="8"/>
      <c r="L313" s="8"/>
    </row>
    <row r="314">
      <c r="B314" s="8"/>
      <c r="C314" s="8"/>
      <c r="D314" s="8"/>
      <c r="F314" s="8"/>
      <c r="G314" s="8"/>
      <c r="H314" s="8"/>
      <c r="I314" s="8"/>
      <c r="J314" s="8"/>
      <c r="K314" s="8"/>
      <c r="L314" s="8"/>
    </row>
    <row r="315">
      <c r="B315" s="8"/>
      <c r="C315" s="8"/>
      <c r="D315" s="8"/>
      <c r="F315" s="8"/>
      <c r="G315" s="8"/>
      <c r="H315" s="8"/>
      <c r="I315" s="8"/>
      <c r="J315" s="8"/>
      <c r="K315" s="8"/>
      <c r="L315" s="8"/>
    </row>
    <row r="316">
      <c r="B316" s="8"/>
      <c r="C316" s="8"/>
      <c r="D316" s="8"/>
      <c r="F316" s="8"/>
      <c r="G316" s="8"/>
      <c r="H316" s="8"/>
      <c r="I316" s="8"/>
      <c r="J316" s="8"/>
      <c r="K316" s="8"/>
      <c r="L316" s="8"/>
    </row>
    <row r="317">
      <c r="B317" s="8"/>
      <c r="C317" s="8"/>
      <c r="D317" s="8"/>
      <c r="F317" s="8"/>
      <c r="G317" s="8"/>
      <c r="H317" s="8"/>
      <c r="I317" s="8"/>
      <c r="J317" s="8"/>
      <c r="K317" s="8"/>
      <c r="L317" s="8"/>
    </row>
    <row r="318">
      <c r="B318" s="8"/>
      <c r="C318" s="8"/>
      <c r="D318" s="8"/>
      <c r="F318" s="8"/>
      <c r="G318" s="8"/>
      <c r="H318" s="8"/>
      <c r="I318" s="8"/>
      <c r="J318" s="8"/>
      <c r="K318" s="8"/>
      <c r="L318" s="8"/>
    </row>
    <row r="319">
      <c r="B319" s="8"/>
      <c r="C319" s="8"/>
      <c r="D319" s="8"/>
      <c r="F319" s="8"/>
      <c r="G319" s="8"/>
      <c r="H319" s="8"/>
      <c r="I319" s="8"/>
      <c r="J319" s="8"/>
      <c r="K319" s="8"/>
      <c r="L319" s="8"/>
    </row>
    <row r="320">
      <c r="B320" s="8"/>
      <c r="C320" s="8"/>
      <c r="D320" s="8"/>
      <c r="F320" s="8"/>
      <c r="G320" s="8"/>
      <c r="H320" s="8"/>
      <c r="I320" s="8"/>
      <c r="J320" s="8"/>
      <c r="K320" s="8"/>
      <c r="L320" s="8"/>
    </row>
    <row r="321">
      <c r="B321" s="8"/>
      <c r="C321" s="8"/>
      <c r="D321" s="8"/>
      <c r="F321" s="8"/>
      <c r="G321" s="8"/>
      <c r="H321" s="8"/>
      <c r="I321" s="8"/>
      <c r="J321" s="8"/>
      <c r="K321" s="8"/>
      <c r="L321" s="8"/>
    </row>
    <row r="322">
      <c r="B322" s="8"/>
      <c r="C322" s="8"/>
      <c r="D322" s="8"/>
      <c r="F322" s="8"/>
      <c r="G322" s="8"/>
      <c r="H322" s="8"/>
      <c r="I322" s="8"/>
      <c r="J322" s="8"/>
      <c r="K322" s="8"/>
      <c r="L322" s="8"/>
    </row>
    <row r="323">
      <c r="B323" s="8"/>
      <c r="C323" s="8"/>
      <c r="D323" s="8"/>
      <c r="F323" s="8"/>
      <c r="G323" s="8"/>
      <c r="H323" s="8"/>
      <c r="I323" s="8"/>
      <c r="J323" s="8"/>
      <c r="K323" s="8"/>
      <c r="L323" s="8"/>
    </row>
    <row r="324">
      <c r="B324" s="8"/>
      <c r="C324" s="8"/>
      <c r="D324" s="8"/>
      <c r="F324" s="8"/>
      <c r="G324" s="8"/>
      <c r="H324" s="8"/>
      <c r="I324" s="8"/>
      <c r="J324" s="8"/>
      <c r="K324" s="8"/>
      <c r="L324" s="8"/>
    </row>
    <row r="325">
      <c r="B325" s="8"/>
      <c r="C325" s="8"/>
      <c r="D325" s="8"/>
      <c r="F325" s="8"/>
      <c r="G325" s="8"/>
      <c r="H325" s="8"/>
      <c r="I325" s="8"/>
      <c r="J325" s="8"/>
      <c r="K325" s="8"/>
      <c r="L325" s="8"/>
    </row>
    <row r="326">
      <c r="B326" s="8"/>
      <c r="C326" s="8"/>
      <c r="D326" s="8"/>
      <c r="F326" s="8"/>
      <c r="G326" s="8"/>
      <c r="H326" s="8"/>
      <c r="I326" s="8"/>
      <c r="J326" s="8"/>
      <c r="K326" s="8"/>
      <c r="L326" s="8"/>
    </row>
    <row r="327">
      <c r="B327" s="8"/>
      <c r="C327" s="8"/>
      <c r="D327" s="8"/>
      <c r="F327" s="8"/>
      <c r="G327" s="8"/>
      <c r="H327" s="8"/>
      <c r="I327" s="8"/>
      <c r="J327" s="8"/>
      <c r="K327" s="8"/>
      <c r="L327" s="8"/>
    </row>
    <row r="328">
      <c r="B328" s="8"/>
      <c r="C328" s="8"/>
      <c r="D328" s="8"/>
      <c r="F328" s="8"/>
      <c r="G328" s="8"/>
      <c r="H328" s="8"/>
      <c r="I328" s="8"/>
      <c r="J328" s="8"/>
      <c r="K328" s="8"/>
      <c r="L328" s="8"/>
    </row>
    <row r="329">
      <c r="B329" s="8"/>
      <c r="C329" s="8"/>
      <c r="D329" s="8"/>
      <c r="F329" s="8"/>
      <c r="G329" s="8"/>
      <c r="H329" s="8"/>
      <c r="I329" s="8"/>
      <c r="J329" s="8"/>
      <c r="K329" s="8"/>
      <c r="L329" s="8"/>
    </row>
    <row r="330">
      <c r="B330" s="8"/>
      <c r="C330" s="8"/>
      <c r="D330" s="8"/>
      <c r="F330" s="8"/>
      <c r="G330" s="8"/>
      <c r="H330" s="8"/>
      <c r="I330" s="8"/>
      <c r="J330" s="8"/>
      <c r="K330" s="8"/>
      <c r="L330" s="8"/>
    </row>
    <row r="331">
      <c r="B331" s="8"/>
      <c r="C331" s="8"/>
      <c r="D331" s="8"/>
      <c r="F331" s="8"/>
      <c r="G331" s="8"/>
      <c r="H331" s="8"/>
      <c r="I331" s="8"/>
      <c r="J331" s="8"/>
      <c r="K331" s="8"/>
      <c r="L331" s="8"/>
    </row>
    <row r="332">
      <c r="B332" s="8"/>
      <c r="C332" s="8"/>
      <c r="D332" s="8"/>
      <c r="F332" s="8"/>
      <c r="G332" s="8"/>
      <c r="H332" s="8"/>
      <c r="I332" s="8"/>
      <c r="J332" s="8"/>
      <c r="K332" s="8"/>
      <c r="L332" s="8"/>
    </row>
    <row r="333">
      <c r="B333" s="8"/>
      <c r="C333" s="8"/>
      <c r="D333" s="8"/>
      <c r="F333" s="8"/>
      <c r="G333" s="8"/>
      <c r="H333" s="8"/>
      <c r="I333" s="8"/>
      <c r="J333" s="8"/>
      <c r="K333" s="8"/>
      <c r="L333" s="8"/>
    </row>
    <row r="334">
      <c r="B334" s="8"/>
      <c r="C334" s="8"/>
      <c r="D334" s="8"/>
      <c r="F334" s="8"/>
      <c r="G334" s="8"/>
      <c r="H334" s="8"/>
      <c r="I334" s="8"/>
      <c r="J334" s="8"/>
      <c r="K334" s="8"/>
      <c r="L334" s="8"/>
    </row>
    <row r="335">
      <c r="B335" s="8"/>
      <c r="C335" s="8"/>
      <c r="D335" s="8"/>
      <c r="F335" s="8"/>
      <c r="G335" s="8"/>
      <c r="H335" s="8"/>
      <c r="I335" s="8"/>
      <c r="J335" s="8"/>
      <c r="K335" s="8"/>
      <c r="L335" s="8"/>
    </row>
    <row r="336">
      <c r="B336" s="8"/>
      <c r="C336" s="8"/>
      <c r="D336" s="8"/>
      <c r="F336" s="8"/>
      <c r="G336" s="8"/>
      <c r="H336" s="8"/>
      <c r="I336" s="8"/>
      <c r="J336" s="8"/>
      <c r="K336" s="8"/>
      <c r="L336" s="8"/>
    </row>
    <row r="337">
      <c r="B337" s="8"/>
      <c r="C337" s="8"/>
      <c r="D337" s="8"/>
      <c r="F337" s="8"/>
      <c r="G337" s="8"/>
      <c r="H337" s="8"/>
      <c r="I337" s="8"/>
      <c r="J337" s="8"/>
      <c r="K337" s="8"/>
      <c r="L337" s="8"/>
    </row>
    <row r="338">
      <c r="B338" s="8"/>
      <c r="C338" s="8"/>
      <c r="D338" s="8"/>
      <c r="F338" s="8"/>
      <c r="G338" s="8"/>
      <c r="H338" s="8"/>
      <c r="I338" s="8"/>
      <c r="J338" s="8"/>
      <c r="K338" s="8"/>
      <c r="L338" s="8"/>
    </row>
    <row r="339">
      <c r="B339" s="8"/>
      <c r="C339" s="8"/>
      <c r="D339" s="8"/>
      <c r="F339" s="8"/>
      <c r="G339" s="8"/>
      <c r="H339" s="8"/>
      <c r="I339" s="8"/>
      <c r="J339" s="8"/>
      <c r="K339" s="8"/>
      <c r="L339" s="8"/>
    </row>
    <row r="340">
      <c r="B340" s="8"/>
      <c r="C340" s="8"/>
      <c r="D340" s="8"/>
      <c r="F340" s="8"/>
      <c r="G340" s="8"/>
      <c r="H340" s="8"/>
      <c r="I340" s="8"/>
      <c r="J340" s="8"/>
      <c r="K340" s="8"/>
      <c r="L340" s="8"/>
    </row>
    <row r="341">
      <c r="B341" s="8"/>
      <c r="C341" s="8"/>
      <c r="D341" s="8"/>
      <c r="F341" s="8"/>
      <c r="G341" s="8"/>
      <c r="H341" s="8"/>
      <c r="I341" s="8"/>
      <c r="J341" s="8"/>
      <c r="K341" s="8"/>
      <c r="L341" s="8"/>
    </row>
    <row r="342">
      <c r="B342" s="8"/>
      <c r="C342" s="8"/>
      <c r="D342" s="8"/>
      <c r="F342" s="8"/>
      <c r="G342" s="8"/>
      <c r="H342" s="8"/>
      <c r="I342" s="8"/>
      <c r="J342" s="8"/>
      <c r="K342" s="8"/>
      <c r="L342" s="8"/>
    </row>
    <row r="343">
      <c r="B343" s="8"/>
      <c r="C343" s="8"/>
      <c r="D343" s="8"/>
      <c r="F343" s="8"/>
      <c r="G343" s="8"/>
      <c r="H343" s="8"/>
      <c r="I343" s="8"/>
      <c r="J343" s="8"/>
      <c r="K343" s="8"/>
      <c r="L343" s="8"/>
    </row>
    <row r="344">
      <c r="B344" s="8"/>
      <c r="C344" s="8"/>
      <c r="D344" s="8"/>
      <c r="F344" s="8"/>
      <c r="G344" s="8"/>
      <c r="H344" s="8"/>
      <c r="I344" s="8"/>
      <c r="J344" s="8"/>
      <c r="K344" s="8"/>
      <c r="L344" s="8"/>
    </row>
    <row r="345">
      <c r="B345" s="8"/>
      <c r="C345" s="8"/>
      <c r="D345" s="8"/>
      <c r="F345" s="8"/>
      <c r="G345" s="8"/>
      <c r="H345" s="8"/>
      <c r="I345" s="8"/>
      <c r="J345" s="8"/>
      <c r="K345" s="8"/>
      <c r="L345" s="8"/>
    </row>
    <row r="346">
      <c r="B346" s="8"/>
      <c r="C346" s="8"/>
      <c r="D346" s="8"/>
      <c r="F346" s="8"/>
      <c r="G346" s="8"/>
      <c r="H346" s="8"/>
      <c r="I346" s="8"/>
      <c r="J346" s="8"/>
      <c r="K346" s="8"/>
      <c r="L346" s="8"/>
    </row>
    <row r="347">
      <c r="B347" s="8"/>
      <c r="C347" s="8"/>
      <c r="D347" s="8"/>
      <c r="F347" s="8"/>
      <c r="G347" s="8"/>
      <c r="H347" s="8"/>
      <c r="I347" s="8"/>
      <c r="J347" s="8"/>
      <c r="K347" s="8"/>
      <c r="L347" s="8"/>
    </row>
    <row r="348">
      <c r="B348" s="8"/>
      <c r="C348" s="8"/>
      <c r="D348" s="8"/>
      <c r="F348" s="8"/>
      <c r="G348" s="8"/>
      <c r="H348" s="8"/>
      <c r="I348" s="8"/>
      <c r="J348" s="8"/>
      <c r="K348" s="8"/>
      <c r="L348" s="8"/>
    </row>
    <row r="349">
      <c r="B349" s="8"/>
      <c r="C349" s="8"/>
      <c r="D349" s="8"/>
      <c r="F349" s="8"/>
      <c r="G349" s="8"/>
      <c r="H349" s="8"/>
      <c r="I349" s="8"/>
      <c r="J349" s="8"/>
      <c r="K349" s="8"/>
      <c r="L349" s="8"/>
    </row>
    <row r="350">
      <c r="B350" s="8"/>
      <c r="C350" s="8"/>
      <c r="D350" s="8"/>
      <c r="F350" s="8"/>
      <c r="G350" s="8"/>
      <c r="H350" s="8"/>
      <c r="I350" s="8"/>
      <c r="J350" s="8"/>
      <c r="K350" s="8"/>
      <c r="L350" s="8"/>
    </row>
    <row r="351">
      <c r="B351" s="8"/>
      <c r="C351" s="8"/>
      <c r="D351" s="8"/>
      <c r="F351" s="8"/>
      <c r="G351" s="8"/>
      <c r="H351" s="8"/>
      <c r="I351" s="8"/>
      <c r="J351" s="8"/>
      <c r="K351" s="8"/>
      <c r="L351" s="8"/>
    </row>
    <row r="352">
      <c r="B352" s="8"/>
      <c r="C352" s="8"/>
      <c r="D352" s="8"/>
      <c r="F352" s="8"/>
      <c r="G352" s="8"/>
      <c r="H352" s="8"/>
      <c r="I352" s="8"/>
      <c r="J352" s="8"/>
      <c r="K352" s="8"/>
      <c r="L352" s="8"/>
    </row>
    <row r="353">
      <c r="B353" s="8"/>
      <c r="C353" s="8"/>
      <c r="D353" s="8"/>
      <c r="F353" s="8"/>
      <c r="G353" s="8"/>
      <c r="H353" s="8"/>
      <c r="I353" s="8"/>
      <c r="J353" s="8"/>
      <c r="K353" s="8"/>
      <c r="L353" s="8"/>
    </row>
    <row r="354">
      <c r="B354" s="8"/>
      <c r="C354" s="8"/>
      <c r="D354" s="8"/>
      <c r="F354" s="8"/>
      <c r="G354" s="8"/>
      <c r="H354" s="8"/>
      <c r="I354" s="8"/>
      <c r="J354" s="8"/>
      <c r="K354" s="8"/>
      <c r="L354" s="8"/>
    </row>
    <row r="355">
      <c r="B355" s="8"/>
      <c r="C355" s="8"/>
      <c r="D355" s="8"/>
      <c r="F355" s="8"/>
      <c r="G355" s="8"/>
      <c r="H355" s="8"/>
      <c r="I355" s="8"/>
      <c r="J355" s="8"/>
      <c r="K355" s="8"/>
      <c r="L355" s="8"/>
    </row>
    <row r="356">
      <c r="B356" s="8"/>
      <c r="C356" s="8"/>
      <c r="D356" s="8"/>
      <c r="F356" s="8"/>
      <c r="G356" s="8"/>
      <c r="H356" s="8"/>
      <c r="I356" s="8"/>
      <c r="J356" s="8"/>
      <c r="K356" s="8"/>
      <c r="L356" s="8"/>
    </row>
    <row r="357">
      <c r="B357" s="8"/>
      <c r="C357" s="8"/>
      <c r="D357" s="8"/>
      <c r="F357" s="8"/>
      <c r="G357" s="8"/>
      <c r="H357" s="8"/>
      <c r="I357" s="8"/>
      <c r="J357" s="8"/>
      <c r="K357" s="8"/>
      <c r="L357" s="8"/>
    </row>
    <row r="358">
      <c r="B358" s="8"/>
      <c r="C358" s="8"/>
      <c r="D358" s="8"/>
      <c r="F358" s="8"/>
      <c r="G358" s="8"/>
      <c r="H358" s="8"/>
      <c r="I358" s="8"/>
      <c r="J358" s="8"/>
      <c r="K358" s="8"/>
      <c r="L358" s="8"/>
    </row>
    <row r="359">
      <c r="B359" s="8"/>
      <c r="C359" s="8"/>
      <c r="D359" s="8"/>
      <c r="F359" s="8"/>
      <c r="G359" s="8"/>
      <c r="H359" s="8"/>
      <c r="I359" s="8"/>
      <c r="J359" s="8"/>
      <c r="K359" s="8"/>
      <c r="L359" s="8"/>
    </row>
    <row r="360">
      <c r="B360" s="8"/>
      <c r="C360" s="8"/>
      <c r="D360" s="8"/>
      <c r="F360" s="8"/>
      <c r="G360" s="8"/>
      <c r="H360" s="8"/>
      <c r="I360" s="8"/>
      <c r="J360" s="8"/>
      <c r="K360" s="8"/>
      <c r="L360" s="8"/>
    </row>
    <row r="361">
      <c r="B361" s="8"/>
      <c r="C361" s="8"/>
      <c r="D361" s="8"/>
      <c r="F361" s="8"/>
      <c r="G361" s="8"/>
      <c r="H361" s="8"/>
      <c r="I361" s="8"/>
      <c r="J361" s="8"/>
      <c r="K361" s="8"/>
      <c r="L361" s="8"/>
    </row>
    <row r="362">
      <c r="B362" s="8"/>
      <c r="C362" s="8"/>
      <c r="D362" s="8"/>
      <c r="F362" s="8"/>
      <c r="G362" s="8"/>
      <c r="H362" s="8"/>
      <c r="I362" s="8"/>
      <c r="J362" s="8"/>
      <c r="K362" s="8"/>
      <c r="L362" s="8"/>
    </row>
    <row r="363">
      <c r="B363" s="8"/>
      <c r="C363" s="8"/>
      <c r="D363" s="8"/>
      <c r="F363" s="8"/>
      <c r="G363" s="8"/>
      <c r="H363" s="8"/>
      <c r="I363" s="8"/>
      <c r="J363" s="8"/>
      <c r="K363" s="8"/>
      <c r="L363" s="8"/>
    </row>
    <row r="364">
      <c r="B364" s="8"/>
      <c r="C364" s="8"/>
      <c r="D364" s="8"/>
      <c r="F364" s="8"/>
      <c r="G364" s="8"/>
      <c r="H364" s="8"/>
      <c r="I364" s="8"/>
      <c r="J364" s="8"/>
      <c r="K364" s="8"/>
      <c r="L364" s="8"/>
    </row>
    <row r="365">
      <c r="B365" s="8"/>
      <c r="C365" s="8"/>
      <c r="D365" s="8"/>
      <c r="F365" s="8"/>
      <c r="G365" s="8"/>
      <c r="H365" s="8"/>
      <c r="I365" s="8"/>
      <c r="J365" s="8"/>
      <c r="K365" s="8"/>
      <c r="L365" s="8"/>
    </row>
    <row r="366">
      <c r="B366" s="8"/>
      <c r="C366" s="8"/>
      <c r="D366" s="8"/>
      <c r="F366" s="8"/>
      <c r="G366" s="8"/>
      <c r="H366" s="8"/>
      <c r="I366" s="8"/>
      <c r="J366" s="8"/>
      <c r="K366" s="8"/>
      <c r="L366" s="8"/>
    </row>
    <row r="367">
      <c r="B367" s="8"/>
      <c r="C367" s="8"/>
      <c r="D367" s="8"/>
      <c r="F367" s="8"/>
      <c r="G367" s="8"/>
      <c r="H367" s="8"/>
      <c r="I367" s="8"/>
      <c r="J367" s="8"/>
      <c r="K367" s="8"/>
      <c r="L367" s="8"/>
    </row>
    <row r="368">
      <c r="B368" s="8"/>
      <c r="C368" s="8"/>
      <c r="D368" s="8"/>
      <c r="F368" s="8"/>
      <c r="G368" s="8"/>
      <c r="H368" s="8"/>
      <c r="I368" s="8"/>
      <c r="J368" s="8"/>
      <c r="K368" s="8"/>
      <c r="L368" s="8"/>
    </row>
    <row r="369">
      <c r="B369" s="8"/>
      <c r="C369" s="8"/>
      <c r="D369" s="8"/>
      <c r="F369" s="8"/>
      <c r="G369" s="8"/>
      <c r="H369" s="8"/>
      <c r="I369" s="8"/>
      <c r="J369" s="8"/>
      <c r="K369" s="8"/>
      <c r="L369" s="8"/>
    </row>
    <row r="370">
      <c r="B370" s="8"/>
      <c r="C370" s="8"/>
      <c r="D370" s="8"/>
      <c r="F370" s="8"/>
      <c r="G370" s="8"/>
      <c r="H370" s="8"/>
      <c r="I370" s="8"/>
      <c r="J370" s="8"/>
      <c r="K370" s="8"/>
      <c r="L370" s="8"/>
    </row>
    <row r="371">
      <c r="B371" s="8"/>
      <c r="C371" s="8"/>
      <c r="D371" s="8"/>
      <c r="F371" s="8"/>
      <c r="G371" s="8"/>
      <c r="H371" s="8"/>
      <c r="I371" s="8"/>
      <c r="J371" s="8"/>
      <c r="K371" s="8"/>
      <c r="L371" s="8"/>
    </row>
    <row r="372">
      <c r="B372" s="8"/>
      <c r="C372" s="8"/>
      <c r="D372" s="8"/>
      <c r="F372" s="8"/>
      <c r="G372" s="8"/>
      <c r="H372" s="8"/>
      <c r="I372" s="8"/>
      <c r="J372" s="8"/>
      <c r="K372" s="8"/>
      <c r="L372" s="8"/>
    </row>
    <row r="373">
      <c r="B373" s="8"/>
      <c r="C373" s="8"/>
      <c r="D373" s="8"/>
      <c r="F373" s="8"/>
      <c r="G373" s="8"/>
      <c r="H373" s="8"/>
      <c r="I373" s="8"/>
      <c r="J373" s="8"/>
      <c r="K373" s="8"/>
      <c r="L373" s="8"/>
    </row>
    <row r="374">
      <c r="B374" s="8"/>
      <c r="C374" s="8"/>
      <c r="D374" s="8"/>
      <c r="F374" s="8"/>
      <c r="G374" s="8"/>
      <c r="H374" s="8"/>
      <c r="I374" s="8"/>
      <c r="J374" s="8"/>
      <c r="K374" s="8"/>
      <c r="L374" s="8"/>
    </row>
    <row r="375">
      <c r="B375" s="8"/>
      <c r="C375" s="8"/>
      <c r="D375" s="8"/>
      <c r="F375" s="8"/>
      <c r="G375" s="8"/>
      <c r="H375" s="8"/>
      <c r="I375" s="8"/>
      <c r="J375" s="8"/>
      <c r="K375" s="8"/>
      <c r="L375" s="8"/>
    </row>
    <row r="376">
      <c r="B376" s="8"/>
      <c r="C376" s="8"/>
      <c r="D376" s="8"/>
      <c r="F376" s="8"/>
      <c r="G376" s="8"/>
      <c r="H376" s="8"/>
      <c r="I376" s="8"/>
      <c r="J376" s="8"/>
      <c r="K376" s="8"/>
      <c r="L376" s="8"/>
    </row>
    <row r="377">
      <c r="B377" s="8"/>
      <c r="C377" s="8"/>
      <c r="D377" s="8"/>
      <c r="F377" s="8"/>
      <c r="G377" s="8"/>
      <c r="H377" s="8"/>
      <c r="I377" s="8"/>
      <c r="J377" s="8"/>
      <c r="K377" s="8"/>
      <c r="L377" s="8"/>
    </row>
    <row r="378">
      <c r="B378" s="8"/>
      <c r="C378" s="8"/>
      <c r="D378" s="8"/>
      <c r="F378" s="8"/>
      <c r="G378" s="8"/>
      <c r="H378" s="8"/>
      <c r="I378" s="8"/>
      <c r="J378" s="8"/>
      <c r="K378" s="8"/>
      <c r="L378" s="8"/>
    </row>
    <row r="379">
      <c r="B379" s="8"/>
      <c r="C379" s="8"/>
      <c r="D379" s="8"/>
      <c r="F379" s="8"/>
      <c r="G379" s="8"/>
      <c r="H379" s="8"/>
      <c r="I379" s="8"/>
      <c r="J379" s="8"/>
      <c r="K379" s="8"/>
      <c r="L379" s="8"/>
    </row>
    <row r="380">
      <c r="B380" s="8"/>
      <c r="C380" s="8"/>
      <c r="D380" s="8"/>
      <c r="F380" s="8"/>
      <c r="G380" s="8"/>
      <c r="H380" s="8"/>
      <c r="I380" s="8"/>
      <c r="J380" s="8"/>
      <c r="K380" s="8"/>
      <c r="L380" s="8"/>
    </row>
    <row r="381">
      <c r="B381" s="8"/>
      <c r="C381" s="8"/>
      <c r="D381" s="8"/>
      <c r="F381" s="8"/>
      <c r="G381" s="8"/>
      <c r="H381" s="8"/>
      <c r="I381" s="8"/>
      <c r="J381" s="8"/>
      <c r="K381" s="8"/>
      <c r="L381" s="8"/>
    </row>
    <row r="382">
      <c r="B382" s="8"/>
      <c r="C382" s="8"/>
      <c r="D382" s="8"/>
      <c r="F382" s="8"/>
      <c r="G382" s="8"/>
      <c r="H382" s="8"/>
      <c r="I382" s="8"/>
      <c r="J382" s="8"/>
      <c r="K382" s="8"/>
      <c r="L382" s="8"/>
    </row>
    <row r="383">
      <c r="B383" s="8"/>
      <c r="C383" s="8"/>
      <c r="D383" s="8"/>
      <c r="F383" s="8"/>
      <c r="G383" s="8"/>
      <c r="H383" s="8"/>
      <c r="I383" s="8"/>
      <c r="J383" s="8"/>
      <c r="K383" s="8"/>
      <c r="L383" s="8"/>
    </row>
    <row r="384">
      <c r="B384" s="8"/>
      <c r="C384" s="8"/>
      <c r="D384" s="8"/>
      <c r="F384" s="8"/>
      <c r="G384" s="8"/>
      <c r="H384" s="8"/>
      <c r="I384" s="8"/>
      <c r="J384" s="8"/>
      <c r="K384" s="8"/>
      <c r="L384" s="8"/>
    </row>
    <row r="385">
      <c r="B385" s="8"/>
      <c r="C385" s="8"/>
      <c r="D385" s="8"/>
      <c r="F385" s="8"/>
      <c r="G385" s="8"/>
      <c r="H385" s="8"/>
      <c r="I385" s="8"/>
      <c r="J385" s="8"/>
      <c r="K385" s="8"/>
      <c r="L385" s="8"/>
    </row>
    <row r="386">
      <c r="B386" s="8"/>
      <c r="C386" s="8"/>
      <c r="D386" s="8"/>
      <c r="F386" s="8"/>
      <c r="G386" s="8"/>
      <c r="H386" s="8"/>
      <c r="I386" s="8"/>
      <c r="J386" s="8"/>
      <c r="K386" s="8"/>
      <c r="L386" s="8"/>
    </row>
    <row r="387">
      <c r="B387" s="8"/>
      <c r="C387" s="8"/>
      <c r="D387" s="8"/>
      <c r="F387" s="8"/>
      <c r="G387" s="8"/>
      <c r="H387" s="8"/>
      <c r="I387" s="8"/>
      <c r="J387" s="8"/>
      <c r="K387" s="8"/>
      <c r="L387" s="8"/>
    </row>
    <row r="388">
      <c r="B388" s="8"/>
      <c r="C388" s="8"/>
      <c r="D388" s="8"/>
      <c r="F388" s="8"/>
      <c r="G388" s="8"/>
      <c r="H388" s="8"/>
      <c r="I388" s="8"/>
      <c r="J388" s="8"/>
      <c r="K388" s="8"/>
      <c r="L388" s="8"/>
    </row>
    <row r="389">
      <c r="B389" s="8"/>
      <c r="C389" s="8"/>
      <c r="D389" s="8"/>
      <c r="F389" s="8"/>
      <c r="G389" s="8"/>
      <c r="H389" s="8"/>
      <c r="I389" s="8"/>
      <c r="J389" s="8"/>
      <c r="K389" s="8"/>
      <c r="L389" s="8"/>
    </row>
    <row r="390">
      <c r="B390" s="8"/>
      <c r="C390" s="8"/>
      <c r="D390" s="8"/>
      <c r="F390" s="8"/>
      <c r="G390" s="8"/>
      <c r="H390" s="8"/>
      <c r="I390" s="8"/>
      <c r="J390" s="8"/>
      <c r="K390" s="8"/>
      <c r="L390" s="8"/>
    </row>
    <row r="391">
      <c r="B391" s="8"/>
      <c r="C391" s="8"/>
      <c r="D391" s="8"/>
      <c r="F391" s="8"/>
      <c r="G391" s="8"/>
      <c r="H391" s="8"/>
      <c r="I391" s="8"/>
      <c r="J391" s="8"/>
      <c r="K391" s="8"/>
      <c r="L391" s="8"/>
    </row>
    <row r="392">
      <c r="B392" s="8"/>
      <c r="C392" s="8"/>
      <c r="D392" s="8"/>
      <c r="F392" s="8"/>
      <c r="G392" s="8"/>
      <c r="H392" s="8"/>
      <c r="I392" s="8"/>
      <c r="J392" s="8"/>
      <c r="K392" s="8"/>
      <c r="L392" s="8"/>
    </row>
    <row r="393">
      <c r="B393" s="8"/>
      <c r="C393" s="8"/>
      <c r="D393" s="8"/>
      <c r="F393" s="8"/>
      <c r="G393" s="8"/>
      <c r="H393" s="8"/>
      <c r="I393" s="8"/>
      <c r="J393" s="8"/>
      <c r="K393" s="8"/>
      <c r="L393" s="8"/>
    </row>
    <row r="394">
      <c r="B394" s="8"/>
      <c r="C394" s="8"/>
      <c r="D394" s="8"/>
      <c r="F394" s="8"/>
      <c r="G394" s="8"/>
      <c r="H394" s="8"/>
      <c r="I394" s="8"/>
      <c r="J394" s="8"/>
      <c r="K394" s="8"/>
      <c r="L394" s="8"/>
    </row>
    <row r="395">
      <c r="B395" s="8"/>
      <c r="C395" s="8"/>
      <c r="D395" s="8"/>
      <c r="F395" s="8"/>
      <c r="G395" s="8"/>
      <c r="H395" s="8"/>
      <c r="I395" s="8"/>
      <c r="J395" s="8"/>
      <c r="K395" s="8"/>
      <c r="L395" s="8"/>
    </row>
    <row r="396">
      <c r="B396" s="8"/>
      <c r="C396" s="8"/>
      <c r="D396" s="8"/>
      <c r="F396" s="8"/>
      <c r="G396" s="8"/>
      <c r="H396" s="8"/>
      <c r="I396" s="8"/>
      <c r="J396" s="8"/>
      <c r="K396" s="8"/>
      <c r="L396" s="8"/>
    </row>
    <row r="397">
      <c r="B397" s="8"/>
      <c r="C397" s="8"/>
      <c r="D397" s="8"/>
      <c r="F397" s="8"/>
      <c r="G397" s="8"/>
      <c r="H397" s="8"/>
      <c r="I397" s="8"/>
      <c r="J397" s="8"/>
      <c r="K397" s="8"/>
      <c r="L397" s="8"/>
    </row>
    <row r="398">
      <c r="B398" s="8"/>
      <c r="C398" s="8"/>
      <c r="D398" s="8"/>
      <c r="F398" s="8"/>
      <c r="G398" s="8"/>
      <c r="H398" s="8"/>
      <c r="I398" s="8"/>
      <c r="J398" s="8"/>
      <c r="K398" s="8"/>
      <c r="L398" s="8"/>
    </row>
    <row r="399">
      <c r="B399" s="8"/>
      <c r="C399" s="8"/>
      <c r="D399" s="8"/>
      <c r="F399" s="8"/>
      <c r="G399" s="8"/>
      <c r="H399" s="8"/>
      <c r="I399" s="8"/>
      <c r="J399" s="8"/>
      <c r="K399" s="8"/>
      <c r="L399" s="8"/>
    </row>
    <row r="400">
      <c r="B400" s="8"/>
      <c r="C400" s="8"/>
      <c r="D400" s="8"/>
      <c r="F400" s="8"/>
      <c r="G400" s="8"/>
      <c r="H400" s="8"/>
      <c r="I400" s="8"/>
      <c r="J400" s="8"/>
      <c r="K400" s="8"/>
      <c r="L400" s="8"/>
    </row>
    <row r="401">
      <c r="B401" s="8"/>
      <c r="C401" s="8"/>
      <c r="D401" s="8"/>
      <c r="F401" s="8"/>
      <c r="G401" s="8"/>
      <c r="H401" s="8"/>
      <c r="I401" s="8"/>
      <c r="J401" s="8"/>
      <c r="K401" s="8"/>
      <c r="L401" s="8"/>
    </row>
    <row r="402">
      <c r="B402" s="8"/>
      <c r="C402" s="8"/>
      <c r="D402" s="8"/>
      <c r="F402" s="8"/>
      <c r="G402" s="8"/>
      <c r="H402" s="8"/>
      <c r="I402" s="8"/>
      <c r="J402" s="8"/>
      <c r="K402" s="8"/>
      <c r="L402" s="8"/>
    </row>
    <row r="403">
      <c r="B403" s="8"/>
      <c r="C403" s="8"/>
      <c r="D403" s="8"/>
      <c r="F403" s="8"/>
      <c r="G403" s="8"/>
      <c r="H403" s="8"/>
      <c r="I403" s="8"/>
      <c r="J403" s="8"/>
      <c r="K403" s="8"/>
      <c r="L403" s="8"/>
    </row>
    <row r="404">
      <c r="B404" s="8"/>
      <c r="C404" s="8"/>
      <c r="D404" s="8"/>
      <c r="F404" s="8"/>
      <c r="G404" s="8"/>
      <c r="H404" s="8"/>
      <c r="I404" s="8"/>
      <c r="J404" s="8"/>
      <c r="K404" s="8"/>
      <c r="L404" s="8"/>
    </row>
    <row r="405">
      <c r="B405" s="8"/>
      <c r="C405" s="8"/>
      <c r="D405" s="8"/>
      <c r="F405" s="8"/>
      <c r="G405" s="8"/>
      <c r="H405" s="8"/>
      <c r="I405" s="8"/>
      <c r="J405" s="8"/>
      <c r="K405" s="8"/>
      <c r="L405" s="8"/>
    </row>
    <row r="406">
      <c r="B406" s="8"/>
      <c r="C406" s="8"/>
      <c r="D406" s="8"/>
      <c r="F406" s="8"/>
      <c r="G406" s="8"/>
      <c r="H406" s="8"/>
      <c r="I406" s="8"/>
      <c r="J406" s="8"/>
      <c r="K406" s="8"/>
      <c r="L406" s="8"/>
    </row>
    <row r="407">
      <c r="B407" s="8"/>
      <c r="C407" s="8"/>
      <c r="D407" s="8"/>
      <c r="F407" s="8"/>
      <c r="G407" s="8"/>
      <c r="H407" s="8"/>
      <c r="I407" s="8"/>
      <c r="J407" s="8"/>
      <c r="K407" s="8"/>
      <c r="L407" s="8"/>
    </row>
    <row r="408">
      <c r="B408" s="8"/>
      <c r="C408" s="8"/>
      <c r="D408" s="8"/>
      <c r="F408" s="8"/>
      <c r="G408" s="8"/>
      <c r="H408" s="8"/>
      <c r="I408" s="8"/>
      <c r="J408" s="8"/>
      <c r="K408" s="8"/>
      <c r="L408" s="8"/>
    </row>
    <row r="409">
      <c r="B409" s="8"/>
      <c r="C409" s="8"/>
      <c r="D409" s="8"/>
      <c r="F409" s="8"/>
      <c r="G409" s="8"/>
      <c r="H409" s="8"/>
      <c r="I409" s="8"/>
      <c r="J409" s="8"/>
      <c r="K409" s="8"/>
      <c r="L409" s="8"/>
    </row>
    <row r="410">
      <c r="B410" s="8"/>
      <c r="C410" s="8"/>
      <c r="D410" s="8"/>
      <c r="F410" s="8"/>
      <c r="G410" s="8"/>
      <c r="H410" s="8"/>
      <c r="I410" s="8"/>
      <c r="J410" s="8"/>
      <c r="K410" s="8"/>
      <c r="L410" s="8"/>
    </row>
    <row r="411">
      <c r="B411" s="8"/>
      <c r="C411" s="8"/>
      <c r="D411" s="8"/>
      <c r="F411" s="8"/>
      <c r="G411" s="8"/>
      <c r="H411" s="8"/>
      <c r="I411" s="8"/>
      <c r="J411" s="8"/>
      <c r="K411" s="8"/>
      <c r="L411" s="8"/>
    </row>
    <row r="412">
      <c r="B412" s="8"/>
      <c r="C412" s="8"/>
      <c r="D412" s="8"/>
      <c r="F412" s="8"/>
      <c r="G412" s="8"/>
      <c r="H412" s="8"/>
      <c r="I412" s="8"/>
      <c r="J412" s="8"/>
      <c r="K412" s="8"/>
      <c r="L412" s="8"/>
    </row>
    <row r="413">
      <c r="B413" s="8"/>
      <c r="C413" s="8"/>
      <c r="D413" s="8"/>
      <c r="F413" s="8"/>
      <c r="G413" s="8"/>
      <c r="H413" s="8"/>
      <c r="I413" s="8"/>
      <c r="J413" s="8"/>
      <c r="K413" s="8"/>
      <c r="L413" s="8"/>
    </row>
    <row r="414">
      <c r="B414" s="8"/>
      <c r="C414" s="8"/>
      <c r="D414" s="8"/>
      <c r="F414" s="8"/>
      <c r="G414" s="8"/>
      <c r="H414" s="8"/>
      <c r="I414" s="8"/>
      <c r="J414" s="8"/>
      <c r="K414" s="8"/>
      <c r="L414" s="8"/>
    </row>
    <row r="415">
      <c r="B415" s="8"/>
      <c r="C415" s="8"/>
      <c r="D415" s="8"/>
      <c r="F415" s="8"/>
      <c r="G415" s="8"/>
      <c r="H415" s="8"/>
      <c r="I415" s="8"/>
      <c r="J415" s="8"/>
      <c r="K415" s="8"/>
      <c r="L415" s="8"/>
    </row>
    <row r="416">
      <c r="B416" s="8"/>
      <c r="C416" s="8"/>
      <c r="D416" s="8"/>
      <c r="F416" s="8"/>
      <c r="G416" s="8"/>
      <c r="H416" s="8"/>
      <c r="I416" s="8"/>
      <c r="J416" s="8"/>
      <c r="K416" s="8"/>
      <c r="L416" s="8"/>
    </row>
    <row r="417">
      <c r="B417" s="8"/>
      <c r="C417" s="8"/>
      <c r="D417" s="8"/>
      <c r="F417" s="8"/>
      <c r="G417" s="8"/>
      <c r="H417" s="8"/>
      <c r="I417" s="8"/>
      <c r="J417" s="8"/>
      <c r="K417" s="8"/>
      <c r="L417" s="8"/>
    </row>
    <row r="418">
      <c r="B418" s="8"/>
      <c r="C418" s="8"/>
      <c r="D418" s="8"/>
      <c r="F418" s="8"/>
      <c r="G418" s="8"/>
      <c r="H418" s="8"/>
      <c r="I418" s="8"/>
      <c r="J418" s="8"/>
      <c r="K418" s="8"/>
      <c r="L418" s="8"/>
    </row>
    <row r="419">
      <c r="B419" s="8"/>
      <c r="C419" s="8"/>
      <c r="D419" s="8"/>
      <c r="F419" s="8"/>
      <c r="G419" s="8"/>
      <c r="H419" s="8"/>
      <c r="I419" s="8"/>
      <c r="J419" s="8"/>
      <c r="K419" s="8"/>
      <c r="L419" s="8"/>
    </row>
    <row r="420">
      <c r="B420" s="8"/>
      <c r="C420" s="8"/>
      <c r="D420" s="8"/>
      <c r="F420" s="8"/>
      <c r="G420" s="8"/>
      <c r="H420" s="8"/>
      <c r="I420" s="8"/>
      <c r="J420" s="8"/>
      <c r="K420" s="8"/>
      <c r="L420" s="8"/>
    </row>
    <row r="421">
      <c r="B421" s="8"/>
      <c r="C421" s="8"/>
      <c r="D421" s="8"/>
      <c r="F421" s="8"/>
      <c r="G421" s="8"/>
      <c r="H421" s="8"/>
      <c r="I421" s="8"/>
      <c r="J421" s="8"/>
      <c r="K421" s="8"/>
      <c r="L421" s="8"/>
    </row>
    <row r="422">
      <c r="B422" s="8"/>
      <c r="C422" s="8"/>
      <c r="D422" s="8"/>
      <c r="F422" s="8"/>
      <c r="G422" s="8"/>
      <c r="H422" s="8"/>
      <c r="I422" s="8"/>
      <c r="J422" s="8"/>
      <c r="K422" s="8"/>
      <c r="L422" s="8"/>
    </row>
    <row r="423">
      <c r="B423" s="8"/>
      <c r="C423" s="8"/>
      <c r="D423" s="8"/>
      <c r="F423" s="8"/>
      <c r="G423" s="8"/>
      <c r="H423" s="8"/>
      <c r="I423" s="8"/>
      <c r="J423" s="8"/>
      <c r="K423" s="8"/>
      <c r="L423" s="8"/>
    </row>
    <row r="424">
      <c r="B424" s="8"/>
      <c r="C424" s="8"/>
      <c r="D424" s="8"/>
      <c r="F424" s="8"/>
      <c r="G424" s="8"/>
      <c r="H424" s="8"/>
      <c r="I424" s="8"/>
      <c r="J424" s="8"/>
      <c r="K424" s="8"/>
      <c r="L424" s="8"/>
    </row>
    <row r="425">
      <c r="B425" s="8"/>
      <c r="C425" s="8"/>
      <c r="D425" s="8"/>
      <c r="F425" s="8"/>
      <c r="G425" s="8"/>
      <c r="H425" s="8"/>
      <c r="I425" s="8"/>
      <c r="J425" s="8"/>
      <c r="K425" s="8"/>
      <c r="L425" s="8"/>
    </row>
    <row r="426">
      <c r="B426" s="8"/>
      <c r="C426" s="8"/>
      <c r="D426" s="8"/>
      <c r="F426" s="8"/>
      <c r="G426" s="8"/>
      <c r="H426" s="8"/>
      <c r="I426" s="8"/>
      <c r="J426" s="8"/>
      <c r="K426" s="8"/>
      <c r="L426" s="8"/>
    </row>
    <row r="427">
      <c r="B427" s="8"/>
      <c r="C427" s="8"/>
      <c r="D427" s="8"/>
      <c r="F427" s="8"/>
      <c r="G427" s="8"/>
      <c r="H427" s="8"/>
      <c r="I427" s="8"/>
      <c r="J427" s="8"/>
      <c r="K427" s="8"/>
      <c r="L427" s="8"/>
    </row>
    <row r="428">
      <c r="B428" s="8"/>
      <c r="C428" s="8"/>
      <c r="D428" s="8"/>
      <c r="F428" s="8"/>
      <c r="G428" s="8"/>
      <c r="H428" s="8"/>
      <c r="I428" s="8"/>
      <c r="J428" s="8"/>
      <c r="K428" s="8"/>
      <c r="L428" s="8"/>
    </row>
    <row r="429">
      <c r="B429" s="8"/>
      <c r="C429" s="8"/>
      <c r="D429" s="8"/>
      <c r="F429" s="8"/>
      <c r="G429" s="8"/>
      <c r="H429" s="8"/>
      <c r="I429" s="8"/>
      <c r="J429" s="8"/>
      <c r="K429" s="8"/>
      <c r="L429" s="8"/>
    </row>
    <row r="430">
      <c r="B430" s="8"/>
      <c r="C430" s="8"/>
      <c r="D430" s="8"/>
      <c r="F430" s="8"/>
      <c r="G430" s="8"/>
      <c r="H430" s="8"/>
      <c r="I430" s="8"/>
      <c r="J430" s="8"/>
      <c r="K430" s="8"/>
      <c r="L430" s="8"/>
    </row>
    <row r="431">
      <c r="B431" s="8"/>
      <c r="C431" s="8"/>
      <c r="D431" s="8"/>
      <c r="F431" s="8"/>
      <c r="G431" s="8"/>
      <c r="H431" s="8"/>
      <c r="I431" s="8"/>
      <c r="J431" s="8"/>
      <c r="K431" s="8"/>
      <c r="L431" s="8"/>
    </row>
    <row r="432">
      <c r="B432" s="8"/>
      <c r="C432" s="8"/>
      <c r="D432" s="8"/>
      <c r="F432" s="8"/>
      <c r="G432" s="8"/>
      <c r="H432" s="8"/>
      <c r="I432" s="8"/>
      <c r="J432" s="8"/>
      <c r="K432" s="8"/>
      <c r="L432" s="8"/>
    </row>
    <row r="433">
      <c r="B433" s="8"/>
      <c r="C433" s="8"/>
      <c r="D433" s="8"/>
      <c r="F433" s="8"/>
      <c r="G433" s="8"/>
      <c r="H433" s="8"/>
      <c r="I433" s="8"/>
      <c r="J433" s="8"/>
      <c r="K433" s="8"/>
      <c r="L433" s="8"/>
    </row>
    <row r="434">
      <c r="B434" s="8"/>
      <c r="C434" s="8"/>
      <c r="D434" s="8"/>
      <c r="F434" s="8"/>
      <c r="G434" s="8"/>
      <c r="H434" s="8"/>
      <c r="I434" s="8"/>
      <c r="J434" s="8"/>
      <c r="K434" s="8"/>
      <c r="L434" s="8"/>
    </row>
    <row r="435">
      <c r="B435" s="8"/>
      <c r="C435" s="8"/>
      <c r="D435" s="8"/>
      <c r="F435" s="8"/>
      <c r="G435" s="8"/>
      <c r="H435" s="8"/>
      <c r="I435" s="8"/>
      <c r="J435" s="8"/>
      <c r="K435" s="8"/>
      <c r="L435" s="8"/>
    </row>
    <row r="436">
      <c r="B436" s="8"/>
      <c r="C436" s="8"/>
      <c r="D436" s="8"/>
      <c r="F436" s="8"/>
      <c r="G436" s="8"/>
      <c r="H436" s="8"/>
      <c r="I436" s="8"/>
      <c r="J436" s="8"/>
      <c r="K436" s="8"/>
      <c r="L436" s="8"/>
    </row>
    <row r="437">
      <c r="B437" s="8"/>
      <c r="C437" s="8"/>
      <c r="D437" s="8"/>
      <c r="F437" s="8"/>
      <c r="G437" s="8"/>
      <c r="H437" s="8"/>
      <c r="I437" s="8"/>
      <c r="J437" s="8"/>
      <c r="K437" s="8"/>
      <c r="L437" s="8"/>
    </row>
    <row r="438">
      <c r="B438" s="8"/>
      <c r="C438" s="8"/>
      <c r="D438" s="8"/>
      <c r="F438" s="8"/>
      <c r="G438" s="8"/>
      <c r="H438" s="8"/>
      <c r="I438" s="8"/>
      <c r="J438" s="8"/>
      <c r="K438" s="8"/>
      <c r="L438" s="8"/>
    </row>
    <row r="439">
      <c r="B439" s="8"/>
      <c r="C439" s="8"/>
      <c r="D439" s="8"/>
      <c r="F439" s="8"/>
      <c r="G439" s="8"/>
      <c r="H439" s="8"/>
      <c r="I439" s="8"/>
      <c r="J439" s="8"/>
      <c r="K439" s="8"/>
      <c r="L439" s="8"/>
    </row>
    <row r="440">
      <c r="B440" s="8"/>
      <c r="C440" s="8"/>
      <c r="D440" s="8"/>
      <c r="F440" s="8"/>
      <c r="G440" s="8"/>
      <c r="H440" s="8"/>
      <c r="I440" s="8"/>
      <c r="J440" s="8"/>
      <c r="K440" s="8"/>
      <c r="L440" s="8"/>
    </row>
    <row r="441">
      <c r="B441" s="8"/>
      <c r="C441" s="8"/>
      <c r="D441" s="8"/>
      <c r="F441" s="8"/>
      <c r="G441" s="8"/>
      <c r="H441" s="8"/>
      <c r="I441" s="8"/>
      <c r="J441" s="8"/>
      <c r="K441" s="8"/>
      <c r="L441" s="8"/>
    </row>
    <row r="442">
      <c r="B442" s="8"/>
      <c r="C442" s="8"/>
      <c r="D442" s="8"/>
      <c r="F442" s="8"/>
      <c r="G442" s="8"/>
      <c r="H442" s="8"/>
      <c r="I442" s="8"/>
      <c r="J442" s="8"/>
      <c r="K442" s="8"/>
      <c r="L442" s="8"/>
    </row>
    <row r="443">
      <c r="B443" s="8"/>
      <c r="C443" s="8"/>
      <c r="D443" s="8"/>
      <c r="F443" s="8"/>
      <c r="G443" s="8"/>
      <c r="H443" s="8"/>
      <c r="I443" s="8"/>
      <c r="J443" s="8"/>
      <c r="K443" s="8"/>
      <c r="L443" s="8"/>
    </row>
    <row r="444">
      <c r="B444" s="8"/>
      <c r="C444" s="8"/>
      <c r="D444" s="8"/>
      <c r="F444" s="8"/>
      <c r="G444" s="8"/>
      <c r="H444" s="8"/>
      <c r="I444" s="8"/>
      <c r="J444" s="8"/>
      <c r="K444" s="8"/>
      <c r="L444" s="8"/>
    </row>
    <row r="445">
      <c r="B445" s="8"/>
      <c r="C445" s="8"/>
      <c r="D445" s="8"/>
      <c r="F445" s="8"/>
      <c r="G445" s="8"/>
      <c r="H445" s="8"/>
      <c r="I445" s="8"/>
      <c r="J445" s="8"/>
      <c r="K445" s="8"/>
      <c r="L445" s="8"/>
    </row>
    <row r="446">
      <c r="B446" s="8"/>
      <c r="C446" s="8"/>
      <c r="D446" s="8"/>
      <c r="F446" s="8"/>
      <c r="G446" s="8"/>
      <c r="H446" s="8"/>
      <c r="I446" s="8"/>
      <c r="J446" s="8"/>
      <c r="K446" s="8"/>
      <c r="L446" s="8"/>
    </row>
    <row r="447">
      <c r="B447" s="8"/>
      <c r="C447" s="8"/>
      <c r="D447" s="8"/>
      <c r="F447" s="8"/>
      <c r="G447" s="8"/>
      <c r="H447" s="8"/>
      <c r="I447" s="8"/>
      <c r="J447" s="8"/>
      <c r="K447" s="8"/>
      <c r="L447" s="8"/>
    </row>
    <row r="448">
      <c r="B448" s="8"/>
      <c r="C448" s="8"/>
      <c r="D448" s="8"/>
      <c r="F448" s="8"/>
      <c r="G448" s="8"/>
      <c r="H448" s="8"/>
      <c r="I448" s="8"/>
      <c r="J448" s="8"/>
      <c r="K448" s="8"/>
      <c r="L448" s="8"/>
    </row>
    <row r="449">
      <c r="B449" s="8"/>
      <c r="C449" s="8"/>
      <c r="D449" s="8"/>
      <c r="F449" s="8"/>
      <c r="G449" s="8"/>
      <c r="H449" s="8"/>
      <c r="I449" s="8"/>
      <c r="J449" s="8"/>
      <c r="K449" s="8"/>
      <c r="L449" s="8"/>
    </row>
    <row r="450">
      <c r="B450" s="8"/>
      <c r="C450" s="8"/>
      <c r="D450" s="8"/>
      <c r="F450" s="8"/>
      <c r="G450" s="8"/>
      <c r="H450" s="8"/>
      <c r="I450" s="8"/>
      <c r="J450" s="8"/>
      <c r="K450" s="8"/>
      <c r="L450" s="8"/>
    </row>
    <row r="451">
      <c r="B451" s="8"/>
      <c r="C451" s="8"/>
      <c r="D451" s="8"/>
      <c r="F451" s="8"/>
      <c r="G451" s="8"/>
      <c r="H451" s="8"/>
      <c r="I451" s="8"/>
      <c r="J451" s="8"/>
      <c r="K451" s="8"/>
      <c r="L451" s="8"/>
    </row>
    <row r="452">
      <c r="B452" s="8"/>
      <c r="C452" s="8"/>
      <c r="D452" s="8"/>
      <c r="F452" s="8"/>
      <c r="G452" s="8"/>
      <c r="H452" s="8"/>
      <c r="I452" s="8"/>
      <c r="J452" s="8"/>
      <c r="K452" s="8"/>
      <c r="L452" s="8"/>
    </row>
  </sheetData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D9EAD3"/>
  </sheetPr>
  <sheetViews>
    <sheetView workbookViewId="0"/>
  </sheetViews>
  <sheetFormatPr customHeight="1" defaultColWidth="14.43" defaultRowHeight="15.75"/>
  <cols>
    <col customWidth="1" min="4" max="4" width="12.29"/>
    <col customWidth="1" min="5" max="5" width="13.71"/>
    <col customWidth="1" min="6" max="6" width="9.86"/>
    <col customWidth="1" min="7" max="7" width="7.14"/>
    <col customWidth="1" min="8" max="8" width="5.71"/>
    <col customWidth="1" min="9" max="9" width="6.86"/>
  </cols>
  <sheetData>
    <row r="1">
      <c r="A1" s="9" t="s">
        <v>69</v>
      </c>
      <c r="B1" s="9" t="s">
        <v>53</v>
      </c>
      <c r="C1" s="9" t="s">
        <v>54</v>
      </c>
      <c r="D1" s="9" t="s">
        <v>55</v>
      </c>
      <c r="E1" s="9" t="s">
        <v>240</v>
      </c>
      <c r="F1" s="9" t="s">
        <v>59</v>
      </c>
      <c r="G1" s="9" t="s">
        <v>60</v>
      </c>
      <c r="H1" s="9" t="s">
        <v>61</v>
      </c>
      <c r="I1" s="9" t="s">
        <v>62</v>
      </c>
      <c r="J1" s="9" t="s">
        <v>242</v>
      </c>
      <c r="K1" s="9" t="s">
        <v>243</v>
      </c>
      <c r="L1" s="9" t="s">
        <v>244</v>
      </c>
      <c r="M1" s="9" t="s">
        <v>66</v>
      </c>
      <c r="N1" s="9" t="s">
        <v>68</v>
      </c>
    </row>
    <row r="2">
      <c r="A2" s="36">
        <v>38970.0</v>
      </c>
      <c r="B2" s="36" t="s">
        <v>1950</v>
      </c>
      <c r="C2" s="36" t="s">
        <v>43</v>
      </c>
      <c r="D2" s="36" t="s">
        <v>343</v>
      </c>
      <c r="E2" s="36" t="s">
        <v>1951</v>
      </c>
      <c r="F2" s="36" t="s">
        <v>1952</v>
      </c>
      <c r="G2" s="36" t="str">
        <f t="shared" ref="G2:G269" si="1">IFERROR(__xludf.DUMMYFUNCTION("SPLIT(F2,""."",TRUE)"),"8")</f>
        <v>8</v>
      </c>
      <c r="H2" s="36">
        <v>26.0</v>
      </c>
      <c r="I2" s="36">
        <v>1957.0</v>
      </c>
      <c r="J2" s="107" t="s">
        <v>1953</v>
      </c>
      <c r="K2" s="77">
        <v>18.332065</v>
      </c>
      <c r="L2" s="117">
        <v>-96.229266</v>
      </c>
      <c r="M2" s="36" t="s">
        <v>249</v>
      </c>
      <c r="N2" s="36" t="s">
        <v>79</v>
      </c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</row>
    <row r="3">
      <c r="A3" s="34">
        <v>38588.0</v>
      </c>
      <c r="B3" s="34" t="s">
        <v>1950</v>
      </c>
      <c r="C3" s="34" t="s">
        <v>43</v>
      </c>
      <c r="D3" s="34" t="s">
        <v>343</v>
      </c>
      <c r="E3" s="34">
        <v>62417.0</v>
      </c>
      <c r="F3" s="34" t="s">
        <v>290</v>
      </c>
      <c r="G3" s="34" t="str">
        <f t="shared" si="1"/>
        <v>8</v>
      </c>
      <c r="H3" s="34">
        <v>18.0</v>
      </c>
      <c r="I3" s="34">
        <v>1957.0</v>
      </c>
      <c r="J3" s="87" t="s">
        <v>1954</v>
      </c>
      <c r="K3" s="68">
        <v>18.358837</v>
      </c>
      <c r="L3" s="118">
        <v>-96.152466</v>
      </c>
      <c r="M3" s="34" t="s">
        <v>249</v>
      </c>
      <c r="N3" s="34" t="s">
        <v>79</v>
      </c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</row>
    <row r="4">
      <c r="A4" s="34">
        <v>60399.0</v>
      </c>
      <c r="B4" s="34" t="s">
        <v>1950</v>
      </c>
      <c r="C4" s="34" t="s">
        <v>43</v>
      </c>
      <c r="D4" s="34" t="s">
        <v>343</v>
      </c>
      <c r="E4" s="34">
        <v>62417.0</v>
      </c>
      <c r="F4" s="34" t="s">
        <v>290</v>
      </c>
      <c r="G4" s="34" t="str">
        <f t="shared" si="1"/>
        <v>8</v>
      </c>
      <c r="H4" s="34">
        <v>18.0</v>
      </c>
      <c r="I4" s="34">
        <v>1957.0</v>
      </c>
      <c r="J4" s="87" t="s">
        <v>1955</v>
      </c>
      <c r="K4" s="68">
        <v>18.358837</v>
      </c>
      <c r="L4" s="118">
        <v>-96.152466</v>
      </c>
      <c r="M4" s="34" t="s">
        <v>249</v>
      </c>
      <c r="N4" s="34" t="s">
        <v>79</v>
      </c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</row>
    <row r="5">
      <c r="A5" s="34">
        <v>39167.0</v>
      </c>
      <c r="B5" s="34" t="s">
        <v>1950</v>
      </c>
      <c r="C5" s="34" t="s">
        <v>43</v>
      </c>
      <c r="D5" s="34" t="s">
        <v>343</v>
      </c>
      <c r="E5" s="34" t="s">
        <v>156</v>
      </c>
      <c r="F5" s="34" t="s">
        <v>1686</v>
      </c>
      <c r="G5" s="34" t="str">
        <f t="shared" si="1"/>
        <v>8</v>
      </c>
      <c r="H5" s="34">
        <v>28.0</v>
      </c>
      <c r="I5" s="34">
        <v>1957.0</v>
      </c>
      <c r="J5" s="87" t="s">
        <v>1688</v>
      </c>
      <c r="K5" s="68">
        <v>18.871784</v>
      </c>
      <c r="L5" s="118">
        <v>-96.896985</v>
      </c>
      <c r="M5" s="34" t="s">
        <v>249</v>
      </c>
      <c r="N5" s="34" t="s">
        <v>79</v>
      </c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</row>
    <row r="6">
      <c r="A6" s="22">
        <v>35490.0</v>
      </c>
      <c r="B6" s="22" t="s">
        <v>1950</v>
      </c>
      <c r="C6" s="22" t="s">
        <v>43</v>
      </c>
      <c r="D6" s="22" t="s">
        <v>343</v>
      </c>
      <c r="E6" s="22">
        <v>58162.0</v>
      </c>
      <c r="F6" s="22" t="s">
        <v>1956</v>
      </c>
      <c r="G6" s="22" t="str">
        <f t="shared" si="1"/>
        <v>9</v>
      </c>
      <c r="H6" s="22">
        <v>3.0</v>
      </c>
      <c r="I6" s="22">
        <v>1957.0</v>
      </c>
      <c r="J6" s="22" t="s">
        <v>1957</v>
      </c>
      <c r="K6" s="85">
        <v>21.2792</v>
      </c>
      <c r="L6" s="22">
        <v>-98.780022</v>
      </c>
      <c r="M6" s="22" t="s">
        <v>249</v>
      </c>
      <c r="N6" s="22" t="s">
        <v>79</v>
      </c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</row>
    <row r="7">
      <c r="A7" s="11">
        <v>39007.0</v>
      </c>
      <c r="B7" s="11" t="s">
        <v>1950</v>
      </c>
      <c r="C7" s="11" t="s">
        <v>43</v>
      </c>
      <c r="D7" s="11" t="s">
        <v>343</v>
      </c>
      <c r="E7" s="11">
        <v>58163.0</v>
      </c>
      <c r="F7" s="11" t="s">
        <v>1958</v>
      </c>
      <c r="G7" s="11" t="str">
        <f t="shared" si="1"/>
        <v>9</v>
      </c>
      <c r="H7" s="11">
        <v>4.0</v>
      </c>
      <c r="I7" s="11">
        <v>1957.0</v>
      </c>
      <c r="J7" s="11" t="s">
        <v>1959</v>
      </c>
      <c r="K7" s="95">
        <v>21.289846</v>
      </c>
      <c r="L7" s="11">
        <v>-98.78919</v>
      </c>
      <c r="M7" s="11" t="s">
        <v>249</v>
      </c>
      <c r="N7" s="11" t="s">
        <v>79</v>
      </c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</row>
    <row r="8">
      <c r="A8" s="11">
        <v>39018.0</v>
      </c>
      <c r="B8" s="11" t="s">
        <v>1950</v>
      </c>
      <c r="C8" s="11" t="s">
        <v>43</v>
      </c>
      <c r="D8" s="11" t="s">
        <v>343</v>
      </c>
      <c r="E8" s="11">
        <v>58163.0</v>
      </c>
      <c r="F8" s="11" t="s">
        <v>1958</v>
      </c>
      <c r="G8" s="11" t="str">
        <f t="shared" si="1"/>
        <v>9</v>
      </c>
      <c r="H8" s="11">
        <v>4.0</v>
      </c>
      <c r="I8" s="11">
        <v>1957.0</v>
      </c>
      <c r="J8" s="11" t="s">
        <v>1959</v>
      </c>
      <c r="K8" s="95">
        <v>21.289846</v>
      </c>
      <c r="L8" s="11">
        <v>-98.78919</v>
      </c>
      <c r="M8" s="11" t="s">
        <v>249</v>
      </c>
      <c r="N8" s="11" t="s">
        <v>79</v>
      </c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</row>
    <row r="9">
      <c r="A9" s="11">
        <v>40173.0</v>
      </c>
      <c r="B9" s="11" t="s">
        <v>1950</v>
      </c>
      <c r="C9" s="11" t="s">
        <v>43</v>
      </c>
      <c r="D9" s="11" t="s">
        <v>343</v>
      </c>
      <c r="E9" s="11">
        <v>58163.0</v>
      </c>
      <c r="F9" s="11" t="s">
        <v>1958</v>
      </c>
      <c r="G9" s="11" t="str">
        <f t="shared" si="1"/>
        <v>9</v>
      </c>
      <c r="H9" s="11">
        <v>4.0</v>
      </c>
      <c r="I9" s="11">
        <v>1957.0</v>
      </c>
      <c r="J9" s="11" t="s">
        <v>1959</v>
      </c>
      <c r="K9" s="95">
        <v>21.289846</v>
      </c>
      <c r="L9" s="11">
        <v>-98.78919</v>
      </c>
      <c r="M9" s="11" t="s">
        <v>249</v>
      </c>
      <c r="N9" s="11" t="s">
        <v>79</v>
      </c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</row>
    <row r="10">
      <c r="A10" s="19">
        <v>38861.0</v>
      </c>
      <c r="B10" s="19" t="s">
        <v>1950</v>
      </c>
      <c r="C10" s="19" t="s">
        <v>43</v>
      </c>
      <c r="D10" s="19" t="s">
        <v>343</v>
      </c>
      <c r="E10" s="19">
        <v>58224.0</v>
      </c>
      <c r="F10" s="19" t="s">
        <v>124</v>
      </c>
      <c r="G10" s="19" t="str">
        <f t="shared" si="1"/>
        <v>8</v>
      </c>
      <c r="H10" s="19">
        <v>19.0</v>
      </c>
      <c r="I10" s="19">
        <v>1958.0</v>
      </c>
      <c r="J10" s="70" t="s">
        <v>1960</v>
      </c>
      <c r="K10" s="19">
        <v>17.569573</v>
      </c>
      <c r="L10" s="19">
        <v>-92.953864</v>
      </c>
      <c r="M10" s="19" t="s">
        <v>249</v>
      </c>
      <c r="N10" s="19" t="s">
        <v>79</v>
      </c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</row>
    <row r="11">
      <c r="A11" s="19">
        <v>39890.0</v>
      </c>
      <c r="B11" s="19" t="s">
        <v>1950</v>
      </c>
      <c r="C11" s="19" t="s">
        <v>43</v>
      </c>
      <c r="D11" s="19" t="s">
        <v>343</v>
      </c>
      <c r="E11" s="19">
        <v>58224.0</v>
      </c>
      <c r="F11" s="19" t="s">
        <v>124</v>
      </c>
      <c r="G11" s="19" t="str">
        <f t="shared" si="1"/>
        <v>8</v>
      </c>
      <c r="H11" s="19">
        <v>19.0</v>
      </c>
      <c r="I11" s="19">
        <v>1958.0</v>
      </c>
      <c r="J11" s="70" t="s">
        <v>1961</v>
      </c>
      <c r="K11" s="19">
        <v>17.569573</v>
      </c>
      <c r="L11" s="19">
        <v>-92.953864</v>
      </c>
      <c r="M11" s="19" t="s">
        <v>249</v>
      </c>
      <c r="N11" s="19" t="s">
        <v>79</v>
      </c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</row>
    <row r="12">
      <c r="A12" s="19">
        <v>38002.0</v>
      </c>
      <c r="B12" s="19" t="s">
        <v>1950</v>
      </c>
      <c r="C12" s="19" t="s">
        <v>43</v>
      </c>
      <c r="D12" s="19" t="s">
        <v>343</v>
      </c>
      <c r="E12" s="19">
        <v>58225.0</v>
      </c>
      <c r="F12" s="19" t="s">
        <v>124</v>
      </c>
      <c r="G12" s="19" t="str">
        <f t="shared" si="1"/>
        <v>8</v>
      </c>
      <c r="H12" s="19">
        <v>19.0</v>
      </c>
      <c r="I12" s="19">
        <v>1958.0</v>
      </c>
      <c r="J12" s="70" t="s">
        <v>1002</v>
      </c>
      <c r="K12" s="19">
        <v>17.569573</v>
      </c>
      <c r="L12" s="19">
        <v>-92.953864</v>
      </c>
      <c r="M12" s="19" t="s">
        <v>249</v>
      </c>
      <c r="N12" s="19" t="s">
        <v>79</v>
      </c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</row>
    <row r="13">
      <c r="A13" s="19">
        <v>38010.0</v>
      </c>
      <c r="B13" s="19" t="s">
        <v>1950</v>
      </c>
      <c r="C13" s="19" t="s">
        <v>43</v>
      </c>
      <c r="D13" s="19" t="s">
        <v>343</v>
      </c>
      <c r="E13" s="19">
        <v>58225.0</v>
      </c>
      <c r="F13" s="19" t="s">
        <v>124</v>
      </c>
      <c r="G13" s="19" t="str">
        <f t="shared" si="1"/>
        <v>8</v>
      </c>
      <c r="H13" s="19">
        <v>19.0</v>
      </c>
      <c r="I13" s="19">
        <v>1958.0</v>
      </c>
      <c r="J13" s="70" t="s">
        <v>1962</v>
      </c>
      <c r="K13" s="19">
        <v>17.569573</v>
      </c>
      <c r="L13" s="19">
        <v>-92.953864</v>
      </c>
      <c r="M13" s="19" t="s">
        <v>249</v>
      </c>
      <c r="N13" s="19" t="s">
        <v>79</v>
      </c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</row>
    <row r="14">
      <c r="A14" s="19">
        <v>39104.0</v>
      </c>
      <c r="B14" s="19" t="s">
        <v>1950</v>
      </c>
      <c r="C14" s="19" t="s">
        <v>43</v>
      </c>
      <c r="D14" s="19" t="s">
        <v>343</v>
      </c>
      <c r="E14" s="19">
        <v>58225.0</v>
      </c>
      <c r="F14" s="19" t="s">
        <v>124</v>
      </c>
      <c r="G14" s="19" t="str">
        <f t="shared" si="1"/>
        <v>8</v>
      </c>
      <c r="H14" s="19">
        <v>19.0</v>
      </c>
      <c r="I14" s="19">
        <v>1958.0</v>
      </c>
      <c r="J14" s="70" t="s">
        <v>1963</v>
      </c>
      <c r="K14" s="19">
        <v>17.569573</v>
      </c>
      <c r="L14" s="19">
        <v>-92.953864</v>
      </c>
      <c r="M14" s="19" t="s">
        <v>249</v>
      </c>
      <c r="N14" s="19" t="s">
        <v>79</v>
      </c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</row>
    <row r="15">
      <c r="A15" s="17">
        <v>38860.0</v>
      </c>
      <c r="B15" s="17" t="s">
        <v>1950</v>
      </c>
      <c r="C15" s="17" t="s">
        <v>43</v>
      </c>
      <c r="D15" s="17" t="s">
        <v>343</v>
      </c>
      <c r="E15" s="17">
        <v>58226.0</v>
      </c>
      <c r="F15" s="17" t="s">
        <v>124</v>
      </c>
      <c r="G15" s="17" t="str">
        <f t="shared" si="1"/>
        <v>8</v>
      </c>
      <c r="H15" s="17">
        <v>19.0</v>
      </c>
      <c r="I15" s="17">
        <v>1958.0</v>
      </c>
      <c r="J15" s="80" t="s">
        <v>1964</v>
      </c>
      <c r="K15" s="17">
        <v>17.640668</v>
      </c>
      <c r="L15" s="17">
        <v>-92.855221</v>
      </c>
      <c r="M15" s="17" t="s">
        <v>249</v>
      </c>
      <c r="N15" s="17" t="s">
        <v>79</v>
      </c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</row>
    <row r="16">
      <c r="A16" s="36">
        <v>40054.0</v>
      </c>
      <c r="B16" s="36" t="s">
        <v>1950</v>
      </c>
      <c r="C16" s="36" t="s">
        <v>43</v>
      </c>
      <c r="D16" s="36" t="s">
        <v>343</v>
      </c>
      <c r="E16" s="36">
        <v>58218.0</v>
      </c>
      <c r="F16" s="36" t="s">
        <v>1524</v>
      </c>
      <c r="G16" s="36" t="str">
        <f t="shared" si="1"/>
        <v>8</v>
      </c>
      <c r="H16" s="36">
        <v>17.0</v>
      </c>
      <c r="I16" s="36">
        <v>1958.0</v>
      </c>
      <c r="J16" s="107" t="s">
        <v>1965</v>
      </c>
      <c r="K16" s="36">
        <v>17.944143</v>
      </c>
      <c r="L16" s="36">
        <v>-94.179463</v>
      </c>
      <c r="M16" s="36" t="s">
        <v>249</v>
      </c>
      <c r="N16" s="36" t="s">
        <v>79</v>
      </c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</row>
    <row r="17">
      <c r="A17" s="19">
        <v>38940.0</v>
      </c>
      <c r="B17" s="19" t="s">
        <v>1950</v>
      </c>
      <c r="C17" s="19" t="s">
        <v>43</v>
      </c>
      <c r="D17" s="19" t="s">
        <v>343</v>
      </c>
      <c r="E17" s="19">
        <v>58216.0</v>
      </c>
      <c r="F17" s="19" t="s">
        <v>117</v>
      </c>
      <c r="G17" s="19" t="str">
        <f t="shared" si="1"/>
        <v>8</v>
      </c>
      <c r="H17" s="19">
        <v>16.0</v>
      </c>
      <c r="I17" s="19">
        <v>1958.0</v>
      </c>
      <c r="J17" s="70" t="s">
        <v>1966</v>
      </c>
      <c r="K17" s="19">
        <v>18.083146</v>
      </c>
      <c r="L17" s="19">
        <v>-94.833211</v>
      </c>
      <c r="M17" s="19" t="s">
        <v>249</v>
      </c>
      <c r="N17" s="19" t="s">
        <v>79</v>
      </c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</row>
    <row r="18">
      <c r="A18" s="19">
        <v>41817.0</v>
      </c>
      <c r="B18" s="19" t="s">
        <v>1950</v>
      </c>
      <c r="C18" s="19" t="s">
        <v>43</v>
      </c>
      <c r="D18" s="19" t="s">
        <v>343</v>
      </c>
      <c r="E18" s="19">
        <v>58216.0</v>
      </c>
      <c r="F18" s="19" t="s">
        <v>117</v>
      </c>
      <c r="G18" s="19" t="str">
        <f t="shared" si="1"/>
        <v>8</v>
      </c>
      <c r="H18" s="19">
        <v>16.0</v>
      </c>
      <c r="I18" s="19">
        <v>1958.0</v>
      </c>
      <c r="J18" s="70" t="s">
        <v>1967</v>
      </c>
      <c r="K18" s="19">
        <v>18.083146</v>
      </c>
      <c r="L18" s="19">
        <v>-94.833211</v>
      </c>
      <c r="M18" s="19" t="s">
        <v>249</v>
      </c>
      <c r="N18" s="19" t="s">
        <v>79</v>
      </c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</row>
    <row r="19">
      <c r="A19" s="19">
        <v>39057.0</v>
      </c>
      <c r="B19" s="19" t="s">
        <v>1950</v>
      </c>
      <c r="C19" s="19" t="s">
        <v>43</v>
      </c>
      <c r="D19" s="19" t="s">
        <v>343</v>
      </c>
      <c r="E19" s="19">
        <v>58216.0</v>
      </c>
      <c r="F19" s="19" t="s">
        <v>117</v>
      </c>
      <c r="G19" s="19" t="str">
        <f t="shared" si="1"/>
        <v>8</v>
      </c>
      <c r="H19" s="19">
        <v>16.0</v>
      </c>
      <c r="I19" s="19">
        <v>1958.0</v>
      </c>
      <c r="J19" s="70" t="s">
        <v>1968</v>
      </c>
      <c r="K19" s="19">
        <v>18.083146</v>
      </c>
      <c r="L19" s="19">
        <v>-94.833211</v>
      </c>
      <c r="M19" s="19" t="s">
        <v>249</v>
      </c>
      <c r="N19" s="19" t="s">
        <v>79</v>
      </c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</row>
    <row r="20">
      <c r="A20" s="19">
        <v>39020.0</v>
      </c>
      <c r="B20" s="19" t="s">
        <v>1950</v>
      </c>
      <c r="C20" s="19" t="s">
        <v>43</v>
      </c>
      <c r="D20" s="19" t="s">
        <v>343</v>
      </c>
      <c r="E20" s="19">
        <v>58216.0</v>
      </c>
      <c r="F20" s="19" t="s">
        <v>117</v>
      </c>
      <c r="G20" s="19" t="str">
        <f t="shared" si="1"/>
        <v>8</v>
      </c>
      <c r="H20" s="19">
        <v>16.0</v>
      </c>
      <c r="I20" s="19">
        <v>1958.0</v>
      </c>
      <c r="J20" s="70" t="s">
        <v>1969</v>
      </c>
      <c r="K20" s="19">
        <v>18.083146</v>
      </c>
      <c r="L20" s="19">
        <v>-94.833211</v>
      </c>
      <c r="M20" s="19" t="s">
        <v>249</v>
      </c>
      <c r="N20" s="19" t="s">
        <v>79</v>
      </c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</row>
    <row r="21">
      <c r="A21" s="17">
        <v>35589.0</v>
      </c>
      <c r="B21" s="17" t="s">
        <v>1950</v>
      </c>
      <c r="C21" s="17" t="s">
        <v>43</v>
      </c>
      <c r="D21" s="17" t="s">
        <v>343</v>
      </c>
      <c r="E21" s="17">
        <v>58197.0</v>
      </c>
      <c r="F21" s="17" t="s">
        <v>1010</v>
      </c>
      <c r="G21" s="17" t="str">
        <f t="shared" si="1"/>
        <v>8</v>
      </c>
      <c r="H21" s="17">
        <v>8.0</v>
      </c>
      <c r="I21" s="17">
        <v>1958.0</v>
      </c>
      <c r="J21" s="80" t="s">
        <v>1970</v>
      </c>
      <c r="K21" s="17">
        <v>18.097369</v>
      </c>
      <c r="L21" s="17">
        <v>-96.209039</v>
      </c>
      <c r="M21" s="17" t="s">
        <v>249</v>
      </c>
      <c r="N21" s="17" t="s">
        <v>79</v>
      </c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</row>
    <row r="22">
      <c r="A22" s="17">
        <v>39006.0</v>
      </c>
      <c r="B22" s="17" t="s">
        <v>1950</v>
      </c>
      <c r="C22" s="17" t="s">
        <v>43</v>
      </c>
      <c r="D22" s="17" t="s">
        <v>343</v>
      </c>
      <c r="E22" s="17">
        <v>58197.0</v>
      </c>
      <c r="F22" s="17" t="s">
        <v>1010</v>
      </c>
      <c r="G22" s="17" t="str">
        <f t="shared" si="1"/>
        <v>8</v>
      </c>
      <c r="H22" s="17">
        <v>8.0</v>
      </c>
      <c r="I22" s="17">
        <v>1958.0</v>
      </c>
      <c r="J22" s="80" t="s">
        <v>1971</v>
      </c>
      <c r="K22" s="17">
        <v>18.097369</v>
      </c>
      <c r="L22" s="17">
        <v>-96.209039</v>
      </c>
      <c r="M22" s="17" t="s">
        <v>249</v>
      </c>
      <c r="N22" s="17" t="s">
        <v>79</v>
      </c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</row>
    <row r="23">
      <c r="A23" s="17">
        <v>40125.0</v>
      </c>
      <c r="B23" s="17" t="s">
        <v>1950</v>
      </c>
      <c r="C23" s="17" t="s">
        <v>43</v>
      </c>
      <c r="D23" s="17" t="s">
        <v>343</v>
      </c>
      <c r="E23" s="17">
        <v>58197.0</v>
      </c>
      <c r="F23" s="17" t="s">
        <v>1010</v>
      </c>
      <c r="G23" s="17" t="str">
        <f t="shared" si="1"/>
        <v>8</v>
      </c>
      <c r="H23" s="17">
        <v>8.0</v>
      </c>
      <c r="I23" s="17">
        <v>1958.0</v>
      </c>
      <c r="J23" s="80" t="s">
        <v>1972</v>
      </c>
      <c r="K23" s="17">
        <v>18.097369</v>
      </c>
      <c r="L23" s="17">
        <v>-96.209039</v>
      </c>
      <c r="M23" s="17" t="s">
        <v>249</v>
      </c>
      <c r="N23" s="17" t="s">
        <v>79</v>
      </c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</row>
    <row r="24">
      <c r="A24" s="14">
        <v>38997.0</v>
      </c>
      <c r="B24" s="14" t="s">
        <v>1950</v>
      </c>
      <c r="C24" s="14" t="s">
        <v>43</v>
      </c>
      <c r="D24" s="14" t="s">
        <v>343</v>
      </c>
      <c r="E24" s="14">
        <v>58215.0</v>
      </c>
      <c r="F24" s="14" t="s">
        <v>117</v>
      </c>
      <c r="G24" s="14" t="str">
        <f t="shared" si="1"/>
        <v>8</v>
      </c>
      <c r="H24" s="14">
        <v>16.0</v>
      </c>
      <c r="I24" s="14">
        <v>1958.0</v>
      </c>
      <c r="J24" s="67" t="s">
        <v>1973</v>
      </c>
      <c r="K24" s="14">
        <v>18.182218</v>
      </c>
      <c r="L24" s="14">
        <v>-94.932567</v>
      </c>
      <c r="M24" s="14" t="s">
        <v>249</v>
      </c>
      <c r="N24" s="14" t="s">
        <v>79</v>
      </c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</row>
    <row r="25">
      <c r="A25" s="14">
        <v>38872.0</v>
      </c>
      <c r="B25" s="14" t="s">
        <v>1950</v>
      </c>
      <c r="C25" s="14" t="s">
        <v>43</v>
      </c>
      <c r="D25" s="14" t="s">
        <v>343</v>
      </c>
      <c r="E25" s="14">
        <v>58215.0</v>
      </c>
      <c r="F25" s="14" t="s">
        <v>117</v>
      </c>
      <c r="G25" s="14" t="str">
        <f t="shared" si="1"/>
        <v>8</v>
      </c>
      <c r="H25" s="14">
        <v>16.0</v>
      </c>
      <c r="I25" s="14">
        <v>1958.0</v>
      </c>
      <c r="J25" s="67" t="s">
        <v>1974</v>
      </c>
      <c r="K25" s="14">
        <v>18.182218</v>
      </c>
      <c r="L25" s="14">
        <v>-94.932567</v>
      </c>
      <c r="M25" s="14" t="s">
        <v>249</v>
      </c>
      <c r="N25" s="14" t="s">
        <v>79</v>
      </c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</row>
    <row r="26">
      <c r="A26" s="14">
        <v>39148.0</v>
      </c>
      <c r="B26" s="14" t="s">
        <v>1950</v>
      </c>
      <c r="C26" s="14" t="s">
        <v>43</v>
      </c>
      <c r="D26" s="14" t="s">
        <v>343</v>
      </c>
      <c r="E26" s="14">
        <v>58215.0</v>
      </c>
      <c r="F26" s="14" t="s">
        <v>117</v>
      </c>
      <c r="G26" s="14" t="str">
        <f t="shared" si="1"/>
        <v>8</v>
      </c>
      <c r="H26" s="14">
        <v>16.0</v>
      </c>
      <c r="I26" s="14">
        <v>1958.0</v>
      </c>
      <c r="J26" s="67" t="s">
        <v>1975</v>
      </c>
      <c r="K26" s="14">
        <v>18.182218</v>
      </c>
      <c r="L26" s="14">
        <v>-94.932567</v>
      </c>
      <c r="M26" s="14" t="s">
        <v>249</v>
      </c>
      <c r="N26" s="14" t="s">
        <v>79</v>
      </c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</row>
    <row r="27">
      <c r="A27" s="14">
        <v>40130.0</v>
      </c>
      <c r="B27" s="14" t="s">
        <v>1950</v>
      </c>
      <c r="C27" s="14" t="s">
        <v>43</v>
      </c>
      <c r="D27" s="14" t="s">
        <v>343</v>
      </c>
      <c r="E27" s="14">
        <v>58215.0</v>
      </c>
      <c r="F27" s="14" t="s">
        <v>117</v>
      </c>
      <c r="G27" s="14" t="str">
        <f t="shared" si="1"/>
        <v>8</v>
      </c>
      <c r="H27" s="14">
        <v>16.0</v>
      </c>
      <c r="I27" s="14">
        <v>1958.0</v>
      </c>
      <c r="J27" s="67" t="s">
        <v>1976</v>
      </c>
      <c r="K27" s="14">
        <v>18.182218</v>
      </c>
      <c r="L27" s="14">
        <v>-94.932567</v>
      </c>
      <c r="M27" s="14" t="s">
        <v>249</v>
      </c>
      <c r="N27" s="14" t="s">
        <v>79</v>
      </c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</row>
    <row r="28">
      <c r="A28" s="14">
        <v>35446.0</v>
      </c>
      <c r="B28" s="14" t="s">
        <v>1950</v>
      </c>
      <c r="C28" s="14" t="s">
        <v>43</v>
      </c>
      <c r="D28" s="14" t="s">
        <v>343</v>
      </c>
      <c r="E28" s="14">
        <v>58215.0</v>
      </c>
      <c r="F28" s="14" t="s">
        <v>117</v>
      </c>
      <c r="G28" s="14" t="str">
        <f t="shared" si="1"/>
        <v>8</v>
      </c>
      <c r="H28" s="14">
        <v>16.0</v>
      </c>
      <c r="I28" s="14">
        <v>1958.0</v>
      </c>
      <c r="J28" s="67" t="s">
        <v>1977</v>
      </c>
      <c r="K28" s="14">
        <v>18.182218</v>
      </c>
      <c r="L28" s="14">
        <v>-94.932567</v>
      </c>
      <c r="M28" s="14" t="s">
        <v>249</v>
      </c>
      <c r="N28" s="14" t="s">
        <v>79</v>
      </c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</row>
    <row r="29">
      <c r="A29" s="22">
        <v>40104.0</v>
      </c>
      <c r="B29" s="22" t="s">
        <v>1950</v>
      </c>
      <c r="C29" s="22" t="s">
        <v>43</v>
      </c>
      <c r="D29" s="22" t="s">
        <v>343</v>
      </c>
      <c r="E29" s="22">
        <v>58185.0</v>
      </c>
      <c r="F29" s="22" t="s">
        <v>1014</v>
      </c>
      <c r="G29" s="22" t="str">
        <f t="shared" si="1"/>
        <v>8</v>
      </c>
      <c r="H29" s="22">
        <v>4.0</v>
      </c>
      <c r="I29" s="22">
        <v>1958.0</v>
      </c>
      <c r="J29" s="84" t="s">
        <v>1912</v>
      </c>
      <c r="K29" s="85">
        <v>18.234482</v>
      </c>
      <c r="L29" s="85">
        <v>-96.415939</v>
      </c>
      <c r="M29" s="22" t="s">
        <v>249</v>
      </c>
      <c r="N29" s="22" t="s">
        <v>79</v>
      </c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</row>
    <row r="30">
      <c r="A30" s="22">
        <v>39076.0</v>
      </c>
      <c r="B30" s="22" t="s">
        <v>1950</v>
      </c>
      <c r="C30" s="22" t="s">
        <v>43</v>
      </c>
      <c r="D30" s="22" t="s">
        <v>343</v>
      </c>
      <c r="E30" s="22">
        <v>58200.0</v>
      </c>
      <c r="F30" s="22" t="s">
        <v>1533</v>
      </c>
      <c r="G30" s="22" t="str">
        <f t="shared" si="1"/>
        <v>8</v>
      </c>
      <c r="H30" s="22">
        <v>9.0</v>
      </c>
      <c r="I30" s="22">
        <v>1958.0</v>
      </c>
      <c r="J30" s="84" t="s">
        <v>1978</v>
      </c>
      <c r="K30" s="22">
        <v>18.23571</v>
      </c>
      <c r="L30" s="22">
        <v>-96.407147</v>
      </c>
      <c r="M30" s="22" t="s">
        <v>249</v>
      </c>
      <c r="N30" s="22" t="s">
        <v>79</v>
      </c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</row>
    <row r="31">
      <c r="A31" s="19">
        <v>39100.0</v>
      </c>
      <c r="B31" s="19" t="s">
        <v>1950</v>
      </c>
      <c r="C31" s="19" t="s">
        <v>43</v>
      </c>
      <c r="D31" s="19" t="s">
        <v>343</v>
      </c>
      <c r="E31" s="19">
        <v>58209.0</v>
      </c>
      <c r="F31" s="19" t="s">
        <v>1696</v>
      </c>
      <c r="G31" s="19" t="str">
        <f t="shared" si="1"/>
        <v>8</v>
      </c>
      <c r="H31" s="19">
        <v>14.0</v>
      </c>
      <c r="I31" s="19">
        <v>1958.0</v>
      </c>
      <c r="J31" s="70" t="s">
        <v>1697</v>
      </c>
      <c r="K31" s="19">
        <v>18.359234</v>
      </c>
      <c r="L31" s="19">
        <v>-95.118981</v>
      </c>
      <c r="M31" s="19" t="s">
        <v>249</v>
      </c>
      <c r="N31" s="19" t="s">
        <v>79</v>
      </c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</row>
    <row r="32">
      <c r="A32" s="19">
        <v>39103.0</v>
      </c>
      <c r="B32" s="19" t="s">
        <v>1950</v>
      </c>
      <c r="C32" s="19" t="s">
        <v>43</v>
      </c>
      <c r="D32" s="19" t="s">
        <v>343</v>
      </c>
      <c r="E32" s="19">
        <v>58209.0</v>
      </c>
      <c r="F32" s="19" t="s">
        <v>1696</v>
      </c>
      <c r="G32" s="19" t="str">
        <f t="shared" si="1"/>
        <v>8</v>
      </c>
      <c r="H32" s="19">
        <v>14.0</v>
      </c>
      <c r="I32" s="19">
        <v>1958.0</v>
      </c>
      <c r="J32" s="70" t="s">
        <v>1979</v>
      </c>
      <c r="K32" s="19">
        <v>18.359234</v>
      </c>
      <c r="L32" s="19">
        <v>-95.118981</v>
      </c>
      <c r="M32" s="19" t="s">
        <v>249</v>
      </c>
      <c r="N32" s="19" t="s">
        <v>79</v>
      </c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</row>
    <row r="33">
      <c r="A33" s="19">
        <v>38138.0</v>
      </c>
      <c r="B33" s="19" t="s">
        <v>1950</v>
      </c>
      <c r="C33" s="19" t="s">
        <v>43</v>
      </c>
      <c r="D33" s="19" t="s">
        <v>343</v>
      </c>
      <c r="E33" s="19">
        <v>58209.0</v>
      </c>
      <c r="F33" s="19" t="s">
        <v>1696</v>
      </c>
      <c r="G33" s="19" t="str">
        <f t="shared" si="1"/>
        <v>8</v>
      </c>
      <c r="H33" s="19">
        <v>14.0</v>
      </c>
      <c r="I33" s="19">
        <v>1958.0</v>
      </c>
      <c r="J33" s="70" t="s">
        <v>1980</v>
      </c>
      <c r="K33" s="19">
        <v>18.359234</v>
      </c>
      <c r="L33" s="19">
        <v>-95.118981</v>
      </c>
      <c r="M33" s="19" t="s">
        <v>249</v>
      </c>
      <c r="N33" s="19" t="s">
        <v>79</v>
      </c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</row>
    <row r="34">
      <c r="A34" s="19">
        <v>39083.0</v>
      </c>
      <c r="B34" s="19" t="s">
        <v>1950</v>
      </c>
      <c r="C34" s="19" t="s">
        <v>43</v>
      </c>
      <c r="D34" s="19" t="s">
        <v>343</v>
      </c>
      <c r="E34" s="19">
        <v>58209.0</v>
      </c>
      <c r="F34" s="19" t="s">
        <v>1696</v>
      </c>
      <c r="G34" s="19" t="str">
        <f t="shared" si="1"/>
        <v>8</v>
      </c>
      <c r="H34" s="19">
        <v>14.0</v>
      </c>
      <c r="I34" s="19">
        <v>1958.0</v>
      </c>
      <c r="J34" s="70" t="s">
        <v>1981</v>
      </c>
      <c r="K34" s="19">
        <v>18.359234</v>
      </c>
      <c r="L34" s="19">
        <v>-95.118981</v>
      </c>
      <c r="M34" s="19" t="s">
        <v>249</v>
      </c>
      <c r="N34" s="19" t="s">
        <v>79</v>
      </c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</row>
    <row r="35">
      <c r="A35" s="19">
        <v>38886.0</v>
      </c>
      <c r="B35" s="19" t="s">
        <v>1950</v>
      </c>
      <c r="C35" s="19" t="s">
        <v>43</v>
      </c>
      <c r="D35" s="19" t="s">
        <v>343</v>
      </c>
      <c r="E35" s="19">
        <v>58209.0</v>
      </c>
      <c r="F35" s="19" t="s">
        <v>1696</v>
      </c>
      <c r="G35" s="19" t="str">
        <f t="shared" si="1"/>
        <v>8</v>
      </c>
      <c r="H35" s="19">
        <v>14.0</v>
      </c>
      <c r="I35" s="19">
        <v>1958.0</v>
      </c>
      <c r="J35" s="70" t="s">
        <v>1982</v>
      </c>
      <c r="K35" s="19">
        <v>18.359234</v>
      </c>
      <c r="L35" s="19">
        <v>-95.118981</v>
      </c>
      <c r="M35" s="19" t="s">
        <v>249</v>
      </c>
      <c r="N35" s="19" t="s">
        <v>79</v>
      </c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</row>
    <row r="36">
      <c r="A36" s="19">
        <v>40175.0</v>
      </c>
      <c r="B36" s="19" t="s">
        <v>1950</v>
      </c>
      <c r="C36" s="19" t="s">
        <v>43</v>
      </c>
      <c r="D36" s="19" t="s">
        <v>343</v>
      </c>
      <c r="E36" s="19">
        <v>58214.0</v>
      </c>
      <c r="F36" s="19" t="s">
        <v>117</v>
      </c>
      <c r="G36" s="19" t="str">
        <f t="shared" si="1"/>
        <v>8</v>
      </c>
      <c r="H36" s="19">
        <v>16.0</v>
      </c>
      <c r="I36" s="19">
        <v>1958.0</v>
      </c>
      <c r="J36" s="70" t="s">
        <v>1983</v>
      </c>
      <c r="K36" s="19">
        <v>18.359234</v>
      </c>
      <c r="L36" s="19">
        <v>-95.118981</v>
      </c>
      <c r="M36" s="19" t="s">
        <v>249</v>
      </c>
      <c r="N36" s="19" t="s">
        <v>79</v>
      </c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</row>
    <row r="37">
      <c r="A37" s="19">
        <v>39690.0</v>
      </c>
      <c r="B37" s="19" t="s">
        <v>1950</v>
      </c>
      <c r="C37" s="19" t="s">
        <v>43</v>
      </c>
      <c r="D37" s="19" t="s">
        <v>343</v>
      </c>
      <c r="E37" s="19">
        <v>58214.0</v>
      </c>
      <c r="F37" s="19" t="s">
        <v>117</v>
      </c>
      <c r="G37" s="19" t="str">
        <f t="shared" si="1"/>
        <v>8</v>
      </c>
      <c r="H37" s="19">
        <v>16.0</v>
      </c>
      <c r="I37" s="19">
        <v>1958.0</v>
      </c>
      <c r="J37" s="70" t="s">
        <v>1984</v>
      </c>
      <c r="K37" s="19">
        <v>18.359234</v>
      </c>
      <c r="L37" s="19">
        <v>-95.118981</v>
      </c>
      <c r="M37" s="19" t="s">
        <v>249</v>
      </c>
      <c r="N37" s="19" t="s">
        <v>79</v>
      </c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</row>
    <row r="38">
      <c r="A38" s="19">
        <v>35565.0</v>
      </c>
      <c r="B38" s="19" t="s">
        <v>1950</v>
      </c>
      <c r="C38" s="19" t="s">
        <v>43</v>
      </c>
      <c r="D38" s="19" t="s">
        <v>343</v>
      </c>
      <c r="E38" s="19">
        <v>58214.0</v>
      </c>
      <c r="F38" s="19" t="s">
        <v>117</v>
      </c>
      <c r="G38" s="19" t="str">
        <f t="shared" si="1"/>
        <v>8</v>
      </c>
      <c r="H38" s="19">
        <v>16.0</v>
      </c>
      <c r="I38" s="19">
        <v>1958.0</v>
      </c>
      <c r="J38" s="70" t="s">
        <v>1985</v>
      </c>
      <c r="K38" s="19">
        <v>18.359234</v>
      </c>
      <c r="L38" s="19">
        <v>-95.118981</v>
      </c>
      <c r="M38" s="19" t="s">
        <v>249</v>
      </c>
      <c r="N38" s="19" t="s">
        <v>79</v>
      </c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</row>
    <row r="39">
      <c r="A39" s="19">
        <v>39107.0</v>
      </c>
      <c r="B39" s="19" t="s">
        <v>1950</v>
      </c>
      <c r="C39" s="19" t="s">
        <v>43</v>
      </c>
      <c r="D39" s="19" t="s">
        <v>343</v>
      </c>
      <c r="E39" s="19">
        <v>58230.0</v>
      </c>
      <c r="F39" s="19" t="s">
        <v>1698</v>
      </c>
      <c r="G39" s="19" t="str">
        <f t="shared" si="1"/>
        <v>8</v>
      </c>
      <c r="H39" s="19">
        <v>21.0</v>
      </c>
      <c r="I39" s="19">
        <v>1958.0</v>
      </c>
      <c r="J39" s="70" t="s">
        <v>1986</v>
      </c>
      <c r="K39" s="19">
        <v>18.359234</v>
      </c>
      <c r="L39" s="19">
        <v>-95.118981</v>
      </c>
      <c r="M39" s="19" t="s">
        <v>249</v>
      </c>
      <c r="N39" s="19" t="s">
        <v>79</v>
      </c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</row>
    <row r="40">
      <c r="A40" s="19">
        <v>39049.0</v>
      </c>
      <c r="B40" s="19" t="s">
        <v>1950</v>
      </c>
      <c r="C40" s="19" t="s">
        <v>43</v>
      </c>
      <c r="D40" s="19" t="s">
        <v>343</v>
      </c>
      <c r="E40" s="19">
        <v>58230.0</v>
      </c>
      <c r="F40" s="19" t="s">
        <v>1698</v>
      </c>
      <c r="G40" s="19" t="str">
        <f t="shared" si="1"/>
        <v>8</v>
      </c>
      <c r="H40" s="19">
        <v>21.0</v>
      </c>
      <c r="I40" s="19">
        <v>1958.0</v>
      </c>
      <c r="J40" s="70" t="s">
        <v>1987</v>
      </c>
      <c r="K40" s="19">
        <v>18.359234</v>
      </c>
      <c r="L40" s="19">
        <v>-95.118981</v>
      </c>
      <c r="M40" s="19" t="s">
        <v>249</v>
      </c>
      <c r="N40" s="19" t="s">
        <v>79</v>
      </c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</row>
    <row r="41">
      <c r="A41" s="19">
        <v>38000.0</v>
      </c>
      <c r="B41" s="19" t="s">
        <v>1950</v>
      </c>
      <c r="C41" s="19" t="s">
        <v>43</v>
      </c>
      <c r="D41" s="19" t="s">
        <v>343</v>
      </c>
      <c r="E41" s="19">
        <v>58230.0</v>
      </c>
      <c r="F41" s="19" t="s">
        <v>1698</v>
      </c>
      <c r="G41" s="19" t="str">
        <f t="shared" si="1"/>
        <v>8</v>
      </c>
      <c r="H41" s="19">
        <v>21.0</v>
      </c>
      <c r="I41" s="19">
        <v>1958.0</v>
      </c>
      <c r="J41" s="70" t="s">
        <v>1988</v>
      </c>
      <c r="K41" s="19">
        <v>18.359234</v>
      </c>
      <c r="L41" s="19">
        <v>-95.118981</v>
      </c>
      <c r="M41" s="19" t="s">
        <v>249</v>
      </c>
      <c r="N41" s="19" t="s">
        <v>79</v>
      </c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</row>
    <row r="42">
      <c r="A42" s="14">
        <v>41353.0</v>
      </c>
      <c r="B42" s="14" t="s">
        <v>1950</v>
      </c>
      <c r="C42" s="14" t="s">
        <v>43</v>
      </c>
      <c r="D42" s="14" t="s">
        <v>343</v>
      </c>
      <c r="E42" s="14">
        <v>58208.0</v>
      </c>
      <c r="F42" s="14" t="s">
        <v>285</v>
      </c>
      <c r="G42" s="14" t="str">
        <f t="shared" si="1"/>
        <v>8</v>
      </c>
      <c r="H42" s="14">
        <v>13.0</v>
      </c>
      <c r="I42" s="14">
        <v>1958.0</v>
      </c>
      <c r="J42" s="67" t="s">
        <v>1694</v>
      </c>
      <c r="K42" s="32">
        <v>18.425235</v>
      </c>
      <c r="L42" s="32">
        <v>-95.177232</v>
      </c>
      <c r="M42" s="14" t="s">
        <v>249</v>
      </c>
      <c r="N42" s="14" t="s">
        <v>79</v>
      </c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</row>
    <row r="43">
      <c r="A43" s="22">
        <v>38898.0</v>
      </c>
      <c r="B43" s="22" t="s">
        <v>1950</v>
      </c>
      <c r="C43" s="22" t="s">
        <v>43</v>
      </c>
      <c r="D43" s="22" t="s">
        <v>343</v>
      </c>
      <c r="E43" s="22">
        <v>58231.0</v>
      </c>
      <c r="F43" s="22" t="s">
        <v>1698</v>
      </c>
      <c r="G43" s="22" t="str">
        <f t="shared" si="1"/>
        <v>8</v>
      </c>
      <c r="H43" s="22">
        <v>21.0</v>
      </c>
      <c r="I43" s="22">
        <v>1958.0</v>
      </c>
      <c r="J43" s="84" t="s">
        <v>1699</v>
      </c>
      <c r="K43" s="85">
        <v>18.483335</v>
      </c>
      <c r="L43" s="85">
        <v>-95.298641</v>
      </c>
      <c r="M43" s="22" t="s">
        <v>249</v>
      </c>
      <c r="N43" s="22" t="s">
        <v>79</v>
      </c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</row>
    <row r="44">
      <c r="A44" s="25">
        <v>40170.0</v>
      </c>
      <c r="B44" s="25" t="s">
        <v>1950</v>
      </c>
      <c r="C44" s="25" t="s">
        <v>43</v>
      </c>
      <c r="D44" s="25" t="s">
        <v>343</v>
      </c>
      <c r="E44" s="25">
        <v>58177.0</v>
      </c>
      <c r="F44" s="25" t="s">
        <v>1003</v>
      </c>
      <c r="G44" s="25" t="str">
        <f t="shared" si="1"/>
        <v>7</v>
      </c>
      <c r="H44" s="25">
        <v>27.0</v>
      </c>
      <c r="I44" s="25">
        <v>1958.0</v>
      </c>
      <c r="J44" s="74" t="s">
        <v>1989</v>
      </c>
      <c r="K44" s="75">
        <v>18.619606</v>
      </c>
      <c r="L44" s="25">
        <v>-96.69719</v>
      </c>
      <c r="M44" s="25" t="s">
        <v>249</v>
      </c>
      <c r="N44" s="25" t="s">
        <v>79</v>
      </c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</row>
    <row r="45">
      <c r="A45" s="22">
        <v>40108.0</v>
      </c>
      <c r="B45" s="22" t="s">
        <v>1950</v>
      </c>
      <c r="C45" s="22" t="s">
        <v>43</v>
      </c>
      <c r="D45" s="22" t="s">
        <v>343</v>
      </c>
      <c r="E45" s="22">
        <v>58204.0</v>
      </c>
      <c r="F45" s="22" t="s">
        <v>99</v>
      </c>
      <c r="G45" s="22" t="str">
        <f t="shared" si="1"/>
        <v>8</v>
      </c>
      <c r="H45" s="22">
        <v>11.0</v>
      </c>
      <c r="I45" s="22">
        <v>1958.0</v>
      </c>
      <c r="J45" s="84" t="s">
        <v>102</v>
      </c>
      <c r="K45" s="22">
        <v>18.741523</v>
      </c>
      <c r="L45" s="22">
        <v>-96.455781</v>
      </c>
      <c r="M45" s="22" t="s">
        <v>249</v>
      </c>
      <c r="N45" s="22" t="s">
        <v>79</v>
      </c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</row>
    <row r="46">
      <c r="A46" s="36">
        <v>35669.0</v>
      </c>
      <c r="B46" s="36" t="s">
        <v>1950</v>
      </c>
      <c r="C46" s="36" t="s">
        <v>43</v>
      </c>
      <c r="D46" s="36" t="s">
        <v>343</v>
      </c>
      <c r="E46" s="36">
        <v>58210.0</v>
      </c>
      <c r="F46" s="36" t="s">
        <v>1696</v>
      </c>
      <c r="G46" s="36" t="str">
        <f t="shared" si="1"/>
        <v>8</v>
      </c>
      <c r="H46" s="36">
        <v>14.0</v>
      </c>
      <c r="I46" s="36">
        <v>1958.0</v>
      </c>
      <c r="J46" s="107" t="s">
        <v>112</v>
      </c>
      <c r="K46" s="36">
        <v>18.831195</v>
      </c>
      <c r="L46" s="36">
        <v>-96.981427</v>
      </c>
      <c r="M46" s="36" t="s">
        <v>249</v>
      </c>
      <c r="N46" s="36" t="s">
        <v>79</v>
      </c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</row>
    <row r="47">
      <c r="A47" s="36">
        <v>40045.0</v>
      </c>
      <c r="B47" s="36" t="s">
        <v>1950</v>
      </c>
      <c r="C47" s="36" t="s">
        <v>43</v>
      </c>
      <c r="D47" s="36" t="s">
        <v>343</v>
      </c>
      <c r="E47" s="36">
        <v>58210.0</v>
      </c>
      <c r="F47" s="36" t="s">
        <v>1696</v>
      </c>
      <c r="G47" s="36" t="str">
        <f t="shared" si="1"/>
        <v>8</v>
      </c>
      <c r="H47" s="36">
        <v>14.0</v>
      </c>
      <c r="I47" s="36">
        <v>1958.0</v>
      </c>
      <c r="J47" s="107" t="s">
        <v>1990</v>
      </c>
      <c r="K47" s="36">
        <v>18.831195</v>
      </c>
      <c r="L47" s="36">
        <v>-96.981427</v>
      </c>
      <c r="M47" s="36" t="s">
        <v>249</v>
      </c>
      <c r="N47" s="36" t="s">
        <v>79</v>
      </c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</row>
    <row r="48">
      <c r="A48" s="36">
        <v>38891.0</v>
      </c>
      <c r="B48" s="36" t="s">
        <v>1950</v>
      </c>
      <c r="C48" s="36" t="s">
        <v>43</v>
      </c>
      <c r="D48" s="36" t="s">
        <v>343</v>
      </c>
      <c r="E48" s="36">
        <v>58210.0</v>
      </c>
      <c r="F48" s="36" t="s">
        <v>1696</v>
      </c>
      <c r="G48" s="36" t="str">
        <f t="shared" si="1"/>
        <v>8</v>
      </c>
      <c r="H48" s="36">
        <v>14.0</v>
      </c>
      <c r="I48" s="36">
        <v>1958.0</v>
      </c>
      <c r="J48" s="107" t="s">
        <v>1991</v>
      </c>
      <c r="K48" s="36">
        <v>18.831195</v>
      </c>
      <c r="L48" s="36">
        <v>-96.981427</v>
      </c>
      <c r="M48" s="36" t="s">
        <v>249</v>
      </c>
      <c r="N48" s="36" t="s">
        <v>79</v>
      </c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</row>
    <row r="49">
      <c r="A49" s="36">
        <v>38875.0</v>
      </c>
      <c r="B49" s="36" t="s">
        <v>1950</v>
      </c>
      <c r="C49" s="36" t="s">
        <v>43</v>
      </c>
      <c r="D49" s="36" t="s">
        <v>343</v>
      </c>
      <c r="E49" s="36">
        <v>58210.0</v>
      </c>
      <c r="F49" s="36" t="s">
        <v>1696</v>
      </c>
      <c r="G49" s="36" t="str">
        <f t="shared" si="1"/>
        <v>8</v>
      </c>
      <c r="H49" s="36">
        <v>14.0</v>
      </c>
      <c r="I49" s="36">
        <v>1958.0</v>
      </c>
      <c r="J49" s="107" t="s">
        <v>1992</v>
      </c>
      <c r="K49" s="36">
        <v>18.831195</v>
      </c>
      <c r="L49" s="36">
        <v>-96.981427</v>
      </c>
      <c r="M49" s="36" t="s">
        <v>249</v>
      </c>
      <c r="N49" s="36" t="s">
        <v>79</v>
      </c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</row>
    <row r="50">
      <c r="A50" s="36">
        <v>38874.0</v>
      </c>
      <c r="B50" s="36" t="s">
        <v>1950</v>
      </c>
      <c r="C50" s="36" t="s">
        <v>43</v>
      </c>
      <c r="D50" s="36" t="s">
        <v>343</v>
      </c>
      <c r="E50" s="36">
        <v>58210.0</v>
      </c>
      <c r="F50" s="36" t="s">
        <v>1696</v>
      </c>
      <c r="G50" s="36" t="str">
        <f t="shared" si="1"/>
        <v>8</v>
      </c>
      <c r="H50" s="36">
        <v>14.0</v>
      </c>
      <c r="I50" s="36">
        <v>1958.0</v>
      </c>
      <c r="J50" s="107" t="s">
        <v>1993</v>
      </c>
      <c r="K50" s="36">
        <v>18.831195</v>
      </c>
      <c r="L50" s="36">
        <v>-96.981427</v>
      </c>
      <c r="M50" s="36" t="s">
        <v>249</v>
      </c>
      <c r="N50" s="36" t="s">
        <v>79</v>
      </c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</row>
    <row r="51">
      <c r="A51" s="36">
        <v>35523.0</v>
      </c>
      <c r="B51" s="36" t="s">
        <v>1950</v>
      </c>
      <c r="C51" s="36" t="s">
        <v>43</v>
      </c>
      <c r="D51" s="36" t="s">
        <v>343</v>
      </c>
      <c r="E51" s="36">
        <v>58211.0</v>
      </c>
      <c r="F51" s="36" t="s">
        <v>1994</v>
      </c>
      <c r="G51" s="36" t="str">
        <f t="shared" si="1"/>
        <v>8</v>
      </c>
      <c r="H51" s="36">
        <v>15.0</v>
      </c>
      <c r="I51" s="36">
        <v>1958.0</v>
      </c>
      <c r="J51" s="107" t="s">
        <v>1995</v>
      </c>
      <c r="K51" s="36">
        <v>18.831195</v>
      </c>
      <c r="L51" s="36">
        <v>-96.981427</v>
      </c>
      <c r="M51" s="36" t="s">
        <v>249</v>
      </c>
      <c r="N51" s="36" t="s">
        <v>79</v>
      </c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</row>
    <row r="52">
      <c r="A52" s="19">
        <v>39052.0</v>
      </c>
      <c r="B52" s="19" t="s">
        <v>1950</v>
      </c>
      <c r="C52" s="19" t="s">
        <v>43</v>
      </c>
      <c r="D52" s="19" t="s">
        <v>343</v>
      </c>
      <c r="E52" s="19">
        <v>58174.0</v>
      </c>
      <c r="F52" s="19" t="s">
        <v>1003</v>
      </c>
      <c r="G52" s="19" t="str">
        <f t="shared" si="1"/>
        <v>7</v>
      </c>
      <c r="H52" s="19">
        <v>27.0</v>
      </c>
      <c r="I52" s="19">
        <v>1958.0</v>
      </c>
      <c r="J52" s="70" t="s">
        <v>1049</v>
      </c>
      <c r="K52" s="71">
        <v>18.897765</v>
      </c>
      <c r="L52" s="19">
        <v>-96.793629</v>
      </c>
      <c r="M52" s="19" t="s">
        <v>249</v>
      </c>
      <c r="N52" s="19" t="s">
        <v>79</v>
      </c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</row>
    <row r="53">
      <c r="A53" s="19">
        <v>40119.0</v>
      </c>
      <c r="B53" s="19" t="s">
        <v>1950</v>
      </c>
      <c r="C53" s="19" t="s">
        <v>43</v>
      </c>
      <c r="D53" s="19" t="s">
        <v>343</v>
      </c>
      <c r="E53" s="19">
        <v>58174.0</v>
      </c>
      <c r="F53" s="19" t="s">
        <v>1003</v>
      </c>
      <c r="G53" s="19" t="str">
        <f t="shared" si="1"/>
        <v>7</v>
      </c>
      <c r="H53" s="19">
        <v>27.0</v>
      </c>
      <c r="I53" s="19">
        <v>1958.0</v>
      </c>
      <c r="J53" s="70" t="s">
        <v>1996</v>
      </c>
      <c r="K53" s="71">
        <v>18.897765</v>
      </c>
      <c r="L53" s="19">
        <v>-96.793629</v>
      </c>
      <c r="M53" s="19" t="s">
        <v>249</v>
      </c>
      <c r="N53" s="19" t="s">
        <v>79</v>
      </c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</row>
    <row r="54">
      <c r="A54" s="14">
        <v>35647.0</v>
      </c>
      <c r="B54" s="14" t="s">
        <v>1950</v>
      </c>
      <c r="C54" s="14" t="s">
        <v>43</v>
      </c>
      <c r="D54" s="14" t="s">
        <v>343</v>
      </c>
      <c r="E54" s="14">
        <v>58245.0</v>
      </c>
      <c r="F54" s="14" t="s">
        <v>1731</v>
      </c>
      <c r="G54" s="14" t="str">
        <f t="shared" si="1"/>
        <v>8</v>
      </c>
      <c r="H54" s="14">
        <v>30.0</v>
      </c>
      <c r="I54" s="14">
        <v>1958.0</v>
      </c>
      <c r="J54" s="67" t="s">
        <v>1732</v>
      </c>
      <c r="K54" s="14">
        <v>21.185627</v>
      </c>
      <c r="L54" s="14">
        <v>-98.782982</v>
      </c>
      <c r="M54" s="14" t="s">
        <v>249</v>
      </c>
      <c r="N54" s="14" t="s">
        <v>79</v>
      </c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</row>
    <row r="55">
      <c r="A55" s="14">
        <v>37930.0</v>
      </c>
      <c r="B55" s="14" t="s">
        <v>1950</v>
      </c>
      <c r="C55" s="14" t="s">
        <v>43</v>
      </c>
      <c r="D55" s="14" t="s">
        <v>343</v>
      </c>
      <c r="E55" s="14">
        <v>58245.0</v>
      </c>
      <c r="F55" s="14" t="s">
        <v>1731</v>
      </c>
      <c r="G55" s="14" t="str">
        <f t="shared" si="1"/>
        <v>8</v>
      </c>
      <c r="H55" s="14">
        <v>30.0</v>
      </c>
      <c r="I55" s="14">
        <v>1958.0</v>
      </c>
      <c r="J55" s="67" t="s">
        <v>1997</v>
      </c>
      <c r="K55" s="14">
        <v>21.185627</v>
      </c>
      <c r="L55" s="14">
        <v>-98.782982</v>
      </c>
      <c r="M55" s="14" t="s">
        <v>249</v>
      </c>
      <c r="N55" s="14" t="s">
        <v>79</v>
      </c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</row>
    <row r="56">
      <c r="A56" s="22">
        <v>38887.0</v>
      </c>
      <c r="B56" s="22" t="s">
        <v>1950</v>
      </c>
      <c r="C56" s="22" t="s">
        <v>43</v>
      </c>
      <c r="D56" s="22" t="s">
        <v>343</v>
      </c>
      <c r="E56" s="22">
        <v>58247.0</v>
      </c>
      <c r="F56" s="22" t="s">
        <v>1731</v>
      </c>
      <c r="G56" s="22" t="str">
        <f t="shared" si="1"/>
        <v>8</v>
      </c>
      <c r="H56" s="22">
        <v>30.0</v>
      </c>
      <c r="I56" s="22">
        <v>1958.0</v>
      </c>
      <c r="J56" s="84" t="s">
        <v>1998</v>
      </c>
      <c r="K56" s="85">
        <v>21.2792</v>
      </c>
      <c r="L56" s="85">
        <v>-98.780022</v>
      </c>
      <c r="M56" s="22" t="s">
        <v>249</v>
      </c>
      <c r="N56" s="22" t="s">
        <v>79</v>
      </c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</row>
    <row r="57">
      <c r="A57" s="11">
        <v>35680.0</v>
      </c>
      <c r="B57" s="11" t="s">
        <v>1950</v>
      </c>
      <c r="C57" s="11" t="s">
        <v>43</v>
      </c>
      <c r="D57" s="11" t="s">
        <v>343</v>
      </c>
      <c r="E57" s="11">
        <v>58164.0</v>
      </c>
      <c r="F57" s="11" t="s">
        <v>1999</v>
      </c>
      <c r="G57" s="11" t="str">
        <f t="shared" si="1"/>
        <v>6</v>
      </c>
      <c r="H57" s="11">
        <v>16.0</v>
      </c>
      <c r="I57" s="11">
        <v>1958.0</v>
      </c>
      <c r="J57" s="11" t="s">
        <v>2000</v>
      </c>
      <c r="K57" s="95">
        <v>21.289846</v>
      </c>
      <c r="L57" s="95">
        <v>-98.78919</v>
      </c>
      <c r="M57" s="11" t="s">
        <v>249</v>
      </c>
      <c r="N57" s="11" t="s">
        <v>79</v>
      </c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</row>
    <row r="58">
      <c r="A58" s="11">
        <v>39169.0</v>
      </c>
      <c r="B58" s="11" t="s">
        <v>1950</v>
      </c>
      <c r="C58" s="11" t="s">
        <v>43</v>
      </c>
      <c r="D58" s="11" t="s">
        <v>343</v>
      </c>
      <c r="E58" s="11">
        <v>58249.0</v>
      </c>
      <c r="F58" s="11" t="s">
        <v>283</v>
      </c>
      <c r="G58" s="11" t="str">
        <f t="shared" si="1"/>
        <v>8</v>
      </c>
      <c r="H58" s="11">
        <v>31.0</v>
      </c>
      <c r="I58" s="11">
        <v>1958.0</v>
      </c>
      <c r="J58" s="110" t="s">
        <v>2001</v>
      </c>
      <c r="K58" s="95">
        <v>21.289846</v>
      </c>
      <c r="L58" s="95">
        <v>-98.78919</v>
      </c>
      <c r="M58" s="11" t="s">
        <v>249</v>
      </c>
      <c r="N58" s="11" t="s">
        <v>79</v>
      </c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</row>
    <row r="59">
      <c r="A59" s="11">
        <v>39477.0</v>
      </c>
      <c r="B59" s="11" t="s">
        <v>1950</v>
      </c>
      <c r="C59" s="11" t="s">
        <v>43</v>
      </c>
      <c r="D59" s="11" t="s">
        <v>343</v>
      </c>
      <c r="E59" s="11">
        <v>58249.0</v>
      </c>
      <c r="F59" s="11" t="s">
        <v>283</v>
      </c>
      <c r="G59" s="11" t="str">
        <f t="shared" si="1"/>
        <v>8</v>
      </c>
      <c r="H59" s="11">
        <v>31.0</v>
      </c>
      <c r="I59" s="11">
        <v>1958.0</v>
      </c>
      <c r="J59" s="110" t="s">
        <v>2002</v>
      </c>
      <c r="K59" s="95">
        <v>21.289846</v>
      </c>
      <c r="L59" s="95">
        <v>-98.78919</v>
      </c>
      <c r="M59" s="11" t="s">
        <v>249</v>
      </c>
      <c r="N59" s="11" t="s">
        <v>79</v>
      </c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</row>
    <row r="60">
      <c r="A60" s="36">
        <v>41368.0</v>
      </c>
      <c r="B60" s="36" t="s">
        <v>1950</v>
      </c>
      <c r="C60" s="36" t="s">
        <v>43</v>
      </c>
      <c r="D60" s="36" t="s">
        <v>343</v>
      </c>
      <c r="E60" s="36">
        <v>58252.0</v>
      </c>
      <c r="F60" s="36" t="s">
        <v>2003</v>
      </c>
      <c r="G60" s="36" t="str">
        <f t="shared" si="1"/>
        <v>9</v>
      </c>
      <c r="H60" s="36">
        <v>1.0</v>
      </c>
      <c r="I60" s="36">
        <v>1958.0</v>
      </c>
      <c r="J60" s="107" t="s">
        <v>2004</v>
      </c>
      <c r="K60" s="36">
        <v>21.42187</v>
      </c>
      <c r="L60" s="36">
        <v>-98.889412</v>
      </c>
      <c r="M60" s="36" t="s">
        <v>249</v>
      </c>
      <c r="N60" s="36" t="s">
        <v>79</v>
      </c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</row>
    <row r="61">
      <c r="A61" s="36">
        <v>35396.0</v>
      </c>
      <c r="B61" s="36" t="s">
        <v>1950</v>
      </c>
      <c r="C61" s="36" t="s">
        <v>43</v>
      </c>
      <c r="D61" s="36" t="s">
        <v>343</v>
      </c>
      <c r="E61" s="36">
        <v>58252.0</v>
      </c>
      <c r="F61" s="36" t="s">
        <v>2003</v>
      </c>
      <c r="G61" s="36" t="str">
        <f t="shared" si="1"/>
        <v>9</v>
      </c>
      <c r="H61" s="36">
        <v>1.0</v>
      </c>
      <c r="I61" s="36">
        <v>1958.0</v>
      </c>
      <c r="J61" s="107" t="s">
        <v>2005</v>
      </c>
      <c r="K61" s="36">
        <v>21.42187</v>
      </c>
      <c r="L61" s="36">
        <v>-98.889412</v>
      </c>
      <c r="M61" s="36" t="s">
        <v>249</v>
      </c>
      <c r="N61" s="36" t="s">
        <v>79</v>
      </c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</row>
    <row r="62">
      <c r="A62" s="34">
        <v>40061.0</v>
      </c>
      <c r="B62" s="34" t="s">
        <v>1950</v>
      </c>
      <c r="C62" s="34" t="s">
        <v>43</v>
      </c>
      <c r="D62" s="34" t="s">
        <v>343</v>
      </c>
      <c r="E62" s="34">
        <v>58256.0</v>
      </c>
      <c r="F62" s="34" t="s">
        <v>2006</v>
      </c>
      <c r="G62" s="34" t="str">
        <f t="shared" si="1"/>
        <v>9</v>
      </c>
      <c r="H62" s="34">
        <v>2.0</v>
      </c>
      <c r="I62" s="34">
        <v>1958.0</v>
      </c>
      <c r="J62" s="87" t="s">
        <v>126</v>
      </c>
      <c r="K62" s="68">
        <v>22.518867</v>
      </c>
      <c r="L62" s="68">
        <v>-99.330813</v>
      </c>
      <c r="M62" s="34" t="s">
        <v>249</v>
      </c>
      <c r="N62" s="34" t="s">
        <v>79</v>
      </c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</row>
    <row r="63">
      <c r="A63" s="11">
        <v>38943.0</v>
      </c>
      <c r="B63" s="11" t="s">
        <v>1950</v>
      </c>
      <c r="C63" s="11" t="s">
        <v>43</v>
      </c>
      <c r="D63" s="11" t="s">
        <v>343</v>
      </c>
      <c r="E63" s="11" t="s">
        <v>159</v>
      </c>
      <c r="F63" s="11" t="s">
        <v>142</v>
      </c>
      <c r="G63" s="11" t="str">
        <f t="shared" si="1"/>
        <v>8</v>
      </c>
      <c r="H63" s="11">
        <v>2.0</v>
      </c>
      <c r="I63" s="11">
        <v>1959.0</v>
      </c>
      <c r="J63" s="11" t="s">
        <v>2007</v>
      </c>
      <c r="K63" s="95">
        <v>16.586575</v>
      </c>
      <c r="L63" s="119">
        <v>-94.873742</v>
      </c>
      <c r="M63" s="11" t="s">
        <v>249</v>
      </c>
      <c r="N63" s="11" t="s">
        <v>79</v>
      </c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</row>
    <row r="64">
      <c r="A64" s="11">
        <v>35689.0</v>
      </c>
      <c r="B64" s="11" t="s">
        <v>1950</v>
      </c>
      <c r="C64" s="11" t="s">
        <v>43</v>
      </c>
      <c r="D64" s="11" t="s">
        <v>343</v>
      </c>
      <c r="E64" s="11">
        <v>59299.0</v>
      </c>
      <c r="F64" s="11" t="s">
        <v>134</v>
      </c>
      <c r="G64" s="11" t="str">
        <f t="shared" si="1"/>
        <v>7</v>
      </c>
      <c r="H64" s="11">
        <v>29.0</v>
      </c>
      <c r="I64" s="11">
        <v>1959.0</v>
      </c>
      <c r="J64" s="110" t="s">
        <v>2008</v>
      </c>
      <c r="K64" s="95">
        <v>16.586575</v>
      </c>
      <c r="L64" s="95">
        <v>-94.873742</v>
      </c>
      <c r="M64" s="11" t="s">
        <v>249</v>
      </c>
      <c r="N64" s="11" t="s">
        <v>79</v>
      </c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</row>
    <row r="65">
      <c r="A65" s="36">
        <v>39589.0</v>
      </c>
      <c r="B65" s="36" t="s">
        <v>1950</v>
      </c>
      <c r="C65" s="36" t="s">
        <v>43</v>
      </c>
      <c r="D65" s="36" t="s">
        <v>343</v>
      </c>
      <c r="E65" s="36">
        <v>59300.0</v>
      </c>
      <c r="F65" s="36" t="s">
        <v>136</v>
      </c>
      <c r="G65" s="36" t="str">
        <f t="shared" si="1"/>
        <v>7</v>
      </c>
      <c r="H65" s="36">
        <v>30.0</v>
      </c>
      <c r="I65" s="36">
        <v>1959.0</v>
      </c>
      <c r="J65" s="107" t="s">
        <v>2009</v>
      </c>
      <c r="K65" s="77">
        <v>16.746909</v>
      </c>
      <c r="L65" s="77">
        <v>-92.967035</v>
      </c>
      <c r="M65" s="36" t="s">
        <v>249</v>
      </c>
      <c r="N65" s="36" t="s">
        <v>79</v>
      </c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</row>
    <row r="66">
      <c r="A66" s="34">
        <v>39693.0</v>
      </c>
      <c r="B66" s="34" t="s">
        <v>1950</v>
      </c>
      <c r="C66" s="34" t="s">
        <v>43</v>
      </c>
      <c r="D66" s="34" t="s">
        <v>343</v>
      </c>
      <c r="E66" s="34">
        <v>59305.0</v>
      </c>
      <c r="F66" s="34" t="s">
        <v>140</v>
      </c>
      <c r="G66" s="34" t="str">
        <f t="shared" si="1"/>
        <v>8</v>
      </c>
      <c r="H66" s="34">
        <v>1.0</v>
      </c>
      <c r="I66" s="34">
        <v>1959.0</v>
      </c>
      <c r="J66" s="34" t="s">
        <v>2010</v>
      </c>
      <c r="K66" s="34">
        <v>16.782403</v>
      </c>
      <c r="L66" s="34">
        <v>-93.233367</v>
      </c>
      <c r="M66" s="34" t="s">
        <v>249</v>
      </c>
      <c r="N66" s="34" t="s">
        <v>79</v>
      </c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</row>
    <row r="67">
      <c r="A67" s="34">
        <v>42974.0</v>
      </c>
      <c r="B67" s="34" t="s">
        <v>1950</v>
      </c>
      <c r="C67" s="34" t="s">
        <v>43</v>
      </c>
      <c r="D67" s="34" t="s">
        <v>343</v>
      </c>
      <c r="E67" s="34">
        <v>59305.0</v>
      </c>
      <c r="F67" s="69" t="s">
        <v>140</v>
      </c>
      <c r="G67" s="34" t="str">
        <f t="shared" si="1"/>
        <v>8</v>
      </c>
      <c r="H67" s="69">
        <v>1.0</v>
      </c>
      <c r="I67" s="69">
        <v>1959.0</v>
      </c>
      <c r="J67" s="34" t="s">
        <v>2010</v>
      </c>
      <c r="K67" s="34">
        <v>16.782403</v>
      </c>
      <c r="L67" s="34">
        <v>-93.233367</v>
      </c>
      <c r="M67" s="34" t="s">
        <v>249</v>
      </c>
      <c r="N67" s="34" t="s">
        <v>79</v>
      </c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</row>
    <row r="68">
      <c r="A68" s="34">
        <v>38076.0</v>
      </c>
      <c r="B68" s="34" t="s">
        <v>1950</v>
      </c>
      <c r="C68" s="34" t="s">
        <v>43</v>
      </c>
      <c r="D68" s="34" t="s">
        <v>343</v>
      </c>
      <c r="E68" s="34">
        <v>59305.0</v>
      </c>
      <c r="F68" s="69" t="s">
        <v>140</v>
      </c>
      <c r="G68" s="34" t="str">
        <f t="shared" si="1"/>
        <v>8</v>
      </c>
      <c r="H68" s="69">
        <v>1.0</v>
      </c>
      <c r="I68" s="69">
        <v>1959.0</v>
      </c>
      <c r="J68" s="34" t="s">
        <v>2010</v>
      </c>
      <c r="K68" s="34">
        <v>16.782403</v>
      </c>
      <c r="L68" s="34">
        <v>-93.233367</v>
      </c>
      <c r="M68" s="34" t="s">
        <v>249</v>
      </c>
      <c r="N68" s="34" t="s">
        <v>79</v>
      </c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</row>
    <row r="69">
      <c r="A69" s="34">
        <v>42868.0</v>
      </c>
      <c r="B69" s="34" t="s">
        <v>1950</v>
      </c>
      <c r="C69" s="34" t="s">
        <v>43</v>
      </c>
      <c r="D69" s="34" t="s">
        <v>343</v>
      </c>
      <c r="E69" s="34">
        <v>59305.0</v>
      </c>
      <c r="F69" s="69" t="s">
        <v>140</v>
      </c>
      <c r="G69" s="34" t="str">
        <f t="shared" si="1"/>
        <v>8</v>
      </c>
      <c r="H69" s="69">
        <v>1.0</v>
      </c>
      <c r="I69" s="69">
        <v>1959.0</v>
      </c>
      <c r="J69" s="34" t="s">
        <v>2010</v>
      </c>
      <c r="K69" s="34">
        <v>16.782403</v>
      </c>
      <c r="L69" s="34">
        <v>-93.233367</v>
      </c>
      <c r="M69" s="34" t="s">
        <v>249</v>
      </c>
      <c r="N69" s="34" t="s">
        <v>79</v>
      </c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</row>
    <row r="70">
      <c r="A70" s="19">
        <v>39611.0</v>
      </c>
      <c r="B70" s="19" t="s">
        <v>1950</v>
      </c>
      <c r="C70" s="19" t="s">
        <v>43</v>
      </c>
      <c r="D70" s="19" t="s">
        <v>343</v>
      </c>
      <c r="E70" s="19">
        <v>59315.0</v>
      </c>
      <c r="F70" s="19" t="s">
        <v>149</v>
      </c>
      <c r="G70" s="19" t="str">
        <f t="shared" si="1"/>
        <v>8</v>
      </c>
      <c r="H70" s="19">
        <v>4.0</v>
      </c>
      <c r="I70" s="19">
        <v>1959.0</v>
      </c>
      <c r="J70" s="70" t="s">
        <v>2011</v>
      </c>
      <c r="K70" s="19">
        <v>16.897032</v>
      </c>
      <c r="L70" s="19">
        <v>-95.01975</v>
      </c>
      <c r="M70" s="19" t="s">
        <v>249</v>
      </c>
      <c r="N70" s="19" t="s">
        <v>79</v>
      </c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</row>
    <row r="71">
      <c r="A71" s="17">
        <v>40878.0</v>
      </c>
      <c r="B71" s="17" t="s">
        <v>1950</v>
      </c>
      <c r="C71" s="17" t="s">
        <v>43</v>
      </c>
      <c r="D71" s="17" t="s">
        <v>343</v>
      </c>
      <c r="E71" s="17">
        <v>59317.0</v>
      </c>
      <c r="F71" s="17" t="s">
        <v>149</v>
      </c>
      <c r="G71" s="17" t="str">
        <f t="shared" si="1"/>
        <v>8</v>
      </c>
      <c r="H71" s="17">
        <v>4.0</v>
      </c>
      <c r="I71" s="17">
        <v>1959.0</v>
      </c>
      <c r="J71" s="80" t="s">
        <v>2012</v>
      </c>
      <c r="K71" s="17">
        <v>17.042873</v>
      </c>
      <c r="L71" s="17">
        <v>-95.013484</v>
      </c>
      <c r="M71" s="17" t="s">
        <v>249</v>
      </c>
      <c r="N71" s="17" t="s">
        <v>79</v>
      </c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</row>
    <row r="72">
      <c r="A72" s="17">
        <v>35643.0</v>
      </c>
      <c r="B72" s="17" t="s">
        <v>1950</v>
      </c>
      <c r="C72" s="17" t="s">
        <v>43</v>
      </c>
      <c r="D72" s="17" t="s">
        <v>343</v>
      </c>
      <c r="E72" s="17">
        <v>59317.0</v>
      </c>
      <c r="F72" s="17" t="s">
        <v>149</v>
      </c>
      <c r="G72" s="17" t="str">
        <f t="shared" si="1"/>
        <v>8</v>
      </c>
      <c r="H72" s="17">
        <v>4.0</v>
      </c>
      <c r="I72" s="17">
        <v>1959.0</v>
      </c>
      <c r="J72" s="80" t="s">
        <v>2013</v>
      </c>
      <c r="K72" s="17">
        <v>17.042873</v>
      </c>
      <c r="L72" s="17">
        <v>-95.013484</v>
      </c>
      <c r="M72" s="17" t="s">
        <v>249</v>
      </c>
      <c r="N72" s="17" t="s">
        <v>79</v>
      </c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</row>
    <row r="73">
      <c r="A73" s="17">
        <v>35642.0</v>
      </c>
      <c r="B73" s="17" t="s">
        <v>1950</v>
      </c>
      <c r="C73" s="17" t="s">
        <v>43</v>
      </c>
      <c r="D73" s="17" t="s">
        <v>343</v>
      </c>
      <c r="E73" s="17">
        <v>59324.0</v>
      </c>
      <c r="F73" s="17" t="s">
        <v>1555</v>
      </c>
      <c r="G73" s="17" t="str">
        <f t="shared" si="1"/>
        <v>8</v>
      </c>
      <c r="H73" s="17">
        <v>5.0</v>
      </c>
      <c r="I73" s="17">
        <v>1959.0</v>
      </c>
      <c r="J73" s="80" t="s">
        <v>2014</v>
      </c>
      <c r="K73" s="17">
        <v>17.042873</v>
      </c>
      <c r="L73" s="17">
        <v>-95.013484</v>
      </c>
      <c r="M73" s="17" t="s">
        <v>249</v>
      </c>
      <c r="N73" s="17" t="s">
        <v>79</v>
      </c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</row>
    <row r="74">
      <c r="A74" s="17">
        <v>38962.0</v>
      </c>
      <c r="B74" s="17" t="s">
        <v>1950</v>
      </c>
      <c r="C74" s="17" t="s">
        <v>43</v>
      </c>
      <c r="D74" s="17" t="s">
        <v>343</v>
      </c>
      <c r="E74" s="17">
        <v>59324.0</v>
      </c>
      <c r="F74" s="17" t="s">
        <v>1555</v>
      </c>
      <c r="G74" s="17" t="str">
        <f t="shared" si="1"/>
        <v>8</v>
      </c>
      <c r="H74" s="17">
        <v>5.0</v>
      </c>
      <c r="I74" s="17">
        <v>1959.0</v>
      </c>
      <c r="J74" s="80" t="s">
        <v>2015</v>
      </c>
      <c r="K74" s="17">
        <v>17.042873</v>
      </c>
      <c r="L74" s="17">
        <v>-95.013484</v>
      </c>
      <c r="M74" s="17" t="s">
        <v>249</v>
      </c>
      <c r="N74" s="17" t="s">
        <v>79</v>
      </c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</row>
    <row r="75">
      <c r="A75" s="17">
        <v>39051.0</v>
      </c>
      <c r="B75" s="17" t="s">
        <v>1950</v>
      </c>
      <c r="C75" s="17" t="s">
        <v>43</v>
      </c>
      <c r="D75" s="17" t="s">
        <v>343</v>
      </c>
      <c r="E75" s="17">
        <v>59324.0</v>
      </c>
      <c r="F75" s="17" t="s">
        <v>1555</v>
      </c>
      <c r="G75" s="17" t="str">
        <f t="shared" si="1"/>
        <v>8</v>
      </c>
      <c r="H75" s="17">
        <v>5.0</v>
      </c>
      <c r="I75" s="17">
        <v>1959.0</v>
      </c>
      <c r="J75" s="80" t="s">
        <v>2016</v>
      </c>
      <c r="K75" s="17">
        <v>17.042873</v>
      </c>
      <c r="L75" s="17">
        <v>-95.013484</v>
      </c>
      <c r="M75" s="17" t="s">
        <v>249</v>
      </c>
      <c r="N75" s="17" t="s">
        <v>79</v>
      </c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</row>
    <row r="76">
      <c r="A76" s="17">
        <v>38958.0</v>
      </c>
      <c r="B76" s="17" t="s">
        <v>1950</v>
      </c>
      <c r="C76" s="17" t="s">
        <v>43</v>
      </c>
      <c r="D76" s="17" t="s">
        <v>343</v>
      </c>
      <c r="E76" s="17">
        <v>59324.0</v>
      </c>
      <c r="F76" s="17" t="s">
        <v>1555</v>
      </c>
      <c r="G76" s="17" t="str">
        <f t="shared" si="1"/>
        <v>8</v>
      </c>
      <c r="H76" s="17">
        <v>5.0</v>
      </c>
      <c r="I76" s="17">
        <v>1959.0</v>
      </c>
      <c r="J76" s="80" t="s">
        <v>2017</v>
      </c>
      <c r="K76" s="17">
        <v>17.042873</v>
      </c>
      <c r="L76" s="17">
        <v>-95.013484</v>
      </c>
      <c r="M76" s="17" t="s">
        <v>249</v>
      </c>
      <c r="N76" s="17" t="s">
        <v>79</v>
      </c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</row>
    <row r="77">
      <c r="A77" s="17">
        <v>38991.0</v>
      </c>
      <c r="B77" s="17" t="s">
        <v>1950</v>
      </c>
      <c r="C77" s="17" t="s">
        <v>43</v>
      </c>
      <c r="D77" s="17" t="s">
        <v>343</v>
      </c>
      <c r="E77" s="17">
        <v>59324.0</v>
      </c>
      <c r="F77" s="17" t="s">
        <v>1555</v>
      </c>
      <c r="G77" s="17" t="str">
        <f t="shared" si="1"/>
        <v>8</v>
      </c>
      <c r="H77" s="17">
        <v>5.0</v>
      </c>
      <c r="I77" s="17">
        <v>1959.0</v>
      </c>
      <c r="J77" s="80" t="s">
        <v>2018</v>
      </c>
      <c r="K77" s="17">
        <v>17.042873</v>
      </c>
      <c r="L77" s="17">
        <v>-95.013484</v>
      </c>
      <c r="M77" s="17" t="s">
        <v>249</v>
      </c>
      <c r="N77" s="17" t="s">
        <v>79</v>
      </c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</row>
    <row r="78">
      <c r="A78" s="14">
        <v>38985.0</v>
      </c>
      <c r="B78" s="14" t="s">
        <v>1950</v>
      </c>
      <c r="C78" s="14" t="s">
        <v>43</v>
      </c>
      <c r="D78" s="14" t="s">
        <v>343</v>
      </c>
      <c r="E78" s="14">
        <v>59325.0</v>
      </c>
      <c r="F78" s="14" t="s">
        <v>1555</v>
      </c>
      <c r="G78" s="14" t="str">
        <f t="shared" si="1"/>
        <v>8</v>
      </c>
      <c r="H78" s="14">
        <v>5.0</v>
      </c>
      <c r="I78" s="14">
        <v>1959.0</v>
      </c>
      <c r="J78" s="67" t="s">
        <v>2019</v>
      </c>
      <c r="K78" s="14">
        <v>17.049729</v>
      </c>
      <c r="L78" s="14">
        <v>-95.01975</v>
      </c>
      <c r="M78" s="14" t="s">
        <v>249</v>
      </c>
      <c r="N78" s="14" t="s">
        <v>79</v>
      </c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</row>
    <row r="79">
      <c r="A79" s="29">
        <v>38959.0</v>
      </c>
      <c r="B79" s="29" t="s">
        <v>1950</v>
      </c>
      <c r="C79" s="29" t="s">
        <v>43</v>
      </c>
      <c r="D79" s="29" t="s">
        <v>343</v>
      </c>
      <c r="E79" s="29">
        <v>59326.0</v>
      </c>
      <c r="F79" s="29" t="s">
        <v>1555</v>
      </c>
      <c r="G79" s="29" t="str">
        <f t="shared" si="1"/>
        <v>8</v>
      </c>
      <c r="H79" s="29">
        <v>5.0</v>
      </c>
      <c r="I79" s="29">
        <v>1959.0</v>
      </c>
      <c r="J79" s="64" t="s">
        <v>2020</v>
      </c>
      <c r="K79" s="29">
        <v>17.058454</v>
      </c>
      <c r="L79" s="29">
        <v>-95.01975</v>
      </c>
      <c r="M79" s="29" t="s">
        <v>249</v>
      </c>
      <c r="N79" s="29" t="s">
        <v>79</v>
      </c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</row>
    <row r="80">
      <c r="A80" s="25">
        <v>35514.0</v>
      </c>
      <c r="B80" s="25" t="s">
        <v>1950</v>
      </c>
      <c r="C80" s="25" t="s">
        <v>43</v>
      </c>
      <c r="D80" s="25" t="s">
        <v>343</v>
      </c>
      <c r="E80" s="25">
        <v>59318.0</v>
      </c>
      <c r="F80" s="25" t="s">
        <v>149</v>
      </c>
      <c r="G80" s="25" t="str">
        <f t="shared" si="1"/>
        <v>8</v>
      </c>
      <c r="H80" s="25">
        <v>4.0</v>
      </c>
      <c r="I80" s="25">
        <v>1959.0</v>
      </c>
      <c r="J80" s="74" t="s">
        <v>2021</v>
      </c>
      <c r="K80" s="25">
        <v>17.100628</v>
      </c>
      <c r="L80" s="25">
        <v>-95.01975</v>
      </c>
      <c r="M80" s="25" t="s">
        <v>249</v>
      </c>
      <c r="N80" s="25" t="s">
        <v>79</v>
      </c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</row>
    <row r="81">
      <c r="A81" s="25">
        <v>35500.0</v>
      </c>
      <c r="B81" s="25" t="s">
        <v>1950</v>
      </c>
      <c r="C81" s="25" t="s">
        <v>43</v>
      </c>
      <c r="D81" s="25" t="s">
        <v>343</v>
      </c>
      <c r="E81" s="25">
        <v>59318.0</v>
      </c>
      <c r="F81" s="25" t="s">
        <v>149</v>
      </c>
      <c r="G81" s="25" t="str">
        <f t="shared" si="1"/>
        <v>8</v>
      </c>
      <c r="H81" s="25">
        <v>4.0</v>
      </c>
      <c r="I81" s="25">
        <v>1959.0</v>
      </c>
      <c r="J81" s="74" t="s">
        <v>2022</v>
      </c>
      <c r="K81" s="25">
        <v>17.100628</v>
      </c>
      <c r="L81" s="25">
        <v>-95.01975</v>
      </c>
      <c r="M81" s="25" t="s">
        <v>249</v>
      </c>
      <c r="N81" s="25" t="s">
        <v>79</v>
      </c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</row>
    <row r="82">
      <c r="A82" s="25">
        <v>38954.0</v>
      </c>
      <c r="B82" s="25" t="s">
        <v>1950</v>
      </c>
      <c r="C82" s="25" t="s">
        <v>43</v>
      </c>
      <c r="D82" s="25" t="s">
        <v>343</v>
      </c>
      <c r="E82" s="25">
        <v>59318.0</v>
      </c>
      <c r="F82" s="25" t="s">
        <v>149</v>
      </c>
      <c r="G82" s="25" t="str">
        <f t="shared" si="1"/>
        <v>8</v>
      </c>
      <c r="H82" s="25">
        <v>4.0</v>
      </c>
      <c r="I82" s="25">
        <v>1959.0</v>
      </c>
      <c r="J82" s="74" t="s">
        <v>2023</v>
      </c>
      <c r="K82" s="25">
        <v>17.100628</v>
      </c>
      <c r="L82" s="25">
        <v>-95.01975</v>
      </c>
      <c r="M82" s="25" t="s">
        <v>249</v>
      </c>
      <c r="N82" s="25" t="s">
        <v>79</v>
      </c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</row>
    <row r="83">
      <c r="A83" s="11">
        <v>38976.0</v>
      </c>
      <c r="B83" s="11" t="s">
        <v>1950</v>
      </c>
      <c r="C83" s="11" t="s">
        <v>43</v>
      </c>
      <c r="D83" s="11" t="s">
        <v>343</v>
      </c>
      <c r="E83" s="11">
        <v>59327.0</v>
      </c>
      <c r="F83" s="11" t="s">
        <v>1547</v>
      </c>
      <c r="G83" s="11" t="str">
        <f t="shared" si="1"/>
        <v>8</v>
      </c>
      <c r="H83" s="11">
        <v>6.0</v>
      </c>
      <c r="I83" s="11">
        <v>1959.0</v>
      </c>
      <c r="J83" s="110" t="s">
        <v>2024</v>
      </c>
      <c r="K83" s="11">
        <v>17.387113</v>
      </c>
      <c r="L83" s="11">
        <v>-95.055953</v>
      </c>
      <c r="M83" s="11" t="s">
        <v>249</v>
      </c>
      <c r="N83" s="11" t="s">
        <v>79</v>
      </c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</row>
    <row r="84">
      <c r="A84" s="34">
        <v>39125.0</v>
      </c>
      <c r="B84" s="34" t="s">
        <v>1950</v>
      </c>
      <c r="C84" s="34" t="s">
        <v>43</v>
      </c>
      <c r="D84" s="34" t="s">
        <v>343</v>
      </c>
      <c r="E84" s="34" t="s">
        <v>2025</v>
      </c>
      <c r="F84" s="34" t="s">
        <v>1549</v>
      </c>
      <c r="G84" s="34" t="str">
        <f t="shared" si="1"/>
        <v>8</v>
      </c>
      <c r="H84" s="34">
        <v>7.0</v>
      </c>
      <c r="I84" s="34">
        <v>1959.0</v>
      </c>
      <c r="J84" s="87" t="s">
        <v>2026</v>
      </c>
      <c r="K84" s="34">
        <v>17.565461</v>
      </c>
      <c r="L84" s="34">
        <v>-95.101289</v>
      </c>
      <c r="M84" s="34" t="s">
        <v>249</v>
      </c>
      <c r="N84" s="34" t="s">
        <v>79</v>
      </c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</row>
    <row r="85">
      <c r="A85" s="34">
        <v>38966.0</v>
      </c>
      <c r="B85" s="34" t="s">
        <v>1950</v>
      </c>
      <c r="C85" s="34" t="s">
        <v>43</v>
      </c>
      <c r="D85" s="34" t="s">
        <v>343</v>
      </c>
      <c r="E85" s="34" t="s">
        <v>2025</v>
      </c>
      <c r="F85" s="34" t="s">
        <v>1549</v>
      </c>
      <c r="G85" s="34" t="str">
        <f t="shared" si="1"/>
        <v>8</v>
      </c>
      <c r="H85" s="34">
        <v>7.0</v>
      </c>
      <c r="I85" s="34">
        <v>1959.0</v>
      </c>
      <c r="J85" s="87" t="s">
        <v>2027</v>
      </c>
      <c r="K85" s="34">
        <v>17.565461</v>
      </c>
      <c r="L85" s="34">
        <v>-95.101289</v>
      </c>
      <c r="M85" s="34" t="s">
        <v>249</v>
      </c>
      <c r="N85" s="34" t="s">
        <v>79</v>
      </c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</row>
    <row r="86">
      <c r="A86" s="34">
        <v>39044.0</v>
      </c>
      <c r="B86" s="34" t="s">
        <v>1950</v>
      </c>
      <c r="C86" s="34" t="s">
        <v>43</v>
      </c>
      <c r="D86" s="34" t="s">
        <v>343</v>
      </c>
      <c r="E86" s="34" t="s">
        <v>2025</v>
      </c>
      <c r="F86" s="34" t="s">
        <v>1549</v>
      </c>
      <c r="G86" s="34" t="str">
        <f t="shared" si="1"/>
        <v>8</v>
      </c>
      <c r="H86" s="34">
        <v>7.0</v>
      </c>
      <c r="I86" s="34">
        <v>1959.0</v>
      </c>
      <c r="J86" s="87" t="s">
        <v>2028</v>
      </c>
      <c r="K86" s="34">
        <v>17.565461</v>
      </c>
      <c r="L86" s="34">
        <v>-95.101289</v>
      </c>
      <c r="M86" s="34" t="s">
        <v>249</v>
      </c>
      <c r="N86" s="34" t="s">
        <v>79</v>
      </c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</row>
    <row r="87">
      <c r="A87" s="14">
        <v>39129.0</v>
      </c>
      <c r="B87" s="14" t="s">
        <v>1950</v>
      </c>
      <c r="C87" s="14" t="s">
        <v>43</v>
      </c>
      <c r="D87" s="14" t="s">
        <v>343</v>
      </c>
      <c r="E87" s="14">
        <v>59345.0</v>
      </c>
      <c r="F87" s="14" t="s">
        <v>2029</v>
      </c>
      <c r="G87" s="14" t="str">
        <f t="shared" si="1"/>
        <v>8</v>
      </c>
      <c r="H87" s="14">
        <v>11.0</v>
      </c>
      <c r="I87" s="14">
        <v>1959.0</v>
      </c>
      <c r="J87" s="67" t="s">
        <v>2030</v>
      </c>
      <c r="K87" s="14">
        <v>17.687211</v>
      </c>
      <c r="L87" s="14">
        <v>-96.133592</v>
      </c>
      <c r="M87" s="14" t="s">
        <v>249</v>
      </c>
      <c r="N87" s="14" t="s">
        <v>79</v>
      </c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</row>
    <row r="88">
      <c r="A88" s="14">
        <v>39043.0</v>
      </c>
      <c r="B88" s="14" t="s">
        <v>1950</v>
      </c>
      <c r="C88" s="14" t="s">
        <v>43</v>
      </c>
      <c r="D88" s="14" t="s">
        <v>343</v>
      </c>
      <c r="E88" s="14">
        <v>59345.0</v>
      </c>
      <c r="F88" s="14" t="s">
        <v>2029</v>
      </c>
      <c r="G88" s="14" t="str">
        <f t="shared" si="1"/>
        <v>8</v>
      </c>
      <c r="H88" s="14">
        <v>11.0</v>
      </c>
      <c r="I88" s="14">
        <v>1959.0</v>
      </c>
      <c r="J88" s="67" t="s">
        <v>2030</v>
      </c>
      <c r="K88" s="14">
        <v>17.687211</v>
      </c>
      <c r="L88" s="14">
        <v>-96.133592</v>
      </c>
      <c r="M88" s="14" t="s">
        <v>249</v>
      </c>
      <c r="N88" s="14" t="s">
        <v>79</v>
      </c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</row>
    <row r="89">
      <c r="A89" s="14">
        <v>35501.0</v>
      </c>
      <c r="B89" s="14" t="s">
        <v>1950</v>
      </c>
      <c r="C89" s="14" t="s">
        <v>43</v>
      </c>
      <c r="D89" s="14" t="s">
        <v>343</v>
      </c>
      <c r="E89" s="14">
        <v>59345.0</v>
      </c>
      <c r="F89" s="14" t="s">
        <v>2029</v>
      </c>
      <c r="G89" s="14" t="str">
        <f t="shared" si="1"/>
        <v>8</v>
      </c>
      <c r="H89" s="14">
        <v>11.0</v>
      </c>
      <c r="I89" s="14">
        <v>1959.0</v>
      </c>
      <c r="J89" s="67" t="s">
        <v>2030</v>
      </c>
      <c r="K89" s="14">
        <v>17.687211</v>
      </c>
      <c r="L89" s="14">
        <v>-96.133592</v>
      </c>
      <c r="M89" s="14" t="s">
        <v>249</v>
      </c>
      <c r="N89" s="14" t="s">
        <v>79</v>
      </c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</row>
    <row r="90">
      <c r="A90" s="14">
        <v>35499.0</v>
      </c>
      <c r="B90" s="14" t="s">
        <v>1950</v>
      </c>
      <c r="C90" s="14" t="s">
        <v>43</v>
      </c>
      <c r="D90" s="14" t="s">
        <v>343</v>
      </c>
      <c r="E90" s="14">
        <v>59346.0</v>
      </c>
      <c r="F90" s="14" t="s">
        <v>1560</v>
      </c>
      <c r="G90" s="14" t="str">
        <f t="shared" si="1"/>
        <v>8</v>
      </c>
      <c r="H90" s="14">
        <v>12.0</v>
      </c>
      <c r="I90" s="14">
        <v>1959.0</v>
      </c>
      <c r="J90" s="67" t="s">
        <v>2031</v>
      </c>
      <c r="K90" s="14">
        <v>17.687211</v>
      </c>
      <c r="L90" s="14">
        <v>-96.133592</v>
      </c>
      <c r="M90" s="14" t="s">
        <v>249</v>
      </c>
      <c r="N90" s="14" t="s">
        <v>79</v>
      </c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</row>
    <row r="91">
      <c r="A91" s="29">
        <v>39000.0</v>
      </c>
      <c r="B91" s="29" t="s">
        <v>1950</v>
      </c>
      <c r="C91" s="29" t="s">
        <v>43</v>
      </c>
      <c r="D91" s="29" t="s">
        <v>343</v>
      </c>
      <c r="E91" s="29">
        <v>59344.0</v>
      </c>
      <c r="F91" s="29" t="s">
        <v>2029</v>
      </c>
      <c r="G91" s="29" t="str">
        <f t="shared" si="1"/>
        <v>8</v>
      </c>
      <c r="H91" s="29">
        <v>11.0</v>
      </c>
      <c r="I91" s="29">
        <v>1959.0</v>
      </c>
      <c r="J91" s="64" t="s">
        <v>2032</v>
      </c>
      <c r="K91" s="29">
        <v>17.72188</v>
      </c>
      <c r="L91" s="29">
        <v>-96.129815</v>
      </c>
      <c r="M91" s="29" t="s">
        <v>249</v>
      </c>
      <c r="N91" s="29" t="s">
        <v>79</v>
      </c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</row>
    <row r="92">
      <c r="A92" s="29">
        <v>39010.0</v>
      </c>
      <c r="B92" s="29" t="s">
        <v>1950</v>
      </c>
      <c r="C92" s="29" t="s">
        <v>43</v>
      </c>
      <c r="D92" s="29" t="s">
        <v>343</v>
      </c>
      <c r="E92" s="29">
        <v>59344.0</v>
      </c>
      <c r="F92" s="29" t="s">
        <v>2029</v>
      </c>
      <c r="G92" s="29" t="str">
        <f t="shared" si="1"/>
        <v>8</v>
      </c>
      <c r="H92" s="29">
        <v>11.0</v>
      </c>
      <c r="I92" s="29">
        <v>1959.0</v>
      </c>
      <c r="J92" s="64" t="s">
        <v>2033</v>
      </c>
      <c r="K92" s="29">
        <v>17.72188</v>
      </c>
      <c r="L92" s="29">
        <v>-96.129815</v>
      </c>
      <c r="M92" s="29" t="s">
        <v>249</v>
      </c>
      <c r="N92" s="29" t="s">
        <v>79</v>
      </c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</row>
    <row r="93">
      <c r="A93" s="25">
        <v>39053.0</v>
      </c>
      <c r="B93" s="25" t="s">
        <v>1950</v>
      </c>
      <c r="C93" s="25" t="s">
        <v>43</v>
      </c>
      <c r="D93" s="25" t="s">
        <v>343</v>
      </c>
      <c r="E93" s="25">
        <v>59347.0</v>
      </c>
      <c r="F93" s="25" t="s">
        <v>1560</v>
      </c>
      <c r="G93" s="25" t="str">
        <f t="shared" si="1"/>
        <v>8</v>
      </c>
      <c r="H93" s="25">
        <v>12.0</v>
      </c>
      <c r="I93" s="25">
        <v>1959.0</v>
      </c>
      <c r="J93" s="74" t="s">
        <v>2034</v>
      </c>
      <c r="K93" s="75">
        <v>17.768119</v>
      </c>
      <c r="L93" s="75">
        <v>-96.308949</v>
      </c>
      <c r="M93" s="25" t="s">
        <v>249</v>
      </c>
      <c r="N93" s="25" t="s">
        <v>79</v>
      </c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</row>
    <row r="94">
      <c r="A94" s="25">
        <v>39015.0</v>
      </c>
      <c r="B94" s="25" t="s">
        <v>1950</v>
      </c>
      <c r="C94" s="25" t="s">
        <v>43</v>
      </c>
      <c r="D94" s="25" t="s">
        <v>343</v>
      </c>
      <c r="E94" s="25">
        <v>59347.0</v>
      </c>
      <c r="F94" s="25" t="s">
        <v>1560</v>
      </c>
      <c r="G94" s="25" t="str">
        <f t="shared" si="1"/>
        <v>8</v>
      </c>
      <c r="H94" s="25">
        <v>12.0</v>
      </c>
      <c r="I94" s="25">
        <v>1959.0</v>
      </c>
      <c r="J94" s="74" t="s">
        <v>2035</v>
      </c>
      <c r="K94" s="75">
        <v>17.768119</v>
      </c>
      <c r="L94" s="75">
        <v>-96.308949</v>
      </c>
      <c r="M94" s="25" t="s">
        <v>249</v>
      </c>
      <c r="N94" s="25" t="s">
        <v>79</v>
      </c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</row>
    <row r="95">
      <c r="A95" s="25">
        <v>39014.0</v>
      </c>
      <c r="B95" s="25" t="s">
        <v>1950</v>
      </c>
      <c r="C95" s="25" t="s">
        <v>43</v>
      </c>
      <c r="D95" s="25" t="s">
        <v>343</v>
      </c>
      <c r="E95" s="25">
        <v>59347.0</v>
      </c>
      <c r="F95" s="25" t="s">
        <v>1560</v>
      </c>
      <c r="G95" s="25" t="str">
        <f t="shared" si="1"/>
        <v>8</v>
      </c>
      <c r="H95" s="25">
        <v>12.0</v>
      </c>
      <c r="I95" s="25">
        <v>1959.0</v>
      </c>
      <c r="J95" s="74" t="s">
        <v>2036</v>
      </c>
      <c r="K95" s="75">
        <v>17.768119</v>
      </c>
      <c r="L95" s="75">
        <v>-96.308949</v>
      </c>
      <c r="M95" s="25" t="s">
        <v>249</v>
      </c>
      <c r="N95" s="25" t="s">
        <v>79</v>
      </c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</row>
    <row r="96">
      <c r="A96" s="25">
        <v>39016.0</v>
      </c>
      <c r="B96" s="25" t="s">
        <v>1950</v>
      </c>
      <c r="C96" s="25" t="s">
        <v>43</v>
      </c>
      <c r="D96" s="25" t="s">
        <v>343</v>
      </c>
      <c r="E96" s="25">
        <v>59347.0</v>
      </c>
      <c r="F96" s="25" t="s">
        <v>1560</v>
      </c>
      <c r="G96" s="25" t="str">
        <f t="shared" si="1"/>
        <v>8</v>
      </c>
      <c r="H96" s="25">
        <v>12.0</v>
      </c>
      <c r="I96" s="25">
        <v>1959.0</v>
      </c>
      <c r="J96" s="74" t="s">
        <v>2037</v>
      </c>
      <c r="K96" s="75">
        <v>17.768119</v>
      </c>
      <c r="L96" s="75">
        <v>-96.308949</v>
      </c>
      <c r="M96" s="25" t="s">
        <v>249</v>
      </c>
      <c r="N96" s="25" t="s">
        <v>79</v>
      </c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</row>
    <row r="97">
      <c r="A97" s="25">
        <v>39163.0</v>
      </c>
      <c r="B97" s="25" t="s">
        <v>1950</v>
      </c>
      <c r="C97" s="25" t="s">
        <v>43</v>
      </c>
      <c r="D97" s="25" t="s">
        <v>343</v>
      </c>
      <c r="E97" s="25">
        <v>59347.0</v>
      </c>
      <c r="F97" s="25" t="s">
        <v>1560</v>
      </c>
      <c r="G97" s="25" t="str">
        <f t="shared" si="1"/>
        <v>8</v>
      </c>
      <c r="H97" s="25">
        <v>12.0</v>
      </c>
      <c r="I97" s="25">
        <v>1959.0</v>
      </c>
      <c r="J97" s="74" t="s">
        <v>2038</v>
      </c>
      <c r="K97" s="75">
        <v>17.768119</v>
      </c>
      <c r="L97" s="75">
        <v>-96.308949</v>
      </c>
      <c r="M97" s="25" t="s">
        <v>249</v>
      </c>
      <c r="N97" s="25" t="s">
        <v>79</v>
      </c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</row>
    <row r="98">
      <c r="A98" s="25">
        <v>39013.0</v>
      </c>
      <c r="B98" s="25" t="s">
        <v>1950</v>
      </c>
      <c r="C98" s="25" t="s">
        <v>43</v>
      </c>
      <c r="D98" s="25" t="s">
        <v>343</v>
      </c>
      <c r="E98" s="25">
        <v>59366.0</v>
      </c>
      <c r="F98" s="25" t="s">
        <v>1005</v>
      </c>
      <c r="G98" s="25" t="str">
        <f t="shared" si="1"/>
        <v>8</v>
      </c>
      <c r="H98" s="25">
        <v>24.0</v>
      </c>
      <c r="I98" s="25">
        <v>1959.0</v>
      </c>
      <c r="J98" s="74" t="s">
        <v>2039</v>
      </c>
      <c r="K98" s="75">
        <v>17.768119</v>
      </c>
      <c r="L98" s="75">
        <v>-96.308949</v>
      </c>
      <c r="M98" s="25" t="s">
        <v>249</v>
      </c>
      <c r="N98" s="25" t="s">
        <v>79</v>
      </c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</row>
    <row r="99">
      <c r="A99" s="11">
        <v>39012.0</v>
      </c>
      <c r="B99" s="11" t="s">
        <v>1950</v>
      </c>
      <c r="C99" s="11" t="s">
        <v>43</v>
      </c>
      <c r="D99" s="11" t="s">
        <v>343</v>
      </c>
      <c r="E99" s="11">
        <v>59343.0</v>
      </c>
      <c r="F99" s="11" t="s">
        <v>2029</v>
      </c>
      <c r="G99" s="11" t="str">
        <f t="shared" si="1"/>
        <v>8</v>
      </c>
      <c r="H99" s="11">
        <v>11.0</v>
      </c>
      <c r="I99" s="11">
        <v>1959.0</v>
      </c>
      <c r="J99" s="110" t="s">
        <v>2040</v>
      </c>
      <c r="K99" s="11">
        <v>17.939035</v>
      </c>
      <c r="L99" s="11">
        <v>-96.17067</v>
      </c>
      <c r="M99" s="11" t="s">
        <v>249</v>
      </c>
      <c r="N99" s="11" t="s">
        <v>79</v>
      </c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</row>
    <row r="100">
      <c r="A100" s="34">
        <v>35387.0</v>
      </c>
      <c r="B100" s="34" t="s">
        <v>1950</v>
      </c>
      <c r="C100" s="34" t="s">
        <v>43</v>
      </c>
      <c r="D100" s="34" t="s">
        <v>343</v>
      </c>
      <c r="E100" s="34">
        <v>59342.0</v>
      </c>
      <c r="F100" s="34" t="s">
        <v>1565</v>
      </c>
      <c r="G100" s="34" t="str">
        <f t="shared" si="1"/>
        <v>8</v>
      </c>
      <c r="H100" s="34">
        <v>10.0</v>
      </c>
      <c r="I100" s="34">
        <v>1959.0</v>
      </c>
      <c r="J100" s="87" t="s">
        <v>2041</v>
      </c>
      <c r="K100" s="34">
        <v>18.075955</v>
      </c>
      <c r="L100" s="34">
        <v>-96.142794</v>
      </c>
      <c r="M100" s="34" t="s">
        <v>249</v>
      </c>
      <c r="N100" s="34" t="s">
        <v>79</v>
      </c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</row>
    <row r="101">
      <c r="A101" s="29">
        <v>38917.0</v>
      </c>
      <c r="B101" s="29" t="s">
        <v>1950</v>
      </c>
      <c r="C101" s="29" t="s">
        <v>43</v>
      </c>
      <c r="D101" s="29" t="s">
        <v>343</v>
      </c>
      <c r="E101" s="29">
        <v>59340.0</v>
      </c>
      <c r="F101" s="29" t="s">
        <v>1565</v>
      </c>
      <c r="G101" s="29" t="str">
        <f t="shared" si="1"/>
        <v>8</v>
      </c>
      <c r="H101" s="29">
        <v>10.0</v>
      </c>
      <c r="I101" s="29">
        <v>1959.0</v>
      </c>
      <c r="J101" s="64" t="s">
        <v>2042</v>
      </c>
      <c r="K101" s="29">
        <v>18.185493</v>
      </c>
      <c r="L101" s="29">
        <v>-96.150152</v>
      </c>
      <c r="M101" s="29" t="s">
        <v>249</v>
      </c>
      <c r="N101" s="29" t="s">
        <v>79</v>
      </c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</row>
    <row r="102">
      <c r="A102" s="11">
        <v>42212.0</v>
      </c>
      <c r="B102" s="11" t="s">
        <v>1950</v>
      </c>
      <c r="C102" s="11" t="s">
        <v>43</v>
      </c>
      <c r="D102" s="11" t="s">
        <v>343</v>
      </c>
      <c r="E102" s="11">
        <v>59288.0</v>
      </c>
      <c r="F102" s="11" t="s">
        <v>2043</v>
      </c>
      <c r="G102" s="11" t="str">
        <f t="shared" si="1"/>
        <v>7</v>
      </c>
      <c r="H102" s="11">
        <v>25.0</v>
      </c>
      <c r="I102" s="11">
        <v>1959.0</v>
      </c>
      <c r="J102" s="110" t="s">
        <v>2044</v>
      </c>
      <c r="K102" s="11">
        <v>18.290302</v>
      </c>
      <c r="L102" s="11">
        <v>-95.046366</v>
      </c>
      <c r="M102" s="11" t="s">
        <v>249</v>
      </c>
      <c r="N102" s="11" t="s">
        <v>79</v>
      </c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</row>
    <row r="103">
      <c r="A103" s="11">
        <v>38104.0</v>
      </c>
      <c r="B103" s="11" t="s">
        <v>1950</v>
      </c>
      <c r="C103" s="11" t="s">
        <v>43</v>
      </c>
      <c r="D103" s="11" t="s">
        <v>343</v>
      </c>
      <c r="E103" s="11">
        <v>59288.0</v>
      </c>
      <c r="F103" s="11" t="s">
        <v>2043</v>
      </c>
      <c r="G103" s="11" t="str">
        <f t="shared" si="1"/>
        <v>7</v>
      </c>
      <c r="H103" s="11">
        <v>25.0</v>
      </c>
      <c r="I103" s="11">
        <v>1959.0</v>
      </c>
      <c r="J103" s="110" t="s">
        <v>2045</v>
      </c>
      <c r="K103" s="11">
        <v>18.290302</v>
      </c>
      <c r="L103" s="11">
        <v>-95.046366</v>
      </c>
      <c r="M103" s="11" t="s">
        <v>249</v>
      </c>
      <c r="N103" s="11" t="s">
        <v>79</v>
      </c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</row>
    <row r="104">
      <c r="A104" s="11">
        <v>41514.0</v>
      </c>
      <c r="B104" s="11" t="s">
        <v>1950</v>
      </c>
      <c r="C104" s="11" t="s">
        <v>43</v>
      </c>
      <c r="D104" s="11" t="s">
        <v>343</v>
      </c>
      <c r="E104" s="11">
        <v>59288.0</v>
      </c>
      <c r="F104" s="11" t="s">
        <v>2043</v>
      </c>
      <c r="G104" s="11" t="str">
        <f t="shared" si="1"/>
        <v>7</v>
      </c>
      <c r="H104" s="11">
        <v>25.0</v>
      </c>
      <c r="I104" s="11">
        <v>1959.0</v>
      </c>
      <c r="J104" s="110" t="s">
        <v>2046</v>
      </c>
      <c r="K104" s="11">
        <v>18.290302</v>
      </c>
      <c r="L104" s="11">
        <v>-95.046366</v>
      </c>
      <c r="M104" s="11" t="s">
        <v>249</v>
      </c>
      <c r="N104" s="11" t="s">
        <v>79</v>
      </c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</row>
    <row r="105">
      <c r="A105" s="39">
        <v>35575.0</v>
      </c>
      <c r="B105" s="39" t="s">
        <v>1950</v>
      </c>
      <c r="C105" s="39" t="s">
        <v>43</v>
      </c>
      <c r="D105" s="39" t="s">
        <v>343</v>
      </c>
      <c r="E105" s="39">
        <v>59271.0</v>
      </c>
      <c r="F105" s="39" t="s">
        <v>2047</v>
      </c>
      <c r="G105" s="39" t="str">
        <f t="shared" si="1"/>
        <v>7</v>
      </c>
      <c r="H105" s="39">
        <v>18.0</v>
      </c>
      <c r="I105" s="39">
        <v>1959.0</v>
      </c>
      <c r="J105" s="108" t="s">
        <v>2048</v>
      </c>
      <c r="K105" s="109">
        <v>18.355426</v>
      </c>
      <c r="L105" s="109">
        <v>-96.126539</v>
      </c>
      <c r="M105" s="39" t="s">
        <v>249</v>
      </c>
      <c r="N105" s="39" t="s">
        <v>79</v>
      </c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</row>
    <row r="106">
      <c r="A106" s="34">
        <v>38902.0</v>
      </c>
      <c r="B106" s="34" t="s">
        <v>1950</v>
      </c>
      <c r="C106" s="34" t="s">
        <v>43</v>
      </c>
      <c r="D106" s="34" t="s">
        <v>343</v>
      </c>
      <c r="E106" s="34">
        <v>59274.0</v>
      </c>
      <c r="F106" s="34" t="s">
        <v>2049</v>
      </c>
      <c r="G106" s="34" t="str">
        <f t="shared" si="1"/>
        <v>7</v>
      </c>
      <c r="H106" s="34">
        <v>19.0</v>
      </c>
      <c r="I106" s="34">
        <v>1959.0</v>
      </c>
      <c r="J106" s="87" t="s">
        <v>2050</v>
      </c>
      <c r="K106" s="68">
        <v>18.358837</v>
      </c>
      <c r="L106" s="68">
        <v>-96.152466</v>
      </c>
      <c r="M106" s="34" t="s">
        <v>249</v>
      </c>
      <c r="N106" s="34" t="s">
        <v>79</v>
      </c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</row>
    <row r="107">
      <c r="A107" s="19">
        <v>39826.0</v>
      </c>
      <c r="B107" s="19" t="s">
        <v>1950</v>
      </c>
      <c r="C107" s="19" t="s">
        <v>43</v>
      </c>
      <c r="D107" s="19" t="s">
        <v>343</v>
      </c>
      <c r="E107" s="19">
        <v>59289.0</v>
      </c>
      <c r="F107" s="19" t="s">
        <v>2043</v>
      </c>
      <c r="G107" s="19" t="str">
        <f t="shared" si="1"/>
        <v>7</v>
      </c>
      <c r="H107" s="19">
        <v>25.0</v>
      </c>
      <c r="I107" s="19">
        <v>1959.0</v>
      </c>
      <c r="J107" s="70" t="s">
        <v>2051</v>
      </c>
      <c r="K107" s="19">
        <v>18.359234</v>
      </c>
      <c r="L107" s="19">
        <v>-95.118981</v>
      </c>
      <c r="M107" s="19" t="s">
        <v>249</v>
      </c>
      <c r="N107" s="19" t="s">
        <v>79</v>
      </c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</row>
    <row r="108">
      <c r="A108" s="19">
        <v>37938.0</v>
      </c>
      <c r="B108" s="19" t="s">
        <v>1950</v>
      </c>
      <c r="C108" s="19" t="s">
        <v>43</v>
      </c>
      <c r="D108" s="19" t="s">
        <v>343</v>
      </c>
      <c r="E108" s="19">
        <v>59289.0</v>
      </c>
      <c r="F108" s="19" t="s">
        <v>2043</v>
      </c>
      <c r="G108" s="19" t="str">
        <f t="shared" si="1"/>
        <v>7</v>
      </c>
      <c r="H108" s="19">
        <v>25.0</v>
      </c>
      <c r="I108" s="19">
        <v>1959.0</v>
      </c>
      <c r="J108" s="70" t="s">
        <v>2052</v>
      </c>
      <c r="K108" s="19">
        <v>18.359234</v>
      </c>
      <c r="L108" s="19">
        <v>-95.118981</v>
      </c>
      <c r="M108" s="19" t="s">
        <v>249</v>
      </c>
      <c r="N108" s="19" t="s">
        <v>79</v>
      </c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</row>
    <row r="109">
      <c r="A109" s="19">
        <v>40637.0</v>
      </c>
      <c r="B109" s="19" t="s">
        <v>1950</v>
      </c>
      <c r="C109" s="19" t="s">
        <v>43</v>
      </c>
      <c r="D109" s="19" t="s">
        <v>343</v>
      </c>
      <c r="E109" s="19">
        <v>59289.0</v>
      </c>
      <c r="F109" s="19" t="s">
        <v>2043</v>
      </c>
      <c r="G109" s="19" t="str">
        <f t="shared" si="1"/>
        <v>7</v>
      </c>
      <c r="H109" s="19">
        <v>25.0</v>
      </c>
      <c r="I109" s="19">
        <v>1959.0</v>
      </c>
      <c r="J109" s="70" t="s">
        <v>2053</v>
      </c>
      <c r="K109" s="19">
        <v>18.359234</v>
      </c>
      <c r="L109" s="19">
        <v>-95.118981</v>
      </c>
      <c r="M109" s="19" t="s">
        <v>249</v>
      </c>
      <c r="N109" s="19" t="s">
        <v>79</v>
      </c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</row>
    <row r="110">
      <c r="A110" s="17">
        <v>35493.0</v>
      </c>
      <c r="B110" s="17" t="s">
        <v>1950</v>
      </c>
      <c r="C110" s="17" t="s">
        <v>43</v>
      </c>
      <c r="D110" s="17" t="s">
        <v>343</v>
      </c>
      <c r="E110" s="17" t="s">
        <v>2054</v>
      </c>
      <c r="F110" s="17" t="s">
        <v>128</v>
      </c>
      <c r="G110" s="17" t="str">
        <f t="shared" si="1"/>
        <v>7</v>
      </c>
      <c r="H110" s="17">
        <v>24.0</v>
      </c>
      <c r="I110" s="17">
        <v>1959.0</v>
      </c>
      <c r="J110" s="80" t="s">
        <v>129</v>
      </c>
      <c r="K110" s="17">
        <v>18.385019</v>
      </c>
      <c r="L110" s="17">
        <v>-95.208143</v>
      </c>
      <c r="M110" s="17" t="s">
        <v>249</v>
      </c>
      <c r="N110" s="17" t="s">
        <v>79</v>
      </c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</row>
    <row r="111">
      <c r="A111" s="29">
        <v>38901.0</v>
      </c>
      <c r="B111" s="29" t="s">
        <v>1950</v>
      </c>
      <c r="C111" s="29" t="s">
        <v>43</v>
      </c>
      <c r="D111" s="29" t="s">
        <v>343</v>
      </c>
      <c r="E111" s="29">
        <v>59281.0</v>
      </c>
      <c r="F111" s="29" t="s">
        <v>1032</v>
      </c>
      <c r="G111" s="29" t="str">
        <f t="shared" si="1"/>
        <v>7</v>
      </c>
      <c r="H111" s="29">
        <v>23.0</v>
      </c>
      <c r="I111" s="29">
        <v>1959.0</v>
      </c>
      <c r="J111" s="64" t="s">
        <v>2055</v>
      </c>
      <c r="K111" s="29">
        <v>18.44242</v>
      </c>
      <c r="L111" s="29">
        <v>-95.249275</v>
      </c>
      <c r="M111" s="29" t="s">
        <v>249</v>
      </c>
      <c r="N111" s="29" t="s">
        <v>79</v>
      </c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</row>
    <row r="112">
      <c r="A112" s="29">
        <v>38858.0</v>
      </c>
      <c r="B112" s="29" t="s">
        <v>1950</v>
      </c>
      <c r="C112" s="29" t="s">
        <v>43</v>
      </c>
      <c r="D112" s="29" t="s">
        <v>343</v>
      </c>
      <c r="E112" s="29">
        <v>59281.0</v>
      </c>
      <c r="F112" s="29" t="s">
        <v>1032</v>
      </c>
      <c r="G112" s="29" t="str">
        <f t="shared" si="1"/>
        <v>7</v>
      </c>
      <c r="H112" s="29">
        <v>23.0</v>
      </c>
      <c r="I112" s="29">
        <v>1959.0</v>
      </c>
      <c r="J112" s="64" t="s">
        <v>2056</v>
      </c>
      <c r="K112" s="29">
        <v>18.44242</v>
      </c>
      <c r="L112" s="29">
        <v>-95.249275</v>
      </c>
      <c r="M112" s="29" t="s">
        <v>249</v>
      </c>
      <c r="N112" s="29" t="s">
        <v>79</v>
      </c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</row>
    <row r="113">
      <c r="A113" s="25">
        <v>46021.0</v>
      </c>
      <c r="B113" s="25" t="s">
        <v>1950</v>
      </c>
      <c r="C113" s="25" t="s">
        <v>43</v>
      </c>
      <c r="D113" s="25" t="s">
        <v>343</v>
      </c>
      <c r="E113" s="25">
        <v>59282.0</v>
      </c>
      <c r="F113" s="25" t="s">
        <v>1032</v>
      </c>
      <c r="G113" s="25" t="str">
        <f t="shared" si="1"/>
        <v>7</v>
      </c>
      <c r="H113" s="25">
        <v>23.0</v>
      </c>
      <c r="I113" s="25">
        <v>1959.0</v>
      </c>
      <c r="J113" s="74" t="s">
        <v>2057</v>
      </c>
      <c r="K113" s="25">
        <v>18.44242</v>
      </c>
      <c r="L113" s="25">
        <v>-95.249275</v>
      </c>
      <c r="M113" s="25" t="s">
        <v>249</v>
      </c>
      <c r="N113" s="25" t="s">
        <v>79</v>
      </c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</row>
    <row r="114">
      <c r="A114" s="25">
        <v>35587.0</v>
      </c>
      <c r="B114" s="25" t="s">
        <v>1950</v>
      </c>
      <c r="C114" s="25" t="s">
        <v>43</v>
      </c>
      <c r="D114" s="25" t="s">
        <v>343</v>
      </c>
      <c r="E114" s="25">
        <v>59282.0</v>
      </c>
      <c r="F114" s="25" t="s">
        <v>1032</v>
      </c>
      <c r="G114" s="25" t="str">
        <f t="shared" si="1"/>
        <v>7</v>
      </c>
      <c r="H114" s="25">
        <v>23.0</v>
      </c>
      <c r="I114" s="25">
        <v>1959.0</v>
      </c>
      <c r="J114" s="74" t="s">
        <v>2058</v>
      </c>
      <c r="K114" s="25">
        <v>18.44242</v>
      </c>
      <c r="L114" s="25">
        <v>-95.249275</v>
      </c>
      <c r="M114" s="25" t="s">
        <v>249</v>
      </c>
      <c r="N114" s="25" t="s">
        <v>79</v>
      </c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</row>
    <row r="115">
      <c r="A115" s="22">
        <v>38975.0</v>
      </c>
      <c r="B115" s="22" t="s">
        <v>1950</v>
      </c>
      <c r="C115" s="22" t="s">
        <v>43</v>
      </c>
      <c r="D115" s="22" t="s">
        <v>343</v>
      </c>
      <c r="E115" s="22">
        <v>59279.0</v>
      </c>
      <c r="F115" s="22" t="s">
        <v>1030</v>
      </c>
      <c r="G115" s="22" t="str">
        <f t="shared" si="1"/>
        <v>7</v>
      </c>
      <c r="H115" s="22">
        <v>21.0</v>
      </c>
      <c r="I115" s="22">
        <v>1959.0</v>
      </c>
      <c r="J115" s="84" t="s">
        <v>1031</v>
      </c>
      <c r="K115" s="85">
        <v>18.483335</v>
      </c>
      <c r="L115" s="85">
        <v>-95.298641</v>
      </c>
      <c r="M115" s="22" t="s">
        <v>249</v>
      </c>
      <c r="N115" s="22" t="s">
        <v>79</v>
      </c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</row>
    <row r="116">
      <c r="A116" s="22">
        <v>38939.0</v>
      </c>
      <c r="B116" s="22" t="s">
        <v>1950</v>
      </c>
      <c r="C116" s="22" t="s">
        <v>43</v>
      </c>
      <c r="D116" s="22" t="s">
        <v>343</v>
      </c>
      <c r="E116" s="22">
        <v>59279.0</v>
      </c>
      <c r="F116" s="22" t="s">
        <v>1030</v>
      </c>
      <c r="G116" s="22" t="str">
        <f t="shared" si="1"/>
        <v>7</v>
      </c>
      <c r="H116" s="22">
        <v>21.0</v>
      </c>
      <c r="I116" s="22">
        <v>1959.0</v>
      </c>
      <c r="J116" s="84" t="s">
        <v>2059</v>
      </c>
      <c r="K116" s="85">
        <v>18.483335</v>
      </c>
      <c r="L116" s="85">
        <v>-95.298641</v>
      </c>
      <c r="M116" s="22" t="s">
        <v>249</v>
      </c>
      <c r="N116" s="22" t="s">
        <v>79</v>
      </c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</row>
    <row r="117">
      <c r="A117" s="22">
        <v>35639.0</v>
      </c>
      <c r="B117" s="22" t="s">
        <v>1950</v>
      </c>
      <c r="C117" s="22" t="s">
        <v>43</v>
      </c>
      <c r="D117" s="22" t="s">
        <v>343</v>
      </c>
      <c r="E117" s="22">
        <v>59279.0</v>
      </c>
      <c r="F117" s="22" t="s">
        <v>1030</v>
      </c>
      <c r="G117" s="22" t="str">
        <f t="shared" si="1"/>
        <v>7</v>
      </c>
      <c r="H117" s="22">
        <v>21.0</v>
      </c>
      <c r="I117" s="22">
        <v>1959.0</v>
      </c>
      <c r="J117" s="84" t="s">
        <v>2060</v>
      </c>
      <c r="K117" s="85">
        <v>18.483335</v>
      </c>
      <c r="L117" s="85">
        <v>-95.298641</v>
      </c>
      <c r="M117" s="22" t="s">
        <v>249</v>
      </c>
      <c r="N117" s="22" t="s">
        <v>79</v>
      </c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</row>
    <row r="118">
      <c r="A118" s="22">
        <v>35579.0</v>
      </c>
      <c r="B118" s="22" t="s">
        <v>1950</v>
      </c>
      <c r="C118" s="22" t="s">
        <v>43</v>
      </c>
      <c r="D118" s="22" t="s">
        <v>343</v>
      </c>
      <c r="E118" s="22">
        <v>59279.0</v>
      </c>
      <c r="F118" s="22" t="s">
        <v>1030</v>
      </c>
      <c r="G118" s="22" t="str">
        <f t="shared" si="1"/>
        <v>7</v>
      </c>
      <c r="H118" s="22">
        <v>21.0</v>
      </c>
      <c r="I118" s="22">
        <v>1959.0</v>
      </c>
      <c r="J118" s="84" t="s">
        <v>2061</v>
      </c>
      <c r="K118" s="85">
        <v>18.483335</v>
      </c>
      <c r="L118" s="85">
        <v>-95.298641</v>
      </c>
      <c r="M118" s="22" t="s">
        <v>249</v>
      </c>
      <c r="N118" s="22" t="s">
        <v>79</v>
      </c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</row>
    <row r="119">
      <c r="A119" s="22">
        <v>35582.0</v>
      </c>
      <c r="B119" s="22" t="s">
        <v>1950</v>
      </c>
      <c r="C119" s="22" t="s">
        <v>43</v>
      </c>
      <c r="D119" s="22" t="s">
        <v>343</v>
      </c>
      <c r="E119" s="22">
        <v>59279.0</v>
      </c>
      <c r="F119" s="22" t="s">
        <v>1030</v>
      </c>
      <c r="G119" s="22" t="str">
        <f t="shared" si="1"/>
        <v>7</v>
      </c>
      <c r="H119" s="22">
        <v>21.0</v>
      </c>
      <c r="I119" s="22">
        <v>1959.0</v>
      </c>
      <c r="J119" s="84" t="s">
        <v>2062</v>
      </c>
      <c r="K119" s="85">
        <v>18.483335</v>
      </c>
      <c r="L119" s="85">
        <v>-95.298641</v>
      </c>
      <c r="M119" s="22" t="s">
        <v>249</v>
      </c>
      <c r="N119" s="22" t="s">
        <v>79</v>
      </c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</row>
    <row r="120">
      <c r="A120" s="22">
        <v>38980.0</v>
      </c>
      <c r="B120" s="22" t="s">
        <v>1950</v>
      </c>
      <c r="C120" s="22" t="s">
        <v>43</v>
      </c>
      <c r="D120" s="22" t="s">
        <v>343</v>
      </c>
      <c r="E120" s="22">
        <v>59279.0</v>
      </c>
      <c r="F120" s="22" t="s">
        <v>1030</v>
      </c>
      <c r="G120" s="22" t="str">
        <f t="shared" si="1"/>
        <v>7</v>
      </c>
      <c r="H120" s="22">
        <v>21.0</v>
      </c>
      <c r="I120" s="22">
        <v>1959.0</v>
      </c>
      <c r="J120" s="84" t="s">
        <v>2063</v>
      </c>
      <c r="K120" s="85">
        <v>18.483335</v>
      </c>
      <c r="L120" s="85">
        <v>-95.298641</v>
      </c>
      <c r="M120" s="22" t="s">
        <v>249</v>
      </c>
      <c r="N120" s="22" t="s">
        <v>79</v>
      </c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</row>
    <row r="121">
      <c r="A121" s="22">
        <v>38979.0</v>
      </c>
      <c r="B121" s="22" t="s">
        <v>1950</v>
      </c>
      <c r="C121" s="22" t="s">
        <v>43</v>
      </c>
      <c r="D121" s="22" t="s">
        <v>343</v>
      </c>
      <c r="E121" s="22">
        <v>59280.0</v>
      </c>
      <c r="F121" s="22" t="s">
        <v>2064</v>
      </c>
      <c r="G121" s="22" t="str">
        <f t="shared" si="1"/>
        <v>7</v>
      </c>
      <c r="H121" s="22">
        <v>22.0</v>
      </c>
      <c r="I121" s="22">
        <v>1959.0</v>
      </c>
      <c r="J121" s="84" t="s">
        <v>2065</v>
      </c>
      <c r="K121" s="85">
        <v>18.483335</v>
      </c>
      <c r="L121" s="85">
        <v>-95.298641</v>
      </c>
      <c r="M121" s="22" t="s">
        <v>249</v>
      </c>
      <c r="N121" s="22" t="s">
        <v>79</v>
      </c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</row>
    <row r="122">
      <c r="A122" s="22">
        <v>39710.0</v>
      </c>
      <c r="B122" s="22" t="s">
        <v>1950</v>
      </c>
      <c r="C122" s="22" t="s">
        <v>43</v>
      </c>
      <c r="D122" s="22" t="s">
        <v>343</v>
      </c>
      <c r="E122" s="22">
        <v>59286.0</v>
      </c>
      <c r="F122" s="22" t="s">
        <v>1032</v>
      </c>
      <c r="G122" s="22" t="str">
        <f t="shared" si="1"/>
        <v>7</v>
      </c>
      <c r="H122" s="22">
        <v>23.0</v>
      </c>
      <c r="I122" s="22">
        <v>1959.0</v>
      </c>
      <c r="J122" s="84" t="s">
        <v>1033</v>
      </c>
      <c r="K122" s="85">
        <v>18.483335</v>
      </c>
      <c r="L122" s="85">
        <v>-95.298641</v>
      </c>
      <c r="M122" s="22" t="s">
        <v>249</v>
      </c>
      <c r="N122" s="22" t="s">
        <v>79</v>
      </c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</row>
    <row r="123">
      <c r="A123" s="22">
        <v>38107.0</v>
      </c>
      <c r="B123" s="22" t="s">
        <v>1950</v>
      </c>
      <c r="C123" s="22" t="s">
        <v>43</v>
      </c>
      <c r="D123" s="22" t="s">
        <v>343</v>
      </c>
      <c r="E123" s="22">
        <v>59286.0</v>
      </c>
      <c r="F123" s="22" t="s">
        <v>1032</v>
      </c>
      <c r="G123" s="22" t="str">
        <f t="shared" si="1"/>
        <v>7</v>
      </c>
      <c r="H123" s="22">
        <v>23.0</v>
      </c>
      <c r="I123" s="22">
        <v>1959.0</v>
      </c>
      <c r="J123" s="84" t="s">
        <v>2066</v>
      </c>
      <c r="K123" s="85">
        <v>18.483335</v>
      </c>
      <c r="L123" s="85">
        <v>-95.298641</v>
      </c>
      <c r="M123" s="22" t="s">
        <v>249</v>
      </c>
      <c r="N123" s="22" t="s">
        <v>79</v>
      </c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</row>
    <row r="124">
      <c r="A124" s="22">
        <v>37899.0</v>
      </c>
      <c r="B124" s="22" t="s">
        <v>1950</v>
      </c>
      <c r="C124" s="22" t="s">
        <v>43</v>
      </c>
      <c r="D124" s="22" t="s">
        <v>343</v>
      </c>
      <c r="E124" s="22">
        <v>59286.0</v>
      </c>
      <c r="F124" s="22" t="s">
        <v>1032</v>
      </c>
      <c r="G124" s="22" t="str">
        <f t="shared" si="1"/>
        <v>7</v>
      </c>
      <c r="H124" s="22">
        <v>23.0</v>
      </c>
      <c r="I124" s="22">
        <v>1959.0</v>
      </c>
      <c r="J124" s="84" t="s">
        <v>2067</v>
      </c>
      <c r="K124" s="85">
        <v>18.483335</v>
      </c>
      <c r="L124" s="85">
        <v>-95.298641</v>
      </c>
      <c r="M124" s="22" t="s">
        <v>249</v>
      </c>
      <c r="N124" s="22" t="s">
        <v>79</v>
      </c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</row>
    <row r="125">
      <c r="A125" s="36">
        <v>38977.0</v>
      </c>
      <c r="B125" s="36" t="s">
        <v>1950</v>
      </c>
      <c r="C125" s="36" t="s">
        <v>43</v>
      </c>
      <c r="D125" s="36" t="s">
        <v>343</v>
      </c>
      <c r="E125" s="36" t="s">
        <v>2068</v>
      </c>
      <c r="F125" s="36" t="s">
        <v>1032</v>
      </c>
      <c r="G125" s="36" t="str">
        <f t="shared" si="1"/>
        <v>7</v>
      </c>
      <c r="H125" s="36">
        <v>23.0</v>
      </c>
      <c r="I125" s="36">
        <v>1959.0</v>
      </c>
      <c r="J125" s="36" t="s">
        <v>2069</v>
      </c>
      <c r="K125" s="36">
        <v>18.511223</v>
      </c>
      <c r="L125" s="36">
        <v>-95.213272</v>
      </c>
      <c r="M125" s="36" t="s">
        <v>249</v>
      </c>
      <c r="N125" s="36" t="s">
        <v>79</v>
      </c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</row>
    <row r="126">
      <c r="A126" s="36">
        <v>38978.0</v>
      </c>
      <c r="B126" s="36" t="s">
        <v>1950</v>
      </c>
      <c r="C126" s="36" t="s">
        <v>43</v>
      </c>
      <c r="D126" s="36" t="s">
        <v>343</v>
      </c>
      <c r="E126" s="36" t="s">
        <v>2068</v>
      </c>
      <c r="F126" s="36" t="s">
        <v>1032</v>
      </c>
      <c r="G126" s="36" t="str">
        <f t="shared" si="1"/>
        <v>7</v>
      </c>
      <c r="H126" s="36">
        <v>23.0</v>
      </c>
      <c r="I126" s="36">
        <v>1959.0</v>
      </c>
      <c r="J126" s="36" t="s">
        <v>2070</v>
      </c>
      <c r="K126" s="36">
        <v>18.511223</v>
      </c>
      <c r="L126" s="36">
        <v>-95.213272</v>
      </c>
      <c r="M126" s="36" t="s">
        <v>249</v>
      </c>
      <c r="N126" s="36" t="s">
        <v>79</v>
      </c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</row>
    <row r="127">
      <c r="A127" s="36">
        <v>35666.0</v>
      </c>
      <c r="B127" s="36" t="s">
        <v>1950</v>
      </c>
      <c r="C127" s="36" t="s">
        <v>43</v>
      </c>
      <c r="D127" s="36" t="s">
        <v>343</v>
      </c>
      <c r="E127" s="36" t="s">
        <v>2068</v>
      </c>
      <c r="F127" s="36" t="s">
        <v>1032</v>
      </c>
      <c r="G127" s="36" t="str">
        <f t="shared" si="1"/>
        <v>7</v>
      </c>
      <c r="H127" s="36">
        <v>23.0</v>
      </c>
      <c r="I127" s="36">
        <v>1959.0</v>
      </c>
      <c r="J127" s="36" t="s">
        <v>2071</v>
      </c>
      <c r="K127" s="36">
        <v>18.511223</v>
      </c>
      <c r="L127" s="36">
        <v>-95.213272</v>
      </c>
      <c r="M127" s="36" t="s">
        <v>249</v>
      </c>
      <c r="N127" s="36" t="s">
        <v>79</v>
      </c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</row>
    <row r="128">
      <c r="A128" s="36">
        <v>38972.0</v>
      </c>
      <c r="B128" s="36" t="s">
        <v>1950</v>
      </c>
      <c r="C128" s="36" t="s">
        <v>43</v>
      </c>
      <c r="D128" s="36" t="s">
        <v>343</v>
      </c>
      <c r="E128" s="36" t="s">
        <v>2072</v>
      </c>
      <c r="F128" s="36" t="s">
        <v>1032</v>
      </c>
      <c r="G128" s="36" t="str">
        <f t="shared" si="1"/>
        <v>7</v>
      </c>
      <c r="H128" s="36">
        <v>23.0</v>
      </c>
      <c r="I128" s="36">
        <v>1959.0</v>
      </c>
      <c r="J128" s="107" t="s">
        <v>2073</v>
      </c>
      <c r="K128" s="36">
        <v>18.511223</v>
      </c>
      <c r="L128" s="36">
        <v>-95.213272</v>
      </c>
      <c r="M128" s="36" t="s">
        <v>249</v>
      </c>
      <c r="N128" s="36" t="s">
        <v>79</v>
      </c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</row>
    <row r="129">
      <c r="A129" s="19">
        <v>37847.0</v>
      </c>
      <c r="B129" s="19" t="s">
        <v>1950</v>
      </c>
      <c r="C129" s="19" t="s">
        <v>43</v>
      </c>
      <c r="D129" s="19" t="s">
        <v>343</v>
      </c>
      <c r="E129" s="19">
        <v>59285.0</v>
      </c>
      <c r="F129" s="19" t="s">
        <v>1032</v>
      </c>
      <c r="G129" s="19" t="str">
        <f t="shared" si="1"/>
        <v>7</v>
      </c>
      <c r="H129" s="19">
        <v>23.0</v>
      </c>
      <c r="I129" s="19">
        <v>1959.0</v>
      </c>
      <c r="J129" s="70" t="s">
        <v>1737</v>
      </c>
      <c r="K129" s="19">
        <v>18.551934</v>
      </c>
      <c r="L129" s="19">
        <v>-95.213272</v>
      </c>
      <c r="M129" s="19" t="s">
        <v>249</v>
      </c>
      <c r="N129" s="19" t="s">
        <v>79</v>
      </c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</row>
    <row r="130">
      <c r="A130" s="17">
        <v>39652.0</v>
      </c>
      <c r="B130" s="17" t="s">
        <v>1950</v>
      </c>
      <c r="C130" s="17" t="s">
        <v>43</v>
      </c>
      <c r="D130" s="17" t="s">
        <v>343</v>
      </c>
      <c r="E130" s="17">
        <v>59292.0</v>
      </c>
      <c r="F130" s="17" t="s">
        <v>1738</v>
      </c>
      <c r="G130" s="17" t="str">
        <f t="shared" si="1"/>
        <v>7</v>
      </c>
      <c r="H130" s="17">
        <v>26.0</v>
      </c>
      <c r="I130" s="17">
        <v>1959.0</v>
      </c>
      <c r="J130" s="80" t="s">
        <v>2074</v>
      </c>
      <c r="K130" s="17">
        <v>18.561204</v>
      </c>
      <c r="L130" s="17">
        <v>-95.402397</v>
      </c>
      <c r="M130" s="17" t="s">
        <v>249</v>
      </c>
      <c r="N130" s="17" t="s">
        <v>79</v>
      </c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</row>
    <row r="131">
      <c r="A131" s="29">
        <v>39943.0</v>
      </c>
      <c r="B131" s="29" t="s">
        <v>1950</v>
      </c>
      <c r="C131" s="29" t="s">
        <v>43</v>
      </c>
      <c r="D131" s="29" t="s">
        <v>343</v>
      </c>
      <c r="E131" s="29">
        <v>59293.0</v>
      </c>
      <c r="F131" s="29" t="s">
        <v>1738</v>
      </c>
      <c r="G131" s="29" t="str">
        <f t="shared" si="1"/>
        <v>7</v>
      </c>
      <c r="H131" s="29">
        <v>26.0</v>
      </c>
      <c r="I131" s="29">
        <v>1959.0</v>
      </c>
      <c r="J131" s="64" t="s">
        <v>1739</v>
      </c>
      <c r="K131" s="65">
        <v>18.575006</v>
      </c>
      <c r="L131" s="65">
        <v>-95.341682</v>
      </c>
      <c r="M131" s="29" t="s">
        <v>249</v>
      </c>
      <c r="N131" s="29" t="s">
        <v>79</v>
      </c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</row>
    <row r="132">
      <c r="A132" s="22">
        <v>38893.0</v>
      </c>
      <c r="B132" s="22" t="s">
        <v>1950</v>
      </c>
      <c r="C132" s="22" t="s">
        <v>43</v>
      </c>
      <c r="D132" s="22" t="s">
        <v>343</v>
      </c>
      <c r="E132" s="22">
        <v>59276.0</v>
      </c>
      <c r="F132" s="22" t="s">
        <v>2075</v>
      </c>
      <c r="G132" s="22" t="str">
        <f t="shared" si="1"/>
        <v>7</v>
      </c>
      <c r="H132" s="22">
        <v>20.0</v>
      </c>
      <c r="I132" s="22">
        <v>1959.0</v>
      </c>
      <c r="J132" s="84" t="s">
        <v>2076</v>
      </c>
      <c r="K132" s="22">
        <v>18.741523</v>
      </c>
      <c r="L132" s="22">
        <v>-96.455781</v>
      </c>
      <c r="M132" s="22" t="s">
        <v>249</v>
      </c>
      <c r="N132" s="22" t="s">
        <v>79</v>
      </c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</row>
    <row r="133">
      <c r="A133" s="22">
        <v>38900.0</v>
      </c>
      <c r="B133" s="22" t="s">
        <v>1950</v>
      </c>
      <c r="C133" s="22" t="s">
        <v>43</v>
      </c>
      <c r="D133" s="22" t="s">
        <v>343</v>
      </c>
      <c r="E133" s="22">
        <v>59276.0</v>
      </c>
      <c r="F133" s="22" t="s">
        <v>2075</v>
      </c>
      <c r="G133" s="22" t="str">
        <f t="shared" si="1"/>
        <v>7</v>
      </c>
      <c r="H133" s="22">
        <v>20.0</v>
      </c>
      <c r="I133" s="22">
        <v>1959.0</v>
      </c>
      <c r="J133" s="84" t="s">
        <v>2076</v>
      </c>
      <c r="K133" s="22">
        <v>18.741523</v>
      </c>
      <c r="L133" s="22">
        <v>-96.455781</v>
      </c>
      <c r="M133" s="22" t="s">
        <v>249</v>
      </c>
      <c r="N133" s="22" t="s">
        <v>79</v>
      </c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</row>
    <row r="134">
      <c r="A134" s="22">
        <v>38944.0</v>
      </c>
      <c r="B134" s="22" t="s">
        <v>1950</v>
      </c>
      <c r="C134" s="22" t="s">
        <v>43</v>
      </c>
      <c r="D134" s="22" t="s">
        <v>343</v>
      </c>
      <c r="E134" s="22">
        <v>59276.0</v>
      </c>
      <c r="F134" s="22" t="s">
        <v>2075</v>
      </c>
      <c r="G134" s="22" t="str">
        <f t="shared" si="1"/>
        <v>7</v>
      </c>
      <c r="H134" s="22">
        <v>20.0</v>
      </c>
      <c r="I134" s="22">
        <v>1959.0</v>
      </c>
      <c r="J134" s="84" t="s">
        <v>2077</v>
      </c>
      <c r="K134" s="22">
        <v>18.741523</v>
      </c>
      <c r="L134" s="22">
        <v>-96.455781</v>
      </c>
      <c r="M134" s="22" t="s">
        <v>249</v>
      </c>
      <c r="N134" s="22" t="s">
        <v>79</v>
      </c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</row>
    <row r="135">
      <c r="A135" s="11">
        <v>38920.0</v>
      </c>
      <c r="B135" s="11" t="s">
        <v>1950</v>
      </c>
      <c r="C135" s="11" t="s">
        <v>43</v>
      </c>
      <c r="D135" s="11" t="s">
        <v>343</v>
      </c>
      <c r="E135" s="11">
        <v>59277.0</v>
      </c>
      <c r="F135" s="11" t="s">
        <v>2075</v>
      </c>
      <c r="G135" s="11" t="str">
        <f t="shared" si="1"/>
        <v>7</v>
      </c>
      <c r="H135" s="11">
        <v>20.0</v>
      </c>
      <c r="I135" s="11">
        <v>1959.0</v>
      </c>
      <c r="J135" s="110" t="s">
        <v>2078</v>
      </c>
      <c r="K135" s="11">
        <v>18.7436</v>
      </c>
      <c r="L135" s="11">
        <v>-96.410436</v>
      </c>
      <c r="M135" s="11" t="s">
        <v>249</v>
      </c>
      <c r="N135" s="11" t="s">
        <v>79</v>
      </c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</row>
    <row r="136">
      <c r="A136" s="39">
        <v>38984.0</v>
      </c>
      <c r="B136" s="39" t="s">
        <v>1950</v>
      </c>
      <c r="C136" s="39" t="s">
        <v>43</v>
      </c>
      <c r="D136" s="39" t="s">
        <v>343</v>
      </c>
      <c r="E136" s="39">
        <v>59270.0</v>
      </c>
      <c r="F136" s="39" t="s">
        <v>1751</v>
      </c>
      <c r="G136" s="39" t="str">
        <f t="shared" si="1"/>
        <v>7</v>
      </c>
      <c r="H136" s="39">
        <v>17.0</v>
      </c>
      <c r="I136" s="39">
        <v>1959.0</v>
      </c>
      <c r="J136" s="108" t="s">
        <v>1752</v>
      </c>
      <c r="K136" s="39">
        <v>18.869508</v>
      </c>
      <c r="L136" s="39">
        <v>-96.945998</v>
      </c>
      <c r="M136" s="39" t="s">
        <v>249</v>
      </c>
      <c r="N136" s="39" t="s">
        <v>79</v>
      </c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</row>
    <row r="137">
      <c r="A137" s="17">
        <v>38862.0</v>
      </c>
      <c r="B137" s="17" t="s">
        <v>1950</v>
      </c>
      <c r="C137" s="17" t="s">
        <v>43</v>
      </c>
      <c r="D137" s="17" t="s">
        <v>343</v>
      </c>
      <c r="E137" s="17">
        <v>59266.0</v>
      </c>
      <c r="F137" s="17" t="s">
        <v>1569</v>
      </c>
      <c r="G137" s="17" t="str">
        <f t="shared" si="1"/>
        <v>7</v>
      </c>
      <c r="H137" s="17">
        <v>16.0</v>
      </c>
      <c r="I137" s="17">
        <v>1959.0</v>
      </c>
      <c r="J137" s="80" t="s">
        <v>1767</v>
      </c>
      <c r="K137" s="81">
        <v>18.901193</v>
      </c>
      <c r="L137" s="81">
        <v>-96.990516</v>
      </c>
      <c r="M137" s="17" t="s">
        <v>249</v>
      </c>
      <c r="N137" s="17" t="s">
        <v>79</v>
      </c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</row>
    <row r="138">
      <c r="A138" s="22">
        <v>38989.0</v>
      </c>
      <c r="B138" s="22" t="s">
        <v>1950</v>
      </c>
      <c r="C138" s="22" t="s">
        <v>43</v>
      </c>
      <c r="D138" s="22" t="s">
        <v>343</v>
      </c>
      <c r="E138" s="22">
        <v>59261.0</v>
      </c>
      <c r="F138" s="22" t="s">
        <v>2079</v>
      </c>
      <c r="G138" s="22" t="str">
        <f t="shared" si="1"/>
        <v>7</v>
      </c>
      <c r="H138" s="22">
        <v>12.0</v>
      </c>
      <c r="I138" s="22">
        <v>1959.0</v>
      </c>
      <c r="J138" s="84" t="s">
        <v>2080</v>
      </c>
      <c r="K138" s="85">
        <v>21.2792</v>
      </c>
      <c r="L138" s="85">
        <v>-98.780022</v>
      </c>
      <c r="M138" s="22" t="s">
        <v>249</v>
      </c>
      <c r="N138" s="22" t="s">
        <v>79</v>
      </c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</row>
    <row r="139">
      <c r="A139" s="11">
        <v>38969.0</v>
      </c>
      <c r="B139" s="11" t="s">
        <v>43</v>
      </c>
      <c r="C139" s="11" t="s">
        <v>43</v>
      </c>
      <c r="D139" s="11" t="s">
        <v>343</v>
      </c>
      <c r="E139" s="11">
        <v>59402.0</v>
      </c>
      <c r="F139" s="11" t="s">
        <v>2081</v>
      </c>
      <c r="G139" s="11" t="str">
        <f t="shared" si="1"/>
        <v>8</v>
      </c>
      <c r="H139" s="11">
        <v>31.0</v>
      </c>
      <c r="I139" s="11">
        <v>1959.0</v>
      </c>
      <c r="J139" s="110" t="s">
        <v>2002</v>
      </c>
      <c r="K139" s="95">
        <v>21.289846</v>
      </c>
      <c r="L139" s="95">
        <v>-98.78919</v>
      </c>
      <c r="M139" s="11" t="s">
        <v>249</v>
      </c>
      <c r="N139" s="11" t="s">
        <v>79</v>
      </c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</row>
    <row r="140">
      <c r="A140" s="39">
        <v>38967.0</v>
      </c>
      <c r="B140" s="39" t="s">
        <v>43</v>
      </c>
      <c r="C140" s="39" t="s">
        <v>43</v>
      </c>
      <c r="D140" s="39" t="s">
        <v>343</v>
      </c>
      <c r="E140" s="39">
        <v>59403.0</v>
      </c>
      <c r="F140" s="39" t="s">
        <v>2082</v>
      </c>
      <c r="G140" s="39" t="str">
        <f t="shared" si="1"/>
        <v>9</v>
      </c>
      <c r="H140" s="39">
        <v>1.0</v>
      </c>
      <c r="I140" s="39">
        <v>1959.0</v>
      </c>
      <c r="J140" s="108" t="s">
        <v>2083</v>
      </c>
      <c r="K140" s="39">
        <v>21.506128</v>
      </c>
      <c r="L140" s="39">
        <v>-98.963886</v>
      </c>
      <c r="M140" s="39" t="s">
        <v>249</v>
      </c>
      <c r="N140" s="39" t="s">
        <v>79</v>
      </c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</row>
    <row r="141">
      <c r="A141" s="39">
        <v>38973.0</v>
      </c>
      <c r="B141" s="39" t="s">
        <v>43</v>
      </c>
      <c r="C141" s="39" t="s">
        <v>43</v>
      </c>
      <c r="D141" s="39" t="s">
        <v>343</v>
      </c>
      <c r="E141" s="39">
        <v>59403.0</v>
      </c>
      <c r="F141" s="39" t="s">
        <v>2082</v>
      </c>
      <c r="G141" s="39" t="str">
        <f t="shared" si="1"/>
        <v>9</v>
      </c>
      <c r="H141" s="39">
        <v>1.0</v>
      </c>
      <c r="I141" s="39">
        <v>1959.0</v>
      </c>
      <c r="J141" s="108" t="s">
        <v>2084</v>
      </c>
      <c r="K141" s="39">
        <v>21.506128</v>
      </c>
      <c r="L141" s="39">
        <v>-98.963886</v>
      </c>
      <c r="M141" s="39" t="s">
        <v>249</v>
      </c>
      <c r="N141" s="39" t="s">
        <v>79</v>
      </c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</row>
    <row r="142">
      <c r="A142" s="17">
        <v>58101.0</v>
      </c>
      <c r="B142" s="17" t="s">
        <v>43</v>
      </c>
      <c r="C142" s="17" t="s">
        <v>43</v>
      </c>
      <c r="D142" s="17" t="s">
        <v>343</v>
      </c>
      <c r="E142" s="17">
        <v>6135.0</v>
      </c>
      <c r="F142" s="17" t="s">
        <v>976</v>
      </c>
      <c r="G142" s="17" t="str">
        <f t="shared" si="1"/>
        <v>7</v>
      </c>
      <c r="H142" s="17">
        <v>28.0</v>
      </c>
      <c r="I142" s="17">
        <v>1961.0</v>
      </c>
      <c r="J142" s="17" t="s">
        <v>2085</v>
      </c>
      <c r="K142" s="17">
        <v>3.416667</v>
      </c>
      <c r="L142" s="17">
        <v>-76.55</v>
      </c>
      <c r="M142" s="17" t="s">
        <v>249</v>
      </c>
      <c r="N142" s="17" t="s">
        <v>79</v>
      </c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</row>
    <row r="143">
      <c r="A143" s="17">
        <v>58709.0</v>
      </c>
      <c r="B143" s="17" t="s">
        <v>43</v>
      </c>
      <c r="C143" s="17" t="s">
        <v>43</v>
      </c>
      <c r="D143" s="17" t="s">
        <v>343</v>
      </c>
      <c r="E143" s="17">
        <v>6135.0</v>
      </c>
      <c r="F143" s="17" t="s">
        <v>978</v>
      </c>
      <c r="G143" s="17" t="str">
        <f t="shared" si="1"/>
        <v>7</v>
      </c>
      <c r="H143" s="17">
        <v>27.0</v>
      </c>
      <c r="I143" s="17">
        <v>1961.0</v>
      </c>
      <c r="J143" s="17" t="s">
        <v>2085</v>
      </c>
      <c r="K143" s="17">
        <v>3.416667</v>
      </c>
      <c r="L143" s="17">
        <v>-76.55</v>
      </c>
      <c r="M143" s="17" t="s">
        <v>249</v>
      </c>
      <c r="N143" s="17" t="s">
        <v>79</v>
      </c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</row>
    <row r="144">
      <c r="A144" s="17">
        <v>58144.0</v>
      </c>
      <c r="B144" s="17" t="s">
        <v>43</v>
      </c>
      <c r="C144" s="17" t="s">
        <v>43</v>
      </c>
      <c r="D144" s="17" t="s">
        <v>343</v>
      </c>
      <c r="E144" s="17">
        <v>6135.0</v>
      </c>
      <c r="F144" s="17" t="s">
        <v>978</v>
      </c>
      <c r="G144" s="17" t="str">
        <f t="shared" si="1"/>
        <v>7</v>
      </c>
      <c r="H144" s="17">
        <v>27.0</v>
      </c>
      <c r="I144" s="17">
        <v>1961.0</v>
      </c>
      <c r="J144" s="17" t="s">
        <v>2085</v>
      </c>
      <c r="K144" s="17">
        <v>3.416667</v>
      </c>
      <c r="L144" s="17">
        <v>-76.55</v>
      </c>
      <c r="M144" s="17" t="s">
        <v>249</v>
      </c>
      <c r="N144" s="17" t="s">
        <v>79</v>
      </c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</row>
    <row r="145">
      <c r="A145" s="17">
        <v>59076.0</v>
      </c>
      <c r="B145" s="17" t="s">
        <v>43</v>
      </c>
      <c r="C145" s="17" t="s">
        <v>43</v>
      </c>
      <c r="D145" s="17" t="s">
        <v>343</v>
      </c>
      <c r="E145" s="17">
        <v>6135.0</v>
      </c>
      <c r="F145" s="17" t="s">
        <v>978</v>
      </c>
      <c r="G145" s="17" t="str">
        <f t="shared" si="1"/>
        <v>7</v>
      </c>
      <c r="H145" s="17">
        <v>27.0</v>
      </c>
      <c r="I145" s="17">
        <v>1961.0</v>
      </c>
      <c r="J145" s="17" t="s">
        <v>2085</v>
      </c>
      <c r="K145" s="17">
        <v>3.416667</v>
      </c>
      <c r="L145" s="17">
        <v>-76.55</v>
      </c>
      <c r="M145" s="17" t="s">
        <v>249</v>
      </c>
      <c r="N145" s="17" t="s">
        <v>79</v>
      </c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</row>
    <row r="146">
      <c r="A146" s="17">
        <v>60108.0</v>
      </c>
      <c r="B146" s="17" t="s">
        <v>43</v>
      </c>
      <c r="C146" s="17" t="s">
        <v>43</v>
      </c>
      <c r="D146" s="17" t="s">
        <v>343</v>
      </c>
      <c r="E146" s="17">
        <v>6135.0</v>
      </c>
      <c r="F146" s="17" t="s">
        <v>2086</v>
      </c>
      <c r="G146" s="17" t="str">
        <f t="shared" si="1"/>
        <v>8</v>
      </c>
      <c r="H146" s="17">
        <v>4.0</v>
      </c>
      <c r="I146" s="17">
        <v>1961.0</v>
      </c>
      <c r="J146" s="17" t="s">
        <v>2085</v>
      </c>
      <c r="K146" s="17">
        <v>3.416667</v>
      </c>
      <c r="L146" s="17">
        <v>-76.55</v>
      </c>
      <c r="M146" s="17" t="s">
        <v>249</v>
      </c>
      <c r="N146" s="17" t="s">
        <v>79</v>
      </c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</row>
    <row r="147">
      <c r="A147" s="17">
        <v>58287.0</v>
      </c>
      <c r="B147" s="17" t="s">
        <v>43</v>
      </c>
      <c r="C147" s="17" t="s">
        <v>43</v>
      </c>
      <c r="D147" s="17" t="s">
        <v>343</v>
      </c>
      <c r="E147" s="17">
        <v>6135.0</v>
      </c>
      <c r="F147" s="17" t="s">
        <v>1777</v>
      </c>
      <c r="G147" s="17" t="str">
        <f t="shared" si="1"/>
        <v>10</v>
      </c>
      <c r="H147" s="17">
        <v>7.0</v>
      </c>
      <c r="I147" s="17">
        <v>1961.0</v>
      </c>
      <c r="J147" s="17" t="s">
        <v>2085</v>
      </c>
      <c r="K147" s="17">
        <v>3.416667</v>
      </c>
      <c r="L147" s="17">
        <v>-76.55</v>
      </c>
      <c r="M147" s="17" t="s">
        <v>249</v>
      </c>
      <c r="N147" s="17" t="s">
        <v>79</v>
      </c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</row>
    <row r="148">
      <c r="A148" s="17">
        <v>60086.0</v>
      </c>
      <c r="B148" s="17" t="s">
        <v>43</v>
      </c>
      <c r="C148" s="17" t="s">
        <v>43</v>
      </c>
      <c r="D148" s="17" t="s">
        <v>343</v>
      </c>
      <c r="E148" s="17">
        <v>6135.0</v>
      </c>
      <c r="F148" s="17" t="s">
        <v>978</v>
      </c>
      <c r="G148" s="17" t="str">
        <f t="shared" si="1"/>
        <v>7</v>
      </c>
      <c r="H148" s="17">
        <v>27.0</v>
      </c>
      <c r="I148" s="17">
        <v>1961.0</v>
      </c>
      <c r="J148" s="17" t="s">
        <v>2085</v>
      </c>
      <c r="K148" s="17">
        <v>3.416667</v>
      </c>
      <c r="L148" s="17">
        <v>-76.55</v>
      </c>
      <c r="M148" s="17" t="s">
        <v>249</v>
      </c>
      <c r="N148" s="17" t="s">
        <v>79</v>
      </c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</row>
    <row r="149">
      <c r="A149" s="17">
        <v>58127.0</v>
      </c>
      <c r="B149" s="17" t="s">
        <v>43</v>
      </c>
      <c r="C149" s="17" t="s">
        <v>43</v>
      </c>
      <c r="D149" s="17" t="s">
        <v>343</v>
      </c>
      <c r="E149" s="17">
        <v>6135.0</v>
      </c>
      <c r="F149" s="17" t="s">
        <v>978</v>
      </c>
      <c r="G149" s="17" t="str">
        <f t="shared" si="1"/>
        <v>7</v>
      </c>
      <c r="H149" s="17">
        <v>27.0</v>
      </c>
      <c r="I149" s="17">
        <v>1961.0</v>
      </c>
      <c r="J149" s="17" t="s">
        <v>2085</v>
      </c>
      <c r="K149" s="17">
        <v>3.416667</v>
      </c>
      <c r="L149" s="17">
        <v>-76.55</v>
      </c>
      <c r="M149" s="17" t="s">
        <v>249</v>
      </c>
      <c r="N149" s="17" t="s">
        <v>79</v>
      </c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</row>
    <row r="150">
      <c r="A150" s="17">
        <v>58760.0</v>
      </c>
      <c r="B150" s="17" t="s">
        <v>43</v>
      </c>
      <c r="C150" s="17" t="s">
        <v>43</v>
      </c>
      <c r="D150" s="17" t="s">
        <v>343</v>
      </c>
      <c r="E150" s="17">
        <v>6135.0</v>
      </c>
      <c r="F150" s="17" t="s">
        <v>978</v>
      </c>
      <c r="G150" s="17" t="str">
        <f t="shared" si="1"/>
        <v>7</v>
      </c>
      <c r="H150" s="17">
        <v>27.0</v>
      </c>
      <c r="I150" s="17">
        <v>1961.0</v>
      </c>
      <c r="J150" s="17" t="s">
        <v>2085</v>
      </c>
      <c r="K150" s="17">
        <v>3.416667</v>
      </c>
      <c r="L150" s="17">
        <v>-76.55</v>
      </c>
      <c r="M150" s="17" t="s">
        <v>249</v>
      </c>
      <c r="N150" s="17" t="s">
        <v>79</v>
      </c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</row>
    <row r="151">
      <c r="A151" s="17">
        <v>58789.0</v>
      </c>
      <c r="B151" s="17" t="s">
        <v>43</v>
      </c>
      <c r="C151" s="17" t="s">
        <v>43</v>
      </c>
      <c r="D151" s="17" t="s">
        <v>343</v>
      </c>
      <c r="E151" s="17">
        <v>6135.0</v>
      </c>
      <c r="F151" s="17" t="s">
        <v>978</v>
      </c>
      <c r="G151" s="17" t="str">
        <f t="shared" si="1"/>
        <v>7</v>
      </c>
      <c r="H151" s="17">
        <v>27.0</v>
      </c>
      <c r="I151" s="17">
        <v>1961.0</v>
      </c>
      <c r="J151" s="17" t="s">
        <v>2085</v>
      </c>
      <c r="K151" s="17">
        <v>3.416667</v>
      </c>
      <c r="L151" s="17">
        <v>-76.55</v>
      </c>
      <c r="M151" s="17" t="s">
        <v>249</v>
      </c>
      <c r="N151" s="17" t="s">
        <v>79</v>
      </c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</row>
    <row r="152">
      <c r="A152" s="17">
        <v>58736.0</v>
      </c>
      <c r="B152" s="17" t="s">
        <v>43</v>
      </c>
      <c r="C152" s="17" t="s">
        <v>43</v>
      </c>
      <c r="D152" s="17" t="s">
        <v>343</v>
      </c>
      <c r="E152" s="17">
        <v>6135.0</v>
      </c>
      <c r="F152" s="17" t="s">
        <v>978</v>
      </c>
      <c r="G152" s="17" t="str">
        <f t="shared" si="1"/>
        <v>7</v>
      </c>
      <c r="H152" s="17">
        <v>27.0</v>
      </c>
      <c r="I152" s="17">
        <v>1961.0</v>
      </c>
      <c r="J152" s="17" t="s">
        <v>2085</v>
      </c>
      <c r="K152" s="17">
        <v>3.416667</v>
      </c>
      <c r="L152" s="17">
        <v>-76.55</v>
      </c>
      <c r="M152" s="17" t="s">
        <v>249</v>
      </c>
      <c r="N152" s="17" t="s">
        <v>79</v>
      </c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</row>
    <row r="153">
      <c r="A153" s="17">
        <v>58134.0</v>
      </c>
      <c r="B153" s="17" t="s">
        <v>43</v>
      </c>
      <c r="C153" s="17" t="s">
        <v>43</v>
      </c>
      <c r="D153" s="17" t="s">
        <v>343</v>
      </c>
      <c r="E153" s="17">
        <v>6135.0</v>
      </c>
      <c r="F153" s="17" t="s">
        <v>978</v>
      </c>
      <c r="G153" s="17" t="str">
        <f t="shared" si="1"/>
        <v>7</v>
      </c>
      <c r="H153" s="17">
        <v>27.0</v>
      </c>
      <c r="I153" s="17">
        <v>1961.0</v>
      </c>
      <c r="J153" s="17" t="s">
        <v>2085</v>
      </c>
      <c r="K153" s="17">
        <v>3.416667</v>
      </c>
      <c r="L153" s="17">
        <v>-76.55</v>
      </c>
      <c r="M153" s="17" t="s">
        <v>249</v>
      </c>
      <c r="N153" s="17" t="s">
        <v>79</v>
      </c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</row>
    <row r="154">
      <c r="A154" s="17">
        <v>58739.0</v>
      </c>
      <c r="B154" s="17" t="s">
        <v>43</v>
      </c>
      <c r="C154" s="17" t="s">
        <v>43</v>
      </c>
      <c r="D154" s="17" t="s">
        <v>343</v>
      </c>
      <c r="E154" s="17">
        <v>6135.0</v>
      </c>
      <c r="F154" s="17" t="s">
        <v>978</v>
      </c>
      <c r="G154" s="17" t="str">
        <f t="shared" si="1"/>
        <v>7</v>
      </c>
      <c r="H154" s="17">
        <v>27.0</v>
      </c>
      <c r="I154" s="17">
        <v>1961.0</v>
      </c>
      <c r="J154" s="17" t="s">
        <v>2085</v>
      </c>
      <c r="K154" s="17">
        <v>3.416667</v>
      </c>
      <c r="L154" s="17">
        <v>-76.55</v>
      </c>
      <c r="M154" s="17" t="s">
        <v>249</v>
      </c>
      <c r="N154" s="17" t="s">
        <v>79</v>
      </c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</row>
    <row r="155">
      <c r="A155" s="25">
        <v>58734.0</v>
      </c>
      <c r="B155" s="25" t="s">
        <v>43</v>
      </c>
      <c r="C155" s="25" t="s">
        <v>43</v>
      </c>
      <c r="D155" s="25" t="s">
        <v>343</v>
      </c>
      <c r="E155" s="25">
        <v>6205.0</v>
      </c>
      <c r="F155" s="25" t="s">
        <v>2087</v>
      </c>
      <c r="G155" s="25" t="str">
        <f t="shared" si="1"/>
        <v>12</v>
      </c>
      <c r="H155" s="25">
        <v>18.0</v>
      </c>
      <c r="I155" s="25">
        <v>1961.0</v>
      </c>
      <c r="J155" s="25" t="s">
        <v>2088</v>
      </c>
      <c r="K155" s="25">
        <v>18.207457</v>
      </c>
      <c r="L155" s="25">
        <v>-65.848497</v>
      </c>
      <c r="M155" s="25" t="s">
        <v>249</v>
      </c>
      <c r="N155" s="25" t="s">
        <v>79</v>
      </c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</row>
    <row r="156">
      <c r="A156" s="39">
        <v>62546.0</v>
      </c>
      <c r="B156" s="39" t="s">
        <v>1950</v>
      </c>
      <c r="C156" s="39" t="s">
        <v>43</v>
      </c>
      <c r="D156" s="39" t="s">
        <v>343</v>
      </c>
      <c r="E156" s="39">
        <v>62418.0</v>
      </c>
      <c r="F156" s="39" t="s">
        <v>1623</v>
      </c>
      <c r="G156" s="39" t="str">
        <f t="shared" si="1"/>
        <v>5</v>
      </c>
      <c r="H156" s="39">
        <v>27.0</v>
      </c>
      <c r="I156" s="39">
        <v>1962.0</v>
      </c>
      <c r="J156" s="39" t="s">
        <v>2089</v>
      </c>
      <c r="K156" s="109">
        <v>17.944963</v>
      </c>
      <c r="L156" s="39">
        <v>-96.173042</v>
      </c>
      <c r="M156" s="39" t="s">
        <v>249</v>
      </c>
      <c r="N156" s="39" t="s">
        <v>79</v>
      </c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</row>
    <row r="157">
      <c r="A157" s="39">
        <v>61675.0</v>
      </c>
      <c r="B157" s="39" t="s">
        <v>1950</v>
      </c>
      <c r="C157" s="39" t="s">
        <v>43</v>
      </c>
      <c r="D157" s="39" t="s">
        <v>343</v>
      </c>
      <c r="E157" s="39">
        <v>62418.0</v>
      </c>
      <c r="F157" s="39" t="s">
        <v>1623</v>
      </c>
      <c r="G157" s="39" t="str">
        <f t="shared" si="1"/>
        <v>5</v>
      </c>
      <c r="H157" s="39">
        <v>27.0</v>
      </c>
      <c r="I157" s="39">
        <v>1962.0</v>
      </c>
      <c r="J157" s="39" t="s">
        <v>2089</v>
      </c>
      <c r="K157" s="109">
        <v>17.944963</v>
      </c>
      <c r="L157" s="39">
        <v>-96.173042</v>
      </c>
      <c r="M157" s="39" t="s">
        <v>249</v>
      </c>
      <c r="N157" s="39" t="s">
        <v>79</v>
      </c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</row>
    <row r="158">
      <c r="A158" s="14">
        <v>62522.0</v>
      </c>
      <c r="B158" s="14" t="s">
        <v>1950</v>
      </c>
      <c r="C158" s="14" t="s">
        <v>43</v>
      </c>
      <c r="D158" s="14" t="s">
        <v>343</v>
      </c>
      <c r="E158" s="14">
        <v>62426.0</v>
      </c>
      <c r="F158" s="14" t="s">
        <v>1782</v>
      </c>
      <c r="G158" s="14" t="str">
        <f t="shared" si="1"/>
        <v>5</v>
      </c>
      <c r="H158" s="14">
        <v>30.0</v>
      </c>
      <c r="I158" s="14">
        <v>1962.0</v>
      </c>
      <c r="J158" s="67" t="s">
        <v>1783</v>
      </c>
      <c r="K158" s="32">
        <v>18.425235</v>
      </c>
      <c r="L158" s="32">
        <v>-95.177232</v>
      </c>
      <c r="M158" s="14" t="s">
        <v>249</v>
      </c>
      <c r="N158" s="14" t="s">
        <v>79</v>
      </c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</row>
    <row r="159">
      <c r="A159" s="22">
        <v>62604.0</v>
      </c>
      <c r="B159" s="22" t="s">
        <v>1950</v>
      </c>
      <c r="C159" s="22" t="s">
        <v>43</v>
      </c>
      <c r="D159" s="22" t="s">
        <v>343</v>
      </c>
      <c r="E159" s="22">
        <v>62431.0</v>
      </c>
      <c r="F159" s="22" t="s">
        <v>1784</v>
      </c>
      <c r="G159" s="22" t="str">
        <f t="shared" si="1"/>
        <v>6</v>
      </c>
      <c r="H159" s="22">
        <v>2.0</v>
      </c>
      <c r="I159" s="22">
        <v>1962.0</v>
      </c>
      <c r="J159" s="22" t="s">
        <v>2090</v>
      </c>
      <c r="K159" s="85">
        <v>18.483335</v>
      </c>
      <c r="L159" s="85">
        <v>-95.298641</v>
      </c>
      <c r="M159" s="22" t="s">
        <v>249</v>
      </c>
      <c r="N159" s="22" t="s">
        <v>79</v>
      </c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</row>
    <row r="160">
      <c r="A160" s="22">
        <v>61650.0</v>
      </c>
      <c r="B160" s="22" t="s">
        <v>1950</v>
      </c>
      <c r="C160" s="22" t="s">
        <v>43</v>
      </c>
      <c r="D160" s="22" t="s">
        <v>343</v>
      </c>
      <c r="E160" s="22">
        <v>62432.0</v>
      </c>
      <c r="F160" s="22" t="s">
        <v>1028</v>
      </c>
      <c r="G160" s="22" t="str">
        <f t="shared" si="1"/>
        <v>6</v>
      </c>
      <c r="H160" s="22">
        <v>3.0</v>
      </c>
      <c r="I160" s="22">
        <v>1962.0</v>
      </c>
      <c r="J160" s="84" t="s">
        <v>1785</v>
      </c>
      <c r="K160" s="106">
        <v>18.483335</v>
      </c>
      <c r="L160" s="106">
        <v>-95.298641</v>
      </c>
      <c r="M160" s="22" t="s">
        <v>249</v>
      </c>
      <c r="N160" s="22" t="s">
        <v>79</v>
      </c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</row>
    <row r="161">
      <c r="A161" s="29">
        <v>62608.0</v>
      </c>
      <c r="B161" s="29" t="s">
        <v>1950</v>
      </c>
      <c r="C161" s="29" t="s">
        <v>43</v>
      </c>
      <c r="D161" s="29" t="s">
        <v>343</v>
      </c>
      <c r="E161" s="29">
        <v>62429.0</v>
      </c>
      <c r="F161" s="29" t="s">
        <v>1787</v>
      </c>
      <c r="G161" s="29" t="str">
        <f t="shared" si="1"/>
        <v>6</v>
      </c>
      <c r="H161" s="29">
        <v>1.0</v>
      </c>
      <c r="I161" s="29">
        <v>1962.0</v>
      </c>
      <c r="J161" s="29" t="s">
        <v>2091</v>
      </c>
      <c r="K161" s="65">
        <v>18.575006</v>
      </c>
      <c r="L161" s="100">
        <v>-95.341682</v>
      </c>
      <c r="M161" s="29" t="s">
        <v>249</v>
      </c>
      <c r="N161" s="29" t="s">
        <v>79</v>
      </c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</row>
    <row r="162">
      <c r="A162" s="29">
        <v>61605.0</v>
      </c>
      <c r="B162" s="29" t="s">
        <v>1950</v>
      </c>
      <c r="C162" s="29" t="s">
        <v>43</v>
      </c>
      <c r="D162" s="29" t="s">
        <v>343</v>
      </c>
      <c r="E162" s="29">
        <v>62429.0</v>
      </c>
      <c r="F162" s="29" t="s">
        <v>1787</v>
      </c>
      <c r="G162" s="29" t="str">
        <f t="shared" si="1"/>
        <v>6</v>
      </c>
      <c r="H162" s="29">
        <v>1.0</v>
      </c>
      <c r="I162" s="29">
        <v>1962.0</v>
      </c>
      <c r="J162" s="29" t="s">
        <v>2091</v>
      </c>
      <c r="K162" s="65">
        <v>18.575006</v>
      </c>
      <c r="L162" s="100">
        <v>-95.341682</v>
      </c>
      <c r="M162" s="29" t="s">
        <v>249</v>
      </c>
      <c r="N162" s="29" t="s">
        <v>79</v>
      </c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</row>
    <row r="163">
      <c r="A163" s="29">
        <v>62308.0</v>
      </c>
      <c r="B163" s="29" t="s">
        <v>1950</v>
      </c>
      <c r="C163" s="29" t="s">
        <v>43</v>
      </c>
      <c r="D163" s="29" t="s">
        <v>343</v>
      </c>
      <c r="E163" s="29">
        <v>62429.0</v>
      </c>
      <c r="F163" s="29" t="s">
        <v>1787</v>
      </c>
      <c r="G163" s="29" t="str">
        <f t="shared" si="1"/>
        <v>6</v>
      </c>
      <c r="H163" s="29">
        <v>1.0</v>
      </c>
      <c r="I163" s="29">
        <v>1962.0</v>
      </c>
      <c r="J163" s="29" t="s">
        <v>2091</v>
      </c>
      <c r="K163" s="65">
        <v>18.575006</v>
      </c>
      <c r="L163" s="100">
        <v>-95.341682</v>
      </c>
      <c r="M163" s="29" t="s">
        <v>249</v>
      </c>
      <c r="N163" s="29" t="s">
        <v>79</v>
      </c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</row>
    <row r="164">
      <c r="A164" s="29">
        <v>62398.0</v>
      </c>
      <c r="B164" s="29" t="s">
        <v>1950</v>
      </c>
      <c r="C164" s="29" t="s">
        <v>43</v>
      </c>
      <c r="D164" s="29" t="s">
        <v>343</v>
      </c>
      <c r="E164" s="29">
        <v>62429.0</v>
      </c>
      <c r="F164" s="29" t="s">
        <v>1787</v>
      </c>
      <c r="G164" s="29" t="str">
        <f t="shared" si="1"/>
        <v>6</v>
      </c>
      <c r="H164" s="29">
        <v>1.0</v>
      </c>
      <c r="I164" s="29">
        <v>1962.0</v>
      </c>
      <c r="J164" s="29" t="s">
        <v>2091</v>
      </c>
      <c r="K164" s="65">
        <v>18.575006</v>
      </c>
      <c r="L164" s="100">
        <v>-95.341682</v>
      </c>
      <c r="M164" s="29" t="s">
        <v>249</v>
      </c>
      <c r="N164" s="29" t="s">
        <v>79</v>
      </c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</row>
    <row r="165">
      <c r="A165" s="29">
        <v>62380.0</v>
      </c>
      <c r="B165" s="29" t="s">
        <v>1950</v>
      </c>
      <c r="C165" s="29" t="s">
        <v>43</v>
      </c>
      <c r="D165" s="29" t="s">
        <v>343</v>
      </c>
      <c r="E165" s="29">
        <v>62429.0</v>
      </c>
      <c r="F165" s="29" t="s">
        <v>1787</v>
      </c>
      <c r="G165" s="29" t="str">
        <f t="shared" si="1"/>
        <v>6</v>
      </c>
      <c r="H165" s="29">
        <v>1.0</v>
      </c>
      <c r="I165" s="29">
        <v>1962.0</v>
      </c>
      <c r="J165" s="64" t="s">
        <v>1788</v>
      </c>
      <c r="K165" s="65">
        <v>18.575006</v>
      </c>
      <c r="L165" s="100">
        <v>-95.341682</v>
      </c>
      <c r="M165" s="29" t="s">
        <v>249</v>
      </c>
      <c r="N165" s="29" t="s">
        <v>79</v>
      </c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</row>
    <row r="166">
      <c r="A166" s="29">
        <v>62376.0</v>
      </c>
      <c r="B166" s="29" t="s">
        <v>1950</v>
      </c>
      <c r="C166" s="29" t="s">
        <v>43</v>
      </c>
      <c r="D166" s="29" t="s">
        <v>343</v>
      </c>
      <c r="E166" s="29">
        <v>62429.0</v>
      </c>
      <c r="F166" s="29" t="s">
        <v>1787</v>
      </c>
      <c r="G166" s="29" t="str">
        <f t="shared" si="1"/>
        <v>6</v>
      </c>
      <c r="H166" s="29">
        <v>1.0</v>
      </c>
      <c r="I166" s="29">
        <v>1962.0</v>
      </c>
      <c r="J166" s="64" t="s">
        <v>2092</v>
      </c>
      <c r="K166" s="65">
        <v>18.575006</v>
      </c>
      <c r="L166" s="100">
        <v>-95.341682</v>
      </c>
      <c r="M166" s="29" t="s">
        <v>249</v>
      </c>
      <c r="N166" s="29" t="s">
        <v>79</v>
      </c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</row>
    <row r="167">
      <c r="A167" s="29">
        <v>62598.0</v>
      </c>
      <c r="B167" s="29" t="s">
        <v>1950</v>
      </c>
      <c r="C167" s="29" t="s">
        <v>43</v>
      </c>
      <c r="D167" s="29" t="s">
        <v>343</v>
      </c>
      <c r="E167" s="29">
        <v>62428.0</v>
      </c>
      <c r="F167" s="29" t="s">
        <v>1629</v>
      </c>
      <c r="G167" s="29" t="str">
        <f t="shared" si="1"/>
        <v>5</v>
      </c>
      <c r="H167" s="29">
        <v>31.0</v>
      </c>
      <c r="I167" s="29">
        <v>1962.0</v>
      </c>
      <c r="J167" s="64" t="s">
        <v>1786</v>
      </c>
      <c r="K167" s="65">
        <v>18.575006</v>
      </c>
      <c r="L167" s="29">
        <v>-95.341682</v>
      </c>
      <c r="M167" s="29" t="s">
        <v>249</v>
      </c>
      <c r="N167" s="29" t="s">
        <v>79</v>
      </c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</row>
    <row r="168">
      <c r="A168" s="29">
        <v>62418.0</v>
      </c>
      <c r="B168" s="29" t="s">
        <v>1950</v>
      </c>
      <c r="C168" s="29" t="s">
        <v>43</v>
      </c>
      <c r="D168" s="29" t="s">
        <v>343</v>
      </c>
      <c r="E168" s="29">
        <v>62428.0</v>
      </c>
      <c r="F168" s="29" t="s">
        <v>1629</v>
      </c>
      <c r="G168" s="29" t="str">
        <f t="shared" si="1"/>
        <v>5</v>
      </c>
      <c r="H168" s="29">
        <v>31.0</v>
      </c>
      <c r="I168" s="29">
        <v>1962.0</v>
      </c>
      <c r="J168" s="64" t="s">
        <v>2093</v>
      </c>
      <c r="K168" s="65">
        <v>18.575006</v>
      </c>
      <c r="L168" s="29">
        <v>-95.341682</v>
      </c>
      <c r="M168" s="29" t="s">
        <v>249</v>
      </c>
      <c r="N168" s="29" t="s">
        <v>79</v>
      </c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</row>
    <row r="169">
      <c r="A169" s="29">
        <v>62528.0</v>
      </c>
      <c r="B169" s="29" t="s">
        <v>1950</v>
      </c>
      <c r="C169" s="29" t="s">
        <v>43</v>
      </c>
      <c r="D169" s="29" t="s">
        <v>343</v>
      </c>
      <c r="E169" s="29">
        <v>62428.0</v>
      </c>
      <c r="F169" s="29" t="s">
        <v>1629</v>
      </c>
      <c r="G169" s="29" t="str">
        <f t="shared" si="1"/>
        <v>5</v>
      </c>
      <c r="H169" s="29">
        <v>31.0</v>
      </c>
      <c r="I169" s="29">
        <v>1962.0</v>
      </c>
      <c r="J169" s="64" t="s">
        <v>2094</v>
      </c>
      <c r="K169" s="65">
        <v>18.575006</v>
      </c>
      <c r="L169" s="29">
        <v>-95.341682</v>
      </c>
      <c r="M169" s="29" t="s">
        <v>249</v>
      </c>
      <c r="N169" s="29" t="s">
        <v>79</v>
      </c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</row>
    <row r="170">
      <c r="A170" s="29">
        <v>62543.0</v>
      </c>
      <c r="B170" s="29" t="s">
        <v>1950</v>
      </c>
      <c r="C170" s="29" t="s">
        <v>43</v>
      </c>
      <c r="D170" s="29" t="s">
        <v>343</v>
      </c>
      <c r="E170" s="29">
        <v>62428.0</v>
      </c>
      <c r="F170" s="29" t="s">
        <v>1629</v>
      </c>
      <c r="G170" s="29" t="str">
        <f t="shared" si="1"/>
        <v>5</v>
      </c>
      <c r="H170" s="29">
        <v>31.0</v>
      </c>
      <c r="I170" s="29">
        <v>1962.0</v>
      </c>
      <c r="J170" s="64" t="s">
        <v>2095</v>
      </c>
      <c r="K170" s="65">
        <v>18.575006</v>
      </c>
      <c r="L170" s="29">
        <v>-95.341682</v>
      </c>
      <c r="M170" s="29" t="s">
        <v>249</v>
      </c>
      <c r="N170" s="29" t="s">
        <v>79</v>
      </c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</row>
    <row r="171">
      <c r="A171" s="29">
        <v>62545.0</v>
      </c>
      <c r="B171" s="29" t="s">
        <v>1950</v>
      </c>
      <c r="C171" s="29" t="s">
        <v>43</v>
      </c>
      <c r="D171" s="29" t="s">
        <v>343</v>
      </c>
      <c r="E171" s="29">
        <v>62428.0</v>
      </c>
      <c r="F171" s="29" t="s">
        <v>1629</v>
      </c>
      <c r="G171" s="29" t="str">
        <f t="shared" si="1"/>
        <v>5</v>
      </c>
      <c r="H171" s="29">
        <v>31.0</v>
      </c>
      <c r="I171" s="29">
        <v>1962.0</v>
      </c>
      <c r="J171" s="64" t="s">
        <v>2096</v>
      </c>
      <c r="K171" s="65">
        <v>18.575006</v>
      </c>
      <c r="L171" s="29">
        <v>-95.341682</v>
      </c>
      <c r="M171" s="29" t="s">
        <v>249</v>
      </c>
      <c r="N171" s="29" t="s">
        <v>79</v>
      </c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</row>
    <row r="172">
      <c r="A172" s="29">
        <v>62132.0</v>
      </c>
      <c r="B172" s="29" t="s">
        <v>1950</v>
      </c>
      <c r="C172" s="29" t="s">
        <v>43</v>
      </c>
      <c r="D172" s="29" t="s">
        <v>343</v>
      </c>
      <c r="E172" s="29">
        <v>62428.0</v>
      </c>
      <c r="F172" s="29" t="s">
        <v>1629</v>
      </c>
      <c r="G172" s="29" t="str">
        <f t="shared" si="1"/>
        <v>5</v>
      </c>
      <c r="H172" s="29">
        <v>31.0</v>
      </c>
      <c r="I172" s="29">
        <v>1962.0</v>
      </c>
      <c r="J172" s="64" t="s">
        <v>2097</v>
      </c>
      <c r="K172" s="65">
        <v>18.575006</v>
      </c>
      <c r="L172" s="29">
        <v>-95.341682</v>
      </c>
      <c r="M172" s="29" t="s">
        <v>249</v>
      </c>
      <c r="N172" s="29" t="s">
        <v>79</v>
      </c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</row>
    <row r="173">
      <c r="A173" s="29">
        <v>62213.0</v>
      </c>
      <c r="B173" s="29" t="s">
        <v>1950</v>
      </c>
      <c r="C173" s="29" t="s">
        <v>43</v>
      </c>
      <c r="D173" s="29" t="s">
        <v>343</v>
      </c>
      <c r="E173" s="29">
        <v>62428.0</v>
      </c>
      <c r="F173" s="29" t="s">
        <v>1629</v>
      </c>
      <c r="G173" s="29" t="str">
        <f t="shared" si="1"/>
        <v>5</v>
      </c>
      <c r="H173" s="29">
        <v>31.0</v>
      </c>
      <c r="I173" s="29">
        <v>1962.0</v>
      </c>
      <c r="J173" s="64" t="s">
        <v>2098</v>
      </c>
      <c r="K173" s="65">
        <v>18.575006</v>
      </c>
      <c r="L173" s="29">
        <v>-95.341682</v>
      </c>
      <c r="M173" s="29" t="s">
        <v>249</v>
      </c>
      <c r="N173" s="29" t="s">
        <v>79</v>
      </c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</row>
    <row r="174">
      <c r="A174" s="29">
        <v>62209.0</v>
      </c>
      <c r="B174" s="29" t="s">
        <v>1950</v>
      </c>
      <c r="C174" s="29" t="s">
        <v>43</v>
      </c>
      <c r="D174" s="29" t="s">
        <v>343</v>
      </c>
      <c r="E174" s="29">
        <v>62428.0</v>
      </c>
      <c r="F174" s="29" t="s">
        <v>1629</v>
      </c>
      <c r="G174" s="29" t="str">
        <f t="shared" si="1"/>
        <v>5</v>
      </c>
      <c r="H174" s="29">
        <v>31.0</v>
      </c>
      <c r="I174" s="29">
        <v>1962.0</v>
      </c>
      <c r="J174" s="64" t="s">
        <v>2099</v>
      </c>
      <c r="K174" s="65">
        <v>18.575006</v>
      </c>
      <c r="L174" s="29">
        <v>-95.341682</v>
      </c>
      <c r="M174" s="29" t="s">
        <v>249</v>
      </c>
      <c r="N174" s="29" t="s">
        <v>79</v>
      </c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</row>
    <row r="175">
      <c r="A175" s="29">
        <v>62384.0</v>
      </c>
      <c r="B175" s="29" t="s">
        <v>1950</v>
      </c>
      <c r="C175" s="29" t="s">
        <v>43</v>
      </c>
      <c r="D175" s="29" t="s">
        <v>343</v>
      </c>
      <c r="E175" s="29">
        <v>62428.0</v>
      </c>
      <c r="F175" s="29" t="s">
        <v>1629</v>
      </c>
      <c r="G175" s="29" t="str">
        <f t="shared" si="1"/>
        <v>5</v>
      </c>
      <c r="H175" s="29">
        <v>31.0</v>
      </c>
      <c r="I175" s="29">
        <v>1962.0</v>
      </c>
      <c r="J175" s="64" t="s">
        <v>2100</v>
      </c>
      <c r="K175" s="65">
        <v>18.575006</v>
      </c>
      <c r="L175" s="29">
        <v>-95.341682</v>
      </c>
      <c r="M175" s="29" t="s">
        <v>249</v>
      </c>
      <c r="N175" s="29" t="s">
        <v>79</v>
      </c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</row>
    <row r="176">
      <c r="A176" s="29">
        <v>62574.0</v>
      </c>
      <c r="B176" s="29" t="s">
        <v>1950</v>
      </c>
      <c r="C176" s="29" t="s">
        <v>43</v>
      </c>
      <c r="D176" s="29" t="s">
        <v>343</v>
      </c>
      <c r="E176" s="29">
        <v>62428.0</v>
      </c>
      <c r="F176" s="29" t="s">
        <v>1629</v>
      </c>
      <c r="G176" s="29" t="str">
        <f t="shared" si="1"/>
        <v>5</v>
      </c>
      <c r="H176" s="29">
        <v>31.0</v>
      </c>
      <c r="I176" s="29">
        <v>1962.0</v>
      </c>
      <c r="J176" s="64" t="s">
        <v>2101</v>
      </c>
      <c r="K176" s="65">
        <v>18.575006</v>
      </c>
      <c r="L176" s="29">
        <v>-95.341682</v>
      </c>
      <c r="M176" s="29" t="s">
        <v>249</v>
      </c>
      <c r="N176" s="29" t="s">
        <v>79</v>
      </c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</row>
    <row r="177">
      <c r="A177" s="29">
        <v>37014.0</v>
      </c>
      <c r="B177" s="29" t="s">
        <v>1950</v>
      </c>
      <c r="C177" s="29" t="s">
        <v>43</v>
      </c>
      <c r="D177" s="29" t="s">
        <v>343</v>
      </c>
      <c r="E177" s="29">
        <v>62408.0</v>
      </c>
      <c r="F177" s="29" t="s">
        <v>2102</v>
      </c>
      <c r="G177" s="29" t="str">
        <f t="shared" si="1"/>
        <v>5</v>
      </c>
      <c r="H177" s="29">
        <v>20.0</v>
      </c>
      <c r="I177" s="29">
        <v>1962.0</v>
      </c>
      <c r="J177" s="64" t="s">
        <v>2103</v>
      </c>
      <c r="K177" s="29">
        <v>21.195857</v>
      </c>
      <c r="L177" s="29">
        <v>-98.792316</v>
      </c>
      <c r="M177" s="29" t="s">
        <v>249</v>
      </c>
      <c r="N177" s="29" t="s">
        <v>79</v>
      </c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</row>
    <row r="178">
      <c r="A178" s="25">
        <v>61612.0</v>
      </c>
      <c r="B178" s="25" t="s">
        <v>1950</v>
      </c>
      <c r="C178" s="25" t="s">
        <v>43</v>
      </c>
      <c r="D178" s="25" t="s">
        <v>343</v>
      </c>
      <c r="E178" s="25">
        <v>62434.0</v>
      </c>
      <c r="F178" s="25" t="s">
        <v>2104</v>
      </c>
      <c r="G178" s="25" t="str">
        <f t="shared" si="1"/>
        <v>6</v>
      </c>
      <c r="H178" s="25">
        <v>8.0</v>
      </c>
      <c r="I178" s="25">
        <v>1962.0</v>
      </c>
      <c r="J178" s="25" t="s">
        <v>2105</v>
      </c>
      <c r="K178" s="25">
        <v>21.199188</v>
      </c>
      <c r="L178" s="25">
        <v>-98.782467</v>
      </c>
      <c r="M178" s="25" t="s">
        <v>249</v>
      </c>
      <c r="N178" s="25" t="s">
        <v>79</v>
      </c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</row>
    <row r="179">
      <c r="A179" s="25">
        <v>61663.0</v>
      </c>
      <c r="B179" s="25" t="s">
        <v>1950</v>
      </c>
      <c r="C179" s="25" t="s">
        <v>43</v>
      </c>
      <c r="D179" s="25" t="s">
        <v>343</v>
      </c>
      <c r="E179" s="25">
        <v>62434.0</v>
      </c>
      <c r="F179" s="25" t="s">
        <v>2104</v>
      </c>
      <c r="G179" s="25" t="str">
        <f t="shared" si="1"/>
        <v>6</v>
      </c>
      <c r="H179" s="25">
        <v>8.0</v>
      </c>
      <c r="I179" s="25">
        <v>1962.0</v>
      </c>
      <c r="J179" s="25" t="s">
        <v>2105</v>
      </c>
      <c r="K179" s="25">
        <v>21.199188</v>
      </c>
      <c r="L179" s="25">
        <v>-98.782467</v>
      </c>
      <c r="M179" s="25" t="s">
        <v>249</v>
      </c>
      <c r="N179" s="25" t="s">
        <v>79</v>
      </c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</row>
    <row r="180">
      <c r="A180" s="25">
        <v>61669.0</v>
      </c>
      <c r="B180" s="25" t="s">
        <v>1950</v>
      </c>
      <c r="C180" s="25" t="s">
        <v>43</v>
      </c>
      <c r="D180" s="25" t="s">
        <v>343</v>
      </c>
      <c r="E180" s="25">
        <v>62434.0</v>
      </c>
      <c r="F180" s="25" t="s">
        <v>2104</v>
      </c>
      <c r="G180" s="25" t="str">
        <f t="shared" si="1"/>
        <v>6</v>
      </c>
      <c r="H180" s="25">
        <v>8.0</v>
      </c>
      <c r="I180" s="25">
        <v>1962.0</v>
      </c>
      <c r="J180" s="25" t="s">
        <v>2105</v>
      </c>
      <c r="K180" s="25">
        <v>21.199188</v>
      </c>
      <c r="L180" s="25">
        <v>-98.782467</v>
      </c>
      <c r="M180" s="25" t="s">
        <v>249</v>
      </c>
      <c r="N180" s="25" t="s">
        <v>79</v>
      </c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</row>
    <row r="181">
      <c r="A181" s="25">
        <v>61659.0</v>
      </c>
      <c r="B181" s="25" t="s">
        <v>1950</v>
      </c>
      <c r="C181" s="25" t="s">
        <v>43</v>
      </c>
      <c r="D181" s="25" t="s">
        <v>343</v>
      </c>
      <c r="E181" s="25">
        <v>62435.0</v>
      </c>
      <c r="F181" s="25" t="s">
        <v>2104</v>
      </c>
      <c r="G181" s="25" t="str">
        <f t="shared" si="1"/>
        <v>6</v>
      </c>
      <c r="H181" s="25">
        <v>8.0</v>
      </c>
      <c r="I181" s="25">
        <v>1962.0</v>
      </c>
      <c r="J181" s="25" t="s">
        <v>2105</v>
      </c>
      <c r="K181" s="25">
        <v>21.199188</v>
      </c>
      <c r="L181" s="25">
        <v>-98.782467</v>
      </c>
      <c r="M181" s="25" t="s">
        <v>249</v>
      </c>
      <c r="N181" s="25" t="s">
        <v>79</v>
      </c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</row>
    <row r="182">
      <c r="A182" s="25">
        <v>61682.0</v>
      </c>
      <c r="B182" s="25" t="s">
        <v>1950</v>
      </c>
      <c r="C182" s="25" t="s">
        <v>43</v>
      </c>
      <c r="D182" s="25" t="s">
        <v>343</v>
      </c>
      <c r="E182" s="25">
        <v>62435.0</v>
      </c>
      <c r="F182" s="25" t="s">
        <v>2104</v>
      </c>
      <c r="G182" s="25" t="str">
        <f t="shared" si="1"/>
        <v>6</v>
      </c>
      <c r="H182" s="25">
        <v>8.0</v>
      </c>
      <c r="I182" s="25">
        <v>1962.0</v>
      </c>
      <c r="J182" s="25" t="s">
        <v>2105</v>
      </c>
      <c r="K182" s="25">
        <v>21.199188</v>
      </c>
      <c r="L182" s="25">
        <v>-98.782467</v>
      </c>
      <c r="M182" s="25" t="s">
        <v>249</v>
      </c>
      <c r="N182" s="25" t="s">
        <v>79</v>
      </c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</row>
    <row r="183">
      <c r="A183" s="25">
        <v>61618.0</v>
      </c>
      <c r="B183" s="25" t="s">
        <v>1950</v>
      </c>
      <c r="C183" s="25" t="s">
        <v>43</v>
      </c>
      <c r="D183" s="25" t="s">
        <v>343</v>
      </c>
      <c r="E183" s="25">
        <v>62435.0</v>
      </c>
      <c r="F183" s="25" t="s">
        <v>2104</v>
      </c>
      <c r="G183" s="25" t="str">
        <f t="shared" si="1"/>
        <v>6</v>
      </c>
      <c r="H183" s="25">
        <v>8.0</v>
      </c>
      <c r="I183" s="25">
        <v>1962.0</v>
      </c>
      <c r="J183" s="25" t="s">
        <v>2105</v>
      </c>
      <c r="K183" s="25">
        <v>21.199188</v>
      </c>
      <c r="L183" s="25">
        <v>-98.782467</v>
      </c>
      <c r="M183" s="25" t="s">
        <v>249</v>
      </c>
      <c r="N183" s="25" t="s">
        <v>79</v>
      </c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</row>
    <row r="184">
      <c r="A184" s="14">
        <v>61620.0</v>
      </c>
      <c r="B184" s="14" t="s">
        <v>1950</v>
      </c>
      <c r="C184" s="14" t="s">
        <v>43</v>
      </c>
      <c r="D184" s="14" t="s">
        <v>343</v>
      </c>
      <c r="E184" s="14">
        <v>63489.0</v>
      </c>
      <c r="F184" s="14" t="s">
        <v>1638</v>
      </c>
      <c r="G184" s="14" t="str">
        <f t="shared" si="1"/>
        <v>2</v>
      </c>
      <c r="H184" s="14">
        <v>24.0</v>
      </c>
      <c r="I184" s="14">
        <v>1963.0</v>
      </c>
      <c r="J184" s="14" t="s">
        <v>2106</v>
      </c>
      <c r="K184" s="14">
        <v>15.08829</v>
      </c>
      <c r="L184" s="14">
        <v>-92.26551</v>
      </c>
      <c r="M184" s="14" t="s">
        <v>249</v>
      </c>
      <c r="N184" s="14" t="s">
        <v>79</v>
      </c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</row>
    <row r="185">
      <c r="A185" s="14">
        <v>61615.0</v>
      </c>
      <c r="B185" s="14" t="s">
        <v>1950</v>
      </c>
      <c r="C185" s="14" t="s">
        <v>43</v>
      </c>
      <c r="D185" s="14" t="s">
        <v>343</v>
      </c>
      <c r="E185" s="14">
        <v>63489.0</v>
      </c>
      <c r="F185" s="14" t="s">
        <v>1638</v>
      </c>
      <c r="G185" s="14" t="str">
        <f t="shared" si="1"/>
        <v>2</v>
      </c>
      <c r="H185" s="14">
        <v>24.0</v>
      </c>
      <c r="I185" s="14">
        <v>1963.0</v>
      </c>
      <c r="J185" s="14" t="s">
        <v>2106</v>
      </c>
      <c r="K185" s="14">
        <v>15.08829</v>
      </c>
      <c r="L185" s="14">
        <v>-92.26551</v>
      </c>
      <c r="M185" s="14" t="s">
        <v>249</v>
      </c>
      <c r="N185" s="14" t="s">
        <v>79</v>
      </c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</row>
    <row r="186">
      <c r="A186" s="14">
        <v>61608.0</v>
      </c>
      <c r="B186" s="14" t="s">
        <v>1950</v>
      </c>
      <c r="C186" s="14" t="s">
        <v>43</v>
      </c>
      <c r="D186" s="14" t="s">
        <v>343</v>
      </c>
      <c r="E186" s="14">
        <v>63489.0</v>
      </c>
      <c r="F186" s="14" t="s">
        <v>1638</v>
      </c>
      <c r="G186" s="14" t="str">
        <f t="shared" si="1"/>
        <v>2</v>
      </c>
      <c r="H186" s="14">
        <v>24.0</v>
      </c>
      <c r="I186" s="14">
        <v>1963.0</v>
      </c>
      <c r="J186" s="14" t="s">
        <v>2106</v>
      </c>
      <c r="K186" s="14">
        <v>15.08829</v>
      </c>
      <c r="L186" s="14">
        <v>-92.26551</v>
      </c>
      <c r="M186" s="14" t="s">
        <v>249</v>
      </c>
      <c r="N186" s="14" t="s">
        <v>79</v>
      </c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</row>
    <row r="187">
      <c r="A187" s="14">
        <v>61721.0</v>
      </c>
      <c r="B187" s="14" t="s">
        <v>1950</v>
      </c>
      <c r="C187" s="14" t="s">
        <v>43</v>
      </c>
      <c r="D187" s="14" t="s">
        <v>343</v>
      </c>
      <c r="E187" s="14">
        <v>63489.0</v>
      </c>
      <c r="F187" s="14" t="s">
        <v>1638</v>
      </c>
      <c r="G187" s="14" t="str">
        <f t="shared" si="1"/>
        <v>2</v>
      </c>
      <c r="H187" s="14">
        <v>24.0</v>
      </c>
      <c r="I187" s="14">
        <v>1963.0</v>
      </c>
      <c r="J187" s="14" t="s">
        <v>2106</v>
      </c>
      <c r="K187" s="14">
        <v>15.08829</v>
      </c>
      <c r="L187" s="14">
        <v>-92.26551</v>
      </c>
      <c r="M187" s="14" t="s">
        <v>249</v>
      </c>
      <c r="N187" s="14" t="s">
        <v>79</v>
      </c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</row>
    <row r="188">
      <c r="A188" s="14">
        <v>61653.0</v>
      </c>
      <c r="B188" s="14" t="s">
        <v>1950</v>
      </c>
      <c r="C188" s="14" t="s">
        <v>43</v>
      </c>
      <c r="D188" s="14" t="s">
        <v>343</v>
      </c>
      <c r="E188" s="14">
        <v>63489.0</v>
      </c>
      <c r="F188" s="14" t="s">
        <v>1638</v>
      </c>
      <c r="G188" s="14" t="str">
        <f t="shared" si="1"/>
        <v>2</v>
      </c>
      <c r="H188" s="14">
        <v>24.0</v>
      </c>
      <c r="I188" s="14">
        <v>1963.0</v>
      </c>
      <c r="J188" s="14" t="s">
        <v>2106</v>
      </c>
      <c r="K188" s="14">
        <v>15.08829</v>
      </c>
      <c r="L188" s="14">
        <v>-92.26551</v>
      </c>
      <c r="M188" s="14" t="s">
        <v>249</v>
      </c>
      <c r="N188" s="14" t="s">
        <v>79</v>
      </c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</row>
    <row r="189">
      <c r="A189" s="14">
        <v>61641.0</v>
      </c>
      <c r="B189" s="14" t="s">
        <v>1950</v>
      </c>
      <c r="C189" s="14" t="s">
        <v>43</v>
      </c>
      <c r="D189" s="14" t="s">
        <v>343</v>
      </c>
      <c r="E189" s="14">
        <v>63489.0</v>
      </c>
      <c r="F189" s="14" t="s">
        <v>1638</v>
      </c>
      <c r="G189" s="14" t="str">
        <f t="shared" si="1"/>
        <v>2</v>
      </c>
      <c r="H189" s="14">
        <v>24.0</v>
      </c>
      <c r="I189" s="14">
        <v>1963.0</v>
      </c>
      <c r="J189" s="14" t="s">
        <v>2106</v>
      </c>
      <c r="K189" s="14">
        <v>15.08829</v>
      </c>
      <c r="L189" s="14">
        <v>-92.26551</v>
      </c>
      <c r="M189" s="14" t="s">
        <v>249</v>
      </c>
      <c r="N189" s="14" t="s">
        <v>79</v>
      </c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</row>
    <row r="190">
      <c r="A190" s="14">
        <v>61656.0</v>
      </c>
      <c r="B190" s="14" t="s">
        <v>1950</v>
      </c>
      <c r="C190" s="14" t="s">
        <v>43</v>
      </c>
      <c r="D190" s="14" t="s">
        <v>343</v>
      </c>
      <c r="E190" s="14">
        <v>63489.0</v>
      </c>
      <c r="F190" s="14" t="s">
        <v>1638</v>
      </c>
      <c r="G190" s="14" t="str">
        <f t="shared" si="1"/>
        <v>2</v>
      </c>
      <c r="H190" s="14">
        <v>24.0</v>
      </c>
      <c r="I190" s="14">
        <v>1963.0</v>
      </c>
      <c r="J190" s="14" t="s">
        <v>2106</v>
      </c>
      <c r="K190" s="14">
        <v>15.08829</v>
      </c>
      <c r="L190" s="14">
        <v>-92.26551</v>
      </c>
      <c r="M190" s="14" t="s">
        <v>249</v>
      </c>
      <c r="N190" s="14" t="s">
        <v>79</v>
      </c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</row>
    <row r="191">
      <c r="A191" s="14">
        <v>61704.0</v>
      </c>
      <c r="B191" s="14" t="s">
        <v>1950</v>
      </c>
      <c r="C191" s="14" t="s">
        <v>43</v>
      </c>
      <c r="D191" s="14" t="s">
        <v>343</v>
      </c>
      <c r="E191" s="14">
        <v>63489.0</v>
      </c>
      <c r="F191" s="14" t="s">
        <v>1638</v>
      </c>
      <c r="G191" s="14" t="str">
        <f t="shared" si="1"/>
        <v>2</v>
      </c>
      <c r="H191" s="14">
        <v>24.0</v>
      </c>
      <c r="I191" s="14">
        <v>1963.0</v>
      </c>
      <c r="J191" s="14" t="s">
        <v>2106</v>
      </c>
      <c r="K191" s="14">
        <v>15.08829</v>
      </c>
      <c r="L191" s="14">
        <v>-92.26551</v>
      </c>
      <c r="M191" s="14" t="s">
        <v>249</v>
      </c>
      <c r="N191" s="14" t="s">
        <v>79</v>
      </c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</row>
    <row r="192">
      <c r="A192" s="14">
        <v>61681.0</v>
      </c>
      <c r="B192" s="14" t="s">
        <v>1950</v>
      </c>
      <c r="C192" s="14" t="s">
        <v>43</v>
      </c>
      <c r="D192" s="14" t="s">
        <v>343</v>
      </c>
      <c r="E192" s="14">
        <v>63489.0</v>
      </c>
      <c r="F192" s="14" t="s">
        <v>1638</v>
      </c>
      <c r="G192" s="14" t="str">
        <f t="shared" si="1"/>
        <v>2</v>
      </c>
      <c r="H192" s="14">
        <v>24.0</v>
      </c>
      <c r="I192" s="14">
        <v>1963.0</v>
      </c>
      <c r="J192" s="14" t="s">
        <v>2106</v>
      </c>
      <c r="K192" s="14">
        <v>15.08829</v>
      </c>
      <c r="L192" s="14">
        <v>-92.26551</v>
      </c>
      <c r="M192" s="14" t="s">
        <v>249</v>
      </c>
      <c r="N192" s="14" t="s">
        <v>79</v>
      </c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</row>
    <row r="193">
      <c r="A193" s="29">
        <v>61657.0</v>
      </c>
      <c r="B193" s="29" t="s">
        <v>1950</v>
      </c>
      <c r="C193" s="29" t="s">
        <v>43</v>
      </c>
      <c r="D193" s="29" t="s">
        <v>343</v>
      </c>
      <c r="E193" s="29">
        <v>63490.0</v>
      </c>
      <c r="F193" s="29" t="s">
        <v>1640</v>
      </c>
      <c r="G193" s="29" t="str">
        <f t="shared" si="1"/>
        <v>2</v>
      </c>
      <c r="H193" s="29">
        <v>25.0</v>
      </c>
      <c r="I193" s="29">
        <v>1963.0</v>
      </c>
      <c r="J193" s="29" t="s">
        <v>2107</v>
      </c>
      <c r="K193" s="29">
        <v>15.213854</v>
      </c>
      <c r="L193" s="29">
        <v>-92.261851</v>
      </c>
      <c r="M193" s="29" t="s">
        <v>249</v>
      </c>
      <c r="N193" s="29" t="s">
        <v>79</v>
      </c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</row>
    <row r="194">
      <c r="A194" s="29">
        <v>61637.0</v>
      </c>
      <c r="B194" s="29" t="s">
        <v>1950</v>
      </c>
      <c r="C194" s="29" t="s">
        <v>43</v>
      </c>
      <c r="D194" s="29" t="s">
        <v>343</v>
      </c>
      <c r="E194" s="29">
        <v>63490.0</v>
      </c>
      <c r="F194" s="29" t="s">
        <v>1640</v>
      </c>
      <c r="G194" s="29" t="str">
        <f t="shared" si="1"/>
        <v>2</v>
      </c>
      <c r="H194" s="29">
        <v>25.0</v>
      </c>
      <c r="I194" s="29">
        <v>1963.0</v>
      </c>
      <c r="J194" s="29" t="s">
        <v>2107</v>
      </c>
      <c r="K194" s="29">
        <v>15.213854</v>
      </c>
      <c r="L194" s="29">
        <v>-92.261851</v>
      </c>
      <c r="M194" s="29" t="s">
        <v>249</v>
      </c>
      <c r="N194" s="29" t="s">
        <v>79</v>
      </c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</row>
    <row r="195">
      <c r="A195" s="29">
        <v>61607.0</v>
      </c>
      <c r="B195" s="29" t="s">
        <v>1950</v>
      </c>
      <c r="C195" s="29" t="s">
        <v>43</v>
      </c>
      <c r="D195" s="29" t="s">
        <v>343</v>
      </c>
      <c r="E195" s="29">
        <v>63491.0</v>
      </c>
      <c r="F195" s="29" t="s">
        <v>1640</v>
      </c>
      <c r="G195" s="29" t="str">
        <f t="shared" si="1"/>
        <v>2</v>
      </c>
      <c r="H195" s="29">
        <v>25.0</v>
      </c>
      <c r="I195" s="29">
        <v>1963.0</v>
      </c>
      <c r="J195" s="29" t="s">
        <v>2108</v>
      </c>
      <c r="K195" s="29">
        <v>15.213854</v>
      </c>
      <c r="L195" s="29">
        <v>-92.261851</v>
      </c>
      <c r="M195" s="29" t="s">
        <v>249</v>
      </c>
      <c r="N195" s="29" t="s">
        <v>79</v>
      </c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</row>
    <row r="196">
      <c r="A196" s="25">
        <v>61644.0</v>
      </c>
      <c r="B196" s="25" t="s">
        <v>1950</v>
      </c>
      <c r="C196" s="25" t="s">
        <v>43</v>
      </c>
      <c r="D196" s="25" t="s">
        <v>343</v>
      </c>
      <c r="E196" s="25">
        <v>63498.0</v>
      </c>
      <c r="F196" s="25" t="s">
        <v>2109</v>
      </c>
      <c r="G196" s="25" t="str">
        <f t="shared" si="1"/>
        <v>2</v>
      </c>
      <c r="H196" s="25">
        <v>27.0</v>
      </c>
      <c r="I196" s="25">
        <v>1963.0</v>
      </c>
      <c r="J196" s="25" t="s">
        <v>2110</v>
      </c>
      <c r="K196" s="25">
        <v>15.502422</v>
      </c>
      <c r="L196" s="25">
        <v>-92.919937</v>
      </c>
      <c r="M196" s="25" t="s">
        <v>249</v>
      </c>
      <c r="N196" s="25" t="s">
        <v>79</v>
      </c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</row>
    <row r="197">
      <c r="A197" s="22">
        <v>62470.0</v>
      </c>
      <c r="B197" s="22" t="s">
        <v>1950</v>
      </c>
      <c r="C197" s="22" t="s">
        <v>43</v>
      </c>
      <c r="D197" s="22" t="s">
        <v>343</v>
      </c>
      <c r="E197" s="22">
        <v>63479.0</v>
      </c>
      <c r="F197" s="22" t="s">
        <v>2111</v>
      </c>
      <c r="G197" s="22" t="str">
        <f t="shared" si="1"/>
        <v>2</v>
      </c>
      <c r="H197" s="22">
        <v>18.0</v>
      </c>
      <c r="I197" s="22">
        <v>1963.0</v>
      </c>
      <c r="J197" s="22" t="s">
        <v>2112</v>
      </c>
      <c r="K197" s="22">
        <v>15.753864</v>
      </c>
      <c r="L197" s="22">
        <v>-93.281052</v>
      </c>
      <c r="M197" s="22" t="s">
        <v>249</v>
      </c>
      <c r="N197" s="22" t="s">
        <v>79</v>
      </c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</row>
    <row r="198">
      <c r="A198" s="22">
        <v>62567.0</v>
      </c>
      <c r="B198" s="22" t="s">
        <v>1950</v>
      </c>
      <c r="C198" s="22" t="s">
        <v>43</v>
      </c>
      <c r="D198" s="22" t="s">
        <v>343</v>
      </c>
      <c r="E198" s="22">
        <v>63479.0</v>
      </c>
      <c r="F198" s="22" t="s">
        <v>2111</v>
      </c>
      <c r="G198" s="22" t="str">
        <f t="shared" si="1"/>
        <v>2</v>
      </c>
      <c r="H198" s="22">
        <v>18.0</v>
      </c>
      <c r="I198" s="22">
        <v>1963.0</v>
      </c>
      <c r="J198" s="22" t="s">
        <v>2112</v>
      </c>
      <c r="K198" s="22">
        <v>15.753864</v>
      </c>
      <c r="L198" s="22">
        <v>-93.281052</v>
      </c>
      <c r="M198" s="22" t="s">
        <v>249</v>
      </c>
      <c r="N198" s="22" t="s">
        <v>79</v>
      </c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</row>
    <row r="199">
      <c r="A199" s="22">
        <v>62531.0</v>
      </c>
      <c r="B199" s="22" t="s">
        <v>1950</v>
      </c>
      <c r="C199" s="22" t="s">
        <v>43</v>
      </c>
      <c r="D199" s="22" t="s">
        <v>343</v>
      </c>
      <c r="E199" s="22">
        <v>63479.0</v>
      </c>
      <c r="F199" s="22" t="s">
        <v>2111</v>
      </c>
      <c r="G199" s="22" t="str">
        <f t="shared" si="1"/>
        <v>2</v>
      </c>
      <c r="H199" s="22">
        <v>18.0</v>
      </c>
      <c r="I199" s="22">
        <v>1963.0</v>
      </c>
      <c r="J199" s="22" t="s">
        <v>2112</v>
      </c>
      <c r="K199" s="22">
        <v>15.753864</v>
      </c>
      <c r="L199" s="22">
        <v>-93.281052</v>
      </c>
      <c r="M199" s="22" t="s">
        <v>249</v>
      </c>
      <c r="N199" s="22" t="s">
        <v>79</v>
      </c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</row>
    <row r="200">
      <c r="A200" s="22">
        <v>62388.0</v>
      </c>
      <c r="B200" s="22" t="s">
        <v>1950</v>
      </c>
      <c r="C200" s="22" t="s">
        <v>43</v>
      </c>
      <c r="D200" s="22" t="s">
        <v>343</v>
      </c>
      <c r="E200" s="22">
        <v>63479.0</v>
      </c>
      <c r="F200" s="22" t="s">
        <v>2111</v>
      </c>
      <c r="G200" s="22" t="str">
        <f t="shared" si="1"/>
        <v>2</v>
      </c>
      <c r="H200" s="22">
        <v>18.0</v>
      </c>
      <c r="I200" s="22">
        <v>1963.0</v>
      </c>
      <c r="J200" s="22" t="s">
        <v>2112</v>
      </c>
      <c r="K200" s="22">
        <v>15.753864</v>
      </c>
      <c r="L200" s="22">
        <v>-93.281052</v>
      </c>
      <c r="M200" s="22" t="s">
        <v>249</v>
      </c>
      <c r="N200" s="22" t="s">
        <v>79</v>
      </c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</row>
    <row r="201">
      <c r="A201" s="22">
        <v>61679.0</v>
      </c>
      <c r="B201" s="22" t="s">
        <v>1950</v>
      </c>
      <c r="C201" s="22" t="s">
        <v>43</v>
      </c>
      <c r="D201" s="22" t="s">
        <v>343</v>
      </c>
      <c r="E201" s="22">
        <v>63479.0</v>
      </c>
      <c r="F201" s="22" t="s">
        <v>2111</v>
      </c>
      <c r="G201" s="22" t="str">
        <f t="shared" si="1"/>
        <v>2</v>
      </c>
      <c r="H201" s="22">
        <v>18.0</v>
      </c>
      <c r="I201" s="22">
        <v>1963.0</v>
      </c>
      <c r="J201" s="22" t="s">
        <v>2112</v>
      </c>
      <c r="K201" s="22">
        <v>15.753864</v>
      </c>
      <c r="L201" s="22">
        <v>-93.281052</v>
      </c>
      <c r="M201" s="22" t="s">
        <v>249</v>
      </c>
      <c r="N201" s="22" t="s">
        <v>79</v>
      </c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</row>
    <row r="202">
      <c r="A202" s="22">
        <v>62532.0</v>
      </c>
      <c r="B202" s="22" t="s">
        <v>1950</v>
      </c>
      <c r="C202" s="22" t="s">
        <v>43</v>
      </c>
      <c r="D202" s="22" t="s">
        <v>343</v>
      </c>
      <c r="E202" s="22">
        <v>63479.0</v>
      </c>
      <c r="F202" s="22" t="s">
        <v>2111</v>
      </c>
      <c r="G202" s="22" t="str">
        <f t="shared" si="1"/>
        <v>2</v>
      </c>
      <c r="H202" s="22">
        <v>18.0</v>
      </c>
      <c r="I202" s="22">
        <v>1963.0</v>
      </c>
      <c r="J202" s="22" t="s">
        <v>2112</v>
      </c>
      <c r="K202" s="22">
        <v>15.753864</v>
      </c>
      <c r="L202" s="22">
        <v>-93.281052</v>
      </c>
      <c r="M202" s="22" t="s">
        <v>249</v>
      </c>
      <c r="N202" s="22" t="s">
        <v>79</v>
      </c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</row>
    <row r="203">
      <c r="A203" s="36">
        <v>62483.0</v>
      </c>
      <c r="B203" s="36" t="s">
        <v>1950</v>
      </c>
      <c r="C203" s="36" t="s">
        <v>43</v>
      </c>
      <c r="D203" s="36" t="s">
        <v>343</v>
      </c>
      <c r="E203" s="36">
        <v>63473.0</v>
      </c>
      <c r="F203" s="36" t="s">
        <v>2113</v>
      </c>
      <c r="G203" s="36" t="str">
        <f t="shared" si="1"/>
        <v>2</v>
      </c>
      <c r="H203" s="36">
        <v>16.0</v>
      </c>
      <c r="I203" s="36">
        <v>1963.0</v>
      </c>
      <c r="J203" s="36" t="s">
        <v>2114</v>
      </c>
      <c r="K203" s="36">
        <v>16.754394</v>
      </c>
      <c r="L203" s="36">
        <v>-92.972584</v>
      </c>
      <c r="M203" s="36" t="s">
        <v>249</v>
      </c>
      <c r="N203" s="36" t="s">
        <v>79</v>
      </c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37"/>
      <c r="AD203" s="37"/>
      <c r="AE203" s="37"/>
    </row>
    <row r="204">
      <c r="A204" s="39">
        <v>61674.0</v>
      </c>
      <c r="B204" s="39" t="s">
        <v>1950</v>
      </c>
      <c r="C204" s="39" t="s">
        <v>43</v>
      </c>
      <c r="D204" s="39" t="s">
        <v>343</v>
      </c>
      <c r="E204" s="39">
        <v>63470.0</v>
      </c>
      <c r="F204" s="39" t="s">
        <v>994</v>
      </c>
      <c r="G204" s="39" t="str">
        <f t="shared" si="1"/>
        <v>2</v>
      </c>
      <c r="H204" s="39">
        <v>12.0</v>
      </c>
      <c r="I204" s="39">
        <v>1963.0</v>
      </c>
      <c r="J204" s="39" t="s">
        <v>2115</v>
      </c>
      <c r="K204" s="39">
        <v>16.754556</v>
      </c>
      <c r="L204" s="39">
        <v>-92.879456</v>
      </c>
      <c r="M204" s="39" t="s">
        <v>249</v>
      </c>
      <c r="N204" s="39" t="s">
        <v>79</v>
      </c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</row>
    <row r="205">
      <c r="A205" s="39">
        <v>62433.0</v>
      </c>
      <c r="B205" s="39" t="s">
        <v>1950</v>
      </c>
      <c r="C205" s="39" t="s">
        <v>43</v>
      </c>
      <c r="D205" s="39" t="s">
        <v>343</v>
      </c>
      <c r="E205" s="39">
        <v>63470.0</v>
      </c>
      <c r="F205" s="39" t="s">
        <v>994</v>
      </c>
      <c r="G205" s="39" t="str">
        <f t="shared" si="1"/>
        <v>2</v>
      </c>
      <c r="H205" s="39">
        <v>12.0</v>
      </c>
      <c r="I205" s="39">
        <v>1963.0</v>
      </c>
      <c r="J205" s="39" t="s">
        <v>2115</v>
      </c>
      <c r="K205" s="39">
        <v>16.754556</v>
      </c>
      <c r="L205" s="39">
        <v>-92.879456</v>
      </c>
      <c r="M205" s="39" t="s">
        <v>249</v>
      </c>
      <c r="N205" s="39" t="s">
        <v>79</v>
      </c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  <c r="AE205" s="40"/>
    </row>
    <row r="206">
      <c r="A206" s="39">
        <v>61648.0</v>
      </c>
      <c r="B206" s="39" t="s">
        <v>1950</v>
      </c>
      <c r="C206" s="39" t="s">
        <v>43</v>
      </c>
      <c r="D206" s="39" t="s">
        <v>343</v>
      </c>
      <c r="E206" s="39">
        <v>63470.0</v>
      </c>
      <c r="F206" s="39" t="s">
        <v>994</v>
      </c>
      <c r="G206" s="39" t="str">
        <f t="shared" si="1"/>
        <v>2</v>
      </c>
      <c r="H206" s="39">
        <v>12.0</v>
      </c>
      <c r="I206" s="39">
        <v>1963.0</v>
      </c>
      <c r="J206" s="39" t="s">
        <v>2115</v>
      </c>
      <c r="K206" s="39">
        <v>16.754556</v>
      </c>
      <c r="L206" s="39">
        <v>-92.879456</v>
      </c>
      <c r="M206" s="39" t="s">
        <v>249</v>
      </c>
      <c r="N206" s="39" t="s">
        <v>79</v>
      </c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</row>
    <row r="207">
      <c r="A207" s="39">
        <v>62377.0</v>
      </c>
      <c r="B207" s="39" t="s">
        <v>1950</v>
      </c>
      <c r="C207" s="39" t="s">
        <v>43</v>
      </c>
      <c r="D207" s="39" t="s">
        <v>343</v>
      </c>
      <c r="E207" s="39">
        <v>63472.0</v>
      </c>
      <c r="F207" s="39" t="s">
        <v>2116</v>
      </c>
      <c r="G207" s="39" t="str">
        <f t="shared" si="1"/>
        <v>2</v>
      </c>
      <c r="H207" s="39">
        <v>15.0</v>
      </c>
      <c r="I207" s="39">
        <v>1963.0</v>
      </c>
      <c r="J207" s="39" t="s">
        <v>2115</v>
      </c>
      <c r="K207" s="39">
        <v>16.754556</v>
      </c>
      <c r="L207" s="39">
        <v>-92.879456</v>
      </c>
      <c r="M207" s="39" t="s">
        <v>249</v>
      </c>
      <c r="N207" s="39" t="s">
        <v>79</v>
      </c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  <c r="AE207" s="40"/>
    </row>
    <row r="208">
      <c r="A208" s="22">
        <v>61668.0</v>
      </c>
      <c r="B208" s="22" t="s">
        <v>1950</v>
      </c>
      <c r="C208" s="22" t="s">
        <v>43</v>
      </c>
      <c r="D208" s="22" t="s">
        <v>343</v>
      </c>
      <c r="E208" s="22">
        <v>63509.0</v>
      </c>
      <c r="F208" s="22" t="s">
        <v>1659</v>
      </c>
      <c r="G208" s="22" t="str">
        <f t="shared" si="1"/>
        <v>3</v>
      </c>
      <c r="H208" s="22">
        <v>8.0</v>
      </c>
      <c r="I208" s="22">
        <v>1963.0</v>
      </c>
      <c r="J208" s="22" t="s">
        <v>1660</v>
      </c>
      <c r="K208" s="22">
        <v>17.88473</v>
      </c>
      <c r="L208" s="22">
        <v>-96.129815</v>
      </c>
      <c r="M208" s="22" t="s">
        <v>249</v>
      </c>
      <c r="N208" s="22" t="s">
        <v>79</v>
      </c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</row>
    <row r="209">
      <c r="A209" s="11">
        <v>62312.0</v>
      </c>
      <c r="B209" s="11" t="s">
        <v>1950</v>
      </c>
      <c r="C209" s="11" t="s">
        <v>43</v>
      </c>
      <c r="D209" s="11" t="s">
        <v>343</v>
      </c>
      <c r="E209" s="11">
        <v>63503.0</v>
      </c>
      <c r="F209" s="11" t="s">
        <v>1811</v>
      </c>
      <c r="G209" s="11" t="str">
        <f t="shared" si="1"/>
        <v>3</v>
      </c>
      <c r="H209" s="11">
        <v>4.0</v>
      </c>
      <c r="I209" s="11">
        <v>1963.0</v>
      </c>
      <c r="J209" s="11" t="s">
        <v>2117</v>
      </c>
      <c r="K209" s="11">
        <v>18.484518</v>
      </c>
      <c r="L209" s="11">
        <v>-95.301593</v>
      </c>
      <c r="M209" s="11" t="s">
        <v>249</v>
      </c>
      <c r="N209" s="11" t="s">
        <v>79</v>
      </c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</row>
    <row r="210">
      <c r="A210" s="11">
        <v>62310.0</v>
      </c>
      <c r="B210" s="11" t="s">
        <v>1950</v>
      </c>
      <c r="C210" s="11" t="s">
        <v>43</v>
      </c>
      <c r="D210" s="11" t="s">
        <v>343</v>
      </c>
      <c r="E210" s="11">
        <v>63503.0</v>
      </c>
      <c r="F210" s="11" t="s">
        <v>1811</v>
      </c>
      <c r="G210" s="11" t="str">
        <f t="shared" si="1"/>
        <v>3</v>
      </c>
      <c r="H210" s="11">
        <v>4.0</v>
      </c>
      <c r="I210" s="11">
        <v>1963.0</v>
      </c>
      <c r="J210" s="11" t="s">
        <v>2117</v>
      </c>
      <c r="K210" s="11">
        <v>18.484518</v>
      </c>
      <c r="L210" s="11">
        <v>-95.301593</v>
      </c>
      <c r="M210" s="11" t="s">
        <v>249</v>
      </c>
      <c r="N210" s="11" t="s">
        <v>79</v>
      </c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</row>
    <row r="211">
      <c r="A211" s="11">
        <v>62306.0</v>
      </c>
      <c r="B211" s="11" t="s">
        <v>1950</v>
      </c>
      <c r="C211" s="11" t="s">
        <v>43</v>
      </c>
      <c r="D211" s="11" t="s">
        <v>343</v>
      </c>
      <c r="E211" s="11">
        <v>63503.0</v>
      </c>
      <c r="F211" s="11" t="s">
        <v>1811</v>
      </c>
      <c r="G211" s="11" t="str">
        <f t="shared" si="1"/>
        <v>3</v>
      </c>
      <c r="H211" s="11">
        <v>4.0</v>
      </c>
      <c r="I211" s="11">
        <v>1963.0</v>
      </c>
      <c r="J211" s="11" t="s">
        <v>2117</v>
      </c>
      <c r="K211" s="11">
        <v>18.484518</v>
      </c>
      <c r="L211" s="11">
        <v>-95.301593</v>
      </c>
      <c r="M211" s="11" t="s">
        <v>249</v>
      </c>
      <c r="N211" s="11" t="s">
        <v>79</v>
      </c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</row>
    <row r="212">
      <c r="A212" s="11">
        <v>61602.0</v>
      </c>
      <c r="B212" s="11" t="s">
        <v>1950</v>
      </c>
      <c r="C212" s="11" t="s">
        <v>43</v>
      </c>
      <c r="D212" s="11" t="s">
        <v>343</v>
      </c>
      <c r="E212" s="11">
        <v>63503.0</v>
      </c>
      <c r="F212" s="11" t="s">
        <v>1811</v>
      </c>
      <c r="G212" s="11" t="str">
        <f t="shared" si="1"/>
        <v>3</v>
      </c>
      <c r="H212" s="11">
        <v>4.0</v>
      </c>
      <c r="I212" s="11">
        <v>1963.0</v>
      </c>
      <c r="J212" s="11" t="s">
        <v>2117</v>
      </c>
      <c r="K212" s="11">
        <v>18.484518</v>
      </c>
      <c r="L212" s="11">
        <v>-95.301593</v>
      </c>
      <c r="M212" s="11" t="s">
        <v>249</v>
      </c>
      <c r="N212" s="11" t="s">
        <v>79</v>
      </c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</row>
    <row r="213">
      <c r="A213" s="14">
        <v>61718.0</v>
      </c>
      <c r="B213" s="14" t="s">
        <v>1950</v>
      </c>
      <c r="C213" s="14" t="s">
        <v>43</v>
      </c>
      <c r="D213" s="14" t="s">
        <v>343</v>
      </c>
      <c r="E213" s="14">
        <v>63443.0</v>
      </c>
      <c r="F213" s="14" t="s">
        <v>1039</v>
      </c>
      <c r="G213" s="14" t="str">
        <f t="shared" si="1"/>
        <v>1</v>
      </c>
      <c r="H213" s="14">
        <v>23.0</v>
      </c>
      <c r="I213" s="14">
        <v>1963.0</v>
      </c>
      <c r="J213" s="14" t="s">
        <v>1038</v>
      </c>
      <c r="K213" s="14">
        <v>18.570044</v>
      </c>
      <c r="L213" s="14">
        <v>-95.411604</v>
      </c>
      <c r="M213" s="14" t="s">
        <v>249</v>
      </c>
      <c r="N213" s="14" t="s">
        <v>79</v>
      </c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</row>
    <row r="214">
      <c r="A214" s="14">
        <v>61639.0</v>
      </c>
      <c r="B214" s="14" t="s">
        <v>1950</v>
      </c>
      <c r="C214" s="14" t="s">
        <v>43</v>
      </c>
      <c r="D214" s="14" t="s">
        <v>343</v>
      </c>
      <c r="E214" s="14">
        <v>63443.0</v>
      </c>
      <c r="F214" s="88" t="s">
        <v>1039</v>
      </c>
      <c r="G214" s="14" t="str">
        <f t="shared" si="1"/>
        <v>1</v>
      </c>
      <c r="H214" s="88">
        <v>23.0</v>
      </c>
      <c r="I214" s="88">
        <v>1963.0</v>
      </c>
      <c r="J214" s="14" t="s">
        <v>1038</v>
      </c>
      <c r="K214" s="14">
        <v>18.570044</v>
      </c>
      <c r="L214" s="14">
        <v>-95.411604</v>
      </c>
      <c r="M214" s="14" t="s">
        <v>249</v>
      </c>
      <c r="N214" s="14" t="s">
        <v>79</v>
      </c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</row>
    <row r="215">
      <c r="A215" s="14">
        <v>61671.0</v>
      </c>
      <c r="B215" s="14" t="s">
        <v>1950</v>
      </c>
      <c r="C215" s="14" t="s">
        <v>43</v>
      </c>
      <c r="D215" s="14" t="s">
        <v>343</v>
      </c>
      <c r="E215" s="14">
        <v>63443.0</v>
      </c>
      <c r="F215" s="88" t="s">
        <v>1039</v>
      </c>
      <c r="G215" s="14" t="str">
        <f t="shared" si="1"/>
        <v>1</v>
      </c>
      <c r="H215" s="88">
        <v>23.0</v>
      </c>
      <c r="I215" s="88">
        <v>1963.0</v>
      </c>
      <c r="J215" s="14" t="s">
        <v>1038</v>
      </c>
      <c r="K215" s="14">
        <v>18.570044</v>
      </c>
      <c r="L215" s="14">
        <v>-95.411604</v>
      </c>
      <c r="M215" s="14" t="s">
        <v>249</v>
      </c>
      <c r="N215" s="14" t="s">
        <v>79</v>
      </c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</row>
    <row r="216">
      <c r="A216" s="14">
        <v>61673.0</v>
      </c>
      <c r="B216" s="14" t="s">
        <v>1950</v>
      </c>
      <c r="C216" s="14" t="s">
        <v>43</v>
      </c>
      <c r="D216" s="14" t="s">
        <v>343</v>
      </c>
      <c r="E216" s="14">
        <v>63443.0</v>
      </c>
      <c r="F216" s="88" t="s">
        <v>1039</v>
      </c>
      <c r="G216" s="14" t="str">
        <f t="shared" si="1"/>
        <v>1</v>
      </c>
      <c r="H216" s="88">
        <v>23.0</v>
      </c>
      <c r="I216" s="88">
        <v>1963.0</v>
      </c>
      <c r="J216" s="14" t="s">
        <v>1038</v>
      </c>
      <c r="K216" s="14">
        <v>18.570044</v>
      </c>
      <c r="L216" s="14">
        <v>-95.411604</v>
      </c>
      <c r="M216" s="14" t="s">
        <v>249</v>
      </c>
      <c r="N216" s="14" t="s">
        <v>79</v>
      </c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</row>
    <row r="217">
      <c r="A217" s="14">
        <v>61652.0</v>
      </c>
      <c r="B217" s="14" t="s">
        <v>1950</v>
      </c>
      <c r="C217" s="14" t="s">
        <v>43</v>
      </c>
      <c r="D217" s="14" t="s">
        <v>343</v>
      </c>
      <c r="E217" s="14">
        <v>63443.0</v>
      </c>
      <c r="F217" s="88" t="s">
        <v>1039</v>
      </c>
      <c r="G217" s="14" t="str">
        <f t="shared" si="1"/>
        <v>1</v>
      </c>
      <c r="H217" s="88">
        <v>23.0</v>
      </c>
      <c r="I217" s="88">
        <v>1963.0</v>
      </c>
      <c r="J217" s="14" t="s">
        <v>1038</v>
      </c>
      <c r="K217" s="14">
        <v>18.570044</v>
      </c>
      <c r="L217" s="14">
        <v>-95.411604</v>
      </c>
      <c r="M217" s="14" t="s">
        <v>249</v>
      </c>
      <c r="N217" s="14" t="s">
        <v>79</v>
      </c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</row>
    <row r="218">
      <c r="A218" s="14">
        <v>61672.0</v>
      </c>
      <c r="B218" s="14" t="s">
        <v>1950</v>
      </c>
      <c r="C218" s="14" t="s">
        <v>43</v>
      </c>
      <c r="D218" s="14" t="s">
        <v>343</v>
      </c>
      <c r="E218" s="14">
        <v>63443.0</v>
      </c>
      <c r="F218" s="88" t="s">
        <v>1039</v>
      </c>
      <c r="G218" s="14" t="str">
        <f t="shared" si="1"/>
        <v>1</v>
      </c>
      <c r="H218" s="88">
        <v>23.0</v>
      </c>
      <c r="I218" s="88">
        <v>1963.0</v>
      </c>
      <c r="J218" s="14" t="s">
        <v>1038</v>
      </c>
      <c r="K218" s="14">
        <v>18.570044</v>
      </c>
      <c r="L218" s="14">
        <v>-95.411604</v>
      </c>
      <c r="M218" s="14" t="s">
        <v>249</v>
      </c>
      <c r="N218" s="14" t="s">
        <v>79</v>
      </c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</row>
    <row r="219">
      <c r="A219" s="14">
        <v>61700.0</v>
      </c>
      <c r="B219" s="14" t="s">
        <v>1950</v>
      </c>
      <c r="C219" s="14" t="s">
        <v>43</v>
      </c>
      <c r="D219" s="14" t="s">
        <v>343</v>
      </c>
      <c r="E219" s="14">
        <v>63443.0</v>
      </c>
      <c r="F219" s="88" t="s">
        <v>1039</v>
      </c>
      <c r="G219" s="14" t="str">
        <f t="shared" si="1"/>
        <v>1</v>
      </c>
      <c r="H219" s="88">
        <v>23.0</v>
      </c>
      <c r="I219" s="88">
        <v>1963.0</v>
      </c>
      <c r="J219" s="14" t="s">
        <v>1038</v>
      </c>
      <c r="K219" s="14">
        <v>18.570044</v>
      </c>
      <c r="L219" s="14">
        <v>-95.411604</v>
      </c>
      <c r="M219" s="14" t="s">
        <v>249</v>
      </c>
      <c r="N219" s="14" t="s">
        <v>79</v>
      </c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</row>
    <row r="220">
      <c r="A220" s="14">
        <v>61705.0</v>
      </c>
      <c r="B220" s="14" t="s">
        <v>1950</v>
      </c>
      <c r="C220" s="14" t="s">
        <v>43</v>
      </c>
      <c r="D220" s="14" t="s">
        <v>343</v>
      </c>
      <c r="E220" s="14">
        <v>63443.0</v>
      </c>
      <c r="F220" s="88" t="s">
        <v>1039</v>
      </c>
      <c r="G220" s="14" t="str">
        <f t="shared" si="1"/>
        <v>1</v>
      </c>
      <c r="H220" s="88">
        <v>23.0</v>
      </c>
      <c r="I220" s="88">
        <v>1963.0</v>
      </c>
      <c r="J220" s="14" t="s">
        <v>1038</v>
      </c>
      <c r="K220" s="14">
        <v>18.570044</v>
      </c>
      <c r="L220" s="14">
        <v>-95.411604</v>
      </c>
      <c r="M220" s="14" t="s">
        <v>249</v>
      </c>
      <c r="N220" s="14" t="s">
        <v>79</v>
      </c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</row>
    <row r="221">
      <c r="A221" s="14">
        <v>61655.0</v>
      </c>
      <c r="B221" s="14" t="s">
        <v>1950</v>
      </c>
      <c r="C221" s="14" t="s">
        <v>43</v>
      </c>
      <c r="D221" s="14" t="s">
        <v>343</v>
      </c>
      <c r="E221" s="14">
        <v>63443.0</v>
      </c>
      <c r="F221" s="88" t="s">
        <v>1039</v>
      </c>
      <c r="G221" s="14" t="str">
        <f t="shared" si="1"/>
        <v>1</v>
      </c>
      <c r="H221" s="88">
        <v>23.0</v>
      </c>
      <c r="I221" s="88">
        <v>1963.0</v>
      </c>
      <c r="J221" s="14" t="s">
        <v>1038</v>
      </c>
      <c r="K221" s="14">
        <v>18.570044</v>
      </c>
      <c r="L221" s="14">
        <v>-95.411604</v>
      </c>
      <c r="M221" s="14" t="s">
        <v>249</v>
      </c>
      <c r="N221" s="14" t="s">
        <v>79</v>
      </c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</row>
    <row r="222">
      <c r="A222" s="14">
        <v>60229.0</v>
      </c>
      <c r="B222" s="14" t="s">
        <v>1950</v>
      </c>
      <c r="C222" s="14" t="s">
        <v>43</v>
      </c>
      <c r="D222" s="14" t="s">
        <v>343</v>
      </c>
      <c r="E222" s="14">
        <v>63443.0</v>
      </c>
      <c r="F222" s="88" t="s">
        <v>1039</v>
      </c>
      <c r="G222" s="14" t="str">
        <f t="shared" si="1"/>
        <v>1</v>
      </c>
      <c r="H222" s="88">
        <v>23.0</v>
      </c>
      <c r="I222" s="88">
        <v>1963.0</v>
      </c>
      <c r="J222" s="14" t="s">
        <v>1038</v>
      </c>
      <c r="K222" s="14">
        <v>18.570044</v>
      </c>
      <c r="L222" s="14">
        <v>-95.411604</v>
      </c>
      <c r="M222" s="14" t="s">
        <v>249</v>
      </c>
      <c r="N222" s="14" t="s">
        <v>79</v>
      </c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</row>
    <row r="223">
      <c r="A223" s="14">
        <v>62425.0</v>
      </c>
      <c r="B223" s="14" t="s">
        <v>1950</v>
      </c>
      <c r="C223" s="14" t="s">
        <v>43</v>
      </c>
      <c r="D223" s="14" t="s">
        <v>343</v>
      </c>
      <c r="E223" s="14">
        <v>63502.0</v>
      </c>
      <c r="F223" s="14" t="s">
        <v>1037</v>
      </c>
      <c r="G223" s="14" t="str">
        <f t="shared" si="1"/>
        <v>3</v>
      </c>
      <c r="H223" s="14">
        <v>3.0</v>
      </c>
      <c r="I223" s="14">
        <v>1963.0</v>
      </c>
      <c r="J223" s="14" t="s">
        <v>1038</v>
      </c>
      <c r="K223" s="14">
        <v>18.570044</v>
      </c>
      <c r="L223" s="14">
        <v>-95.411604</v>
      </c>
      <c r="M223" s="14" t="s">
        <v>249</v>
      </c>
      <c r="N223" s="14" t="s">
        <v>79</v>
      </c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</row>
    <row r="224">
      <c r="A224" s="14">
        <v>61640.0</v>
      </c>
      <c r="B224" s="14" t="s">
        <v>1950</v>
      </c>
      <c r="C224" s="14" t="s">
        <v>43</v>
      </c>
      <c r="D224" s="14" t="s">
        <v>343</v>
      </c>
      <c r="E224" s="14">
        <v>63502.0</v>
      </c>
      <c r="F224" s="14" t="s">
        <v>1037</v>
      </c>
      <c r="G224" s="14" t="str">
        <f t="shared" si="1"/>
        <v>3</v>
      </c>
      <c r="H224" s="14">
        <v>3.0</v>
      </c>
      <c r="I224" s="14">
        <v>1963.0</v>
      </c>
      <c r="J224" s="14" t="s">
        <v>1038</v>
      </c>
      <c r="K224" s="14">
        <v>18.570044</v>
      </c>
      <c r="L224" s="14">
        <v>-95.411604</v>
      </c>
      <c r="M224" s="14" t="s">
        <v>249</v>
      </c>
      <c r="N224" s="14" t="s">
        <v>79</v>
      </c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</row>
    <row r="225">
      <c r="A225" s="14">
        <v>61651.0</v>
      </c>
      <c r="B225" s="14" t="s">
        <v>1950</v>
      </c>
      <c r="C225" s="14" t="s">
        <v>43</v>
      </c>
      <c r="D225" s="14" t="s">
        <v>343</v>
      </c>
      <c r="E225" s="14">
        <v>63502.0</v>
      </c>
      <c r="F225" s="14" t="s">
        <v>1037</v>
      </c>
      <c r="G225" s="14" t="str">
        <f t="shared" si="1"/>
        <v>3</v>
      </c>
      <c r="H225" s="14">
        <v>3.0</v>
      </c>
      <c r="I225" s="14">
        <v>1963.0</v>
      </c>
      <c r="J225" s="14" t="s">
        <v>1038</v>
      </c>
      <c r="K225" s="14">
        <v>18.570044</v>
      </c>
      <c r="L225" s="14">
        <v>-95.411604</v>
      </c>
      <c r="M225" s="14" t="s">
        <v>249</v>
      </c>
      <c r="N225" s="14" t="s">
        <v>79</v>
      </c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</row>
    <row r="226">
      <c r="A226" s="14">
        <v>61654.0</v>
      </c>
      <c r="B226" s="14" t="s">
        <v>1950</v>
      </c>
      <c r="C226" s="14" t="s">
        <v>43</v>
      </c>
      <c r="D226" s="14" t="s">
        <v>343</v>
      </c>
      <c r="E226" s="14">
        <v>63502.0</v>
      </c>
      <c r="F226" s="14" t="s">
        <v>1037</v>
      </c>
      <c r="G226" s="14" t="str">
        <f t="shared" si="1"/>
        <v>3</v>
      </c>
      <c r="H226" s="14">
        <v>3.0</v>
      </c>
      <c r="I226" s="14">
        <v>1963.0</v>
      </c>
      <c r="J226" s="14" t="s">
        <v>1038</v>
      </c>
      <c r="K226" s="14">
        <v>18.570044</v>
      </c>
      <c r="L226" s="14">
        <v>-95.411604</v>
      </c>
      <c r="M226" s="14" t="s">
        <v>249</v>
      </c>
      <c r="N226" s="14" t="s">
        <v>79</v>
      </c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</row>
    <row r="227">
      <c r="A227" s="14">
        <v>61665.0</v>
      </c>
      <c r="B227" s="14" t="s">
        <v>1950</v>
      </c>
      <c r="C227" s="14" t="s">
        <v>43</v>
      </c>
      <c r="D227" s="14" t="s">
        <v>343</v>
      </c>
      <c r="E227" s="14">
        <v>63502.0</v>
      </c>
      <c r="F227" s="14" t="s">
        <v>1037</v>
      </c>
      <c r="G227" s="14" t="str">
        <f t="shared" si="1"/>
        <v>3</v>
      </c>
      <c r="H227" s="14">
        <v>3.0</v>
      </c>
      <c r="I227" s="14">
        <v>1963.0</v>
      </c>
      <c r="J227" s="14" t="s">
        <v>1038</v>
      </c>
      <c r="K227" s="14">
        <v>18.570044</v>
      </c>
      <c r="L227" s="14">
        <v>-95.411604</v>
      </c>
      <c r="M227" s="14" t="s">
        <v>249</v>
      </c>
      <c r="N227" s="14" t="s">
        <v>79</v>
      </c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</row>
    <row r="228">
      <c r="A228" s="29">
        <v>36673.0</v>
      </c>
      <c r="B228" s="29" t="s">
        <v>1950</v>
      </c>
      <c r="C228" s="29" t="s">
        <v>43</v>
      </c>
      <c r="D228" s="29" t="s">
        <v>343</v>
      </c>
      <c r="E228" s="29">
        <v>62408.0</v>
      </c>
      <c r="F228" s="29" t="s">
        <v>2118</v>
      </c>
      <c r="G228" s="29" t="str">
        <f t="shared" si="1"/>
        <v>5</v>
      </c>
      <c r="H228" s="29">
        <v>20.0</v>
      </c>
      <c r="I228" s="29">
        <v>1963.0</v>
      </c>
      <c r="J228" s="64" t="s">
        <v>2119</v>
      </c>
      <c r="K228" s="29">
        <v>21.195857</v>
      </c>
      <c r="L228" s="29">
        <v>-98.792316</v>
      </c>
      <c r="M228" s="29" t="s">
        <v>249</v>
      </c>
      <c r="N228" s="29" t="s">
        <v>79</v>
      </c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</row>
    <row r="229">
      <c r="A229" s="25">
        <v>60750.0</v>
      </c>
      <c r="B229" s="25" t="s">
        <v>1950</v>
      </c>
      <c r="C229" s="25" t="s">
        <v>43</v>
      </c>
      <c r="D229" s="25" t="s">
        <v>343</v>
      </c>
      <c r="E229" s="25">
        <v>63439.0</v>
      </c>
      <c r="F229" s="25" t="s">
        <v>2120</v>
      </c>
      <c r="G229" s="25" t="str">
        <f t="shared" si="1"/>
        <v>1</v>
      </c>
      <c r="H229" s="25">
        <v>18.0</v>
      </c>
      <c r="I229" s="25">
        <v>1963.0</v>
      </c>
      <c r="J229" s="25" t="s">
        <v>2105</v>
      </c>
      <c r="K229" s="25">
        <v>21.199188</v>
      </c>
      <c r="L229" s="25">
        <v>-98.782467</v>
      </c>
      <c r="M229" s="25" t="s">
        <v>249</v>
      </c>
      <c r="N229" s="25" t="s">
        <v>79</v>
      </c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</row>
    <row r="230">
      <c r="A230" s="25">
        <v>62422.0</v>
      </c>
      <c r="B230" s="25" t="s">
        <v>1950</v>
      </c>
      <c r="C230" s="25" t="s">
        <v>43</v>
      </c>
      <c r="D230" s="25" t="s">
        <v>343</v>
      </c>
      <c r="E230" s="25">
        <v>63511.0</v>
      </c>
      <c r="F230" s="25" t="s">
        <v>2121</v>
      </c>
      <c r="G230" s="25" t="str">
        <f t="shared" si="1"/>
        <v>3</v>
      </c>
      <c r="H230" s="25">
        <v>12.0</v>
      </c>
      <c r="I230" s="25">
        <v>1963.0</v>
      </c>
      <c r="J230" s="25" t="s">
        <v>2105</v>
      </c>
      <c r="K230" s="25">
        <v>21.199188</v>
      </c>
      <c r="L230" s="25">
        <v>-98.782467</v>
      </c>
      <c r="M230" s="25" t="s">
        <v>249</v>
      </c>
      <c r="N230" s="25" t="s">
        <v>79</v>
      </c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</row>
    <row r="231">
      <c r="A231" s="8">
        <v>62129.0</v>
      </c>
      <c r="B231" s="8" t="s">
        <v>1950</v>
      </c>
      <c r="C231" s="8" t="s">
        <v>43</v>
      </c>
      <c r="D231" s="8" t="s">
        <v>343</v>
      </c>
      <c r="E231" s="8">
        <v>63452.0</v>
      </c>
      <c r="F231" s="8" t="s">
        <v>2122</v>
      </c>
      <c r="G231" s="8" t="str">
        <f t="shared" si="1"/>
        <v>1</v>
      </c>
      <c r="H231" s="8">
        <v>30.0</v>
      </c>
      <c r="I231" s="8">
        <v>1963.0</v>
      </c>
      <c r="J231" s="8" t="s">
        <v>2123</v>
      </c>
    </row>
    <row r="232">
      <c r="A232" s="8">
        <v>62138.0</v>
      </c>
      <c r="B232" s="8" t="s">
        <v>1950</v>
      </c>
      <c r="C232" s="8" t="s">
        <v>43</v>
      </c>
      <c r="D232" s="8" t="s">
        <v>343</v>
      </c>
      <c r="E232" s="8">
        <v>63452.0</v>
      </c>
      <c r="F232" s="8" t="s">
        <v>2122</v>
      </c>
      <c r="G232" s="8" t="str">
        <f t="shared" si="1"/>
        <v>1</v>
      </c>
      <c r="H232" s="8">
        <v>30.0</v>
      </c>
      <c r="I232" s="8">
        <v>1963.0</v>
      </c>
      <c r="J232" s="8" t="s">
        <v>2123</v>
      </c>
    </row>
    <row r="233">
      <c r="A233" s="36">
        <v>40143.0</v>
      </c>
      <c r="B233" s="36" t="s">
        <v>1950</v>
      </c>
      <c r="C233" s="36" t="s">
        <v>43</v>
      </c>
      <c r="D233" s="36" t="s">
        <v>343</v>
      </c>
      <c r="E233" s="36">
        <v>58252.0</v>
      </c>
      <c r="F233" s="36" t="s">
        <v>2124</v>
      </c>
      <c r="G233" s="36" t="str">
        <f t="shared" si="1"/>
        <v>9</v>
      </c>
      <c r="H233" s="36">
        <v>1.0</v>
      </c>
      <c r="I233" s="36">
        <v>1968.0</v>
      </c>
      <c r="J233" s="107" t="s">
        <v>2125</v>
      </c>
      <c r="K233" s="36">
        <v>21.42187</v>
      </c>
      <c r="L233" s="36">
        <v>-98.889412</v>
      </c>
      <c r="M233" s="36" t="s">
        <v>249</v>
      </c>
      <c r="N233" s="36" t="s">
        <v>79</v>
      </c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  <c r="AC233" s="37"/>
      <c r="AD233" s="37"/>
      <c r="AE233" s="37"/>
    </row>
    <row r="234">
      <c r="A234" s="22">
        <v>61667.0</v>
      </c>
      <c r="B234" s="22" t="s">
        <v>1950</v>
      </c>
      <c r="C234" s="22" t="s">
        <v>43</v>
      </c>
      <c r="D234" s="22" t="s">
        <v>343</v>
      </c>
      <c r="E234" s="22">
        <v>69548.0</v>
      </c>
      <c r="F234" s="22" t="s">
        <v>2126</v>
      </c>
      <c r="G234" s="22" t="str">
        <f t="shared" si="1"/>
        <v>8</v>
      </c>
      <c r="H234" s="22">
        <v>10.0</v>
      </c>
      <c r="I234" s="22">
        <v>1969.0</v>
      </c>
      <c r="J234" s="22" t="s">
        <v>2127</v>
      </c>
      <c r="K234" s="22">
        <v>17.182859</v>
      </c>
      <c r="L234" s="22">
        <v>-93.601755</v>
      </c>
      <c r="M234" s="22" t="s">
        <v>249</v>
      </c>
      <c r="N234" s="22" t="s">
        <v>79</v>
      </c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</row>
    <row r="235">
      <c r="A235" s="22">
        <v>62229.0</v>
      </c>
      <c r="B235" s="22" t="s">
        <v>1950</v>
      </c>
      <c r="C235" s="22" t="s">
        <v>43</v>
      </c>
      <c r="D235" s="22" t="s">
        <v>343</v>
      </c>
      <c r="E235" s="22">
        <v>69549.0</v>
      </c>
      <c r="F235" s="22" t="s">
        <v>2126</v>
      </c>
      <c r="G235" s="22" t="str">
        <f t="shared" si="1"/>
        <v>8</v>
      </c>
      <c r="H235" s="22">
        <v>10.0</v>
      </c>
      <c r="I235" s="22">
        <v>1969.0</v>
      </c>
      <c r="J235" s="22" t="s">
        <v>2127</v>
      </c>
      <c r="K235" s="22">
        <v>17.182859</v>
      </c>
      <c r="L235" s="22">
        <v>-93.601755</v>
      </c>
      <c r="M235" s="22" t="s">
        <v>249</v>
      </c>
      <c r="N235" s="22" t="s">
        <v>79</v>
      </c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</row>
    <row r="236">
      <c r="A236" s="22">
        <v>62647.0</v>
      </c>
      <c r="B236" s="22" t="s">
        <v>1950</v>
      </c>
      <c r="C236" s="22" t="s">
        <v>43</v>
      </c>
      <c r="D236" s="22" t="s">
        <v>343</v>
      </c>
      <c r="E236" s="22">
        <v>69549.0</v>
      </c>
      <c r="F236" s="22" t="s">
        <v>2126</v>
      </c>
      <c r="G236" s="22" t="str">
        <f t="shared" si="1"/>
        <v>8</v>
      </c>
      <c r="H236" s="22">
        <v>10.0</v>
      </c>
      <c r="I236" s="22">
        <v>1969.0</v>
      </c>
      <c r="J236" s="22" t="s">
        <v>2127</v>
      </c>
      <c r="K236" s="22">
        <v>17.182859</v>
      </c>
      <c r="L236" s="22">
        <v>-93.601755</v>
      </c>
      <c r="M236" s="22" t="s">
        <v>249</v>
      </c>
      <c r="N236" s="22" t="s">
        <v>79</v>
      </c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</row>
    <row r="237">
      <c r="A237" s="22">
        <v>62383.0</v>
      </c>
      <c r="B237" s="22" t="s">
        <v>1950</v>
      </c>
      <c r="C237" s="22" t="s">
        <v>43</v>
      </c>
      <c r="D237" s="22" t="s">
        <v>343</v>
      </c>
      <c r="E237" s="22">
        <v>69549.0</v>
      </c>
      <c r="F237" s="22" t="s">
        <v>2126</v>
      </c>
      <c r="G237" s="22" t="str">
        <f t="shared" si="1"/>
        <v>8</v>
      </c>
      <c r="H237" s="22">
        <v>10.0</v>
      </c>
      <c r="I237" s="22">
        <v>1969.0</v>
      </c>
      <c r="J237" s="22" t="s">
        <v>2127</v>
      </c>
      <c r="K237" s="22">
        <v>17.182859</v>
      </c>
      <c r="L237" s="22">
        <v>-93.601755</v>
      </c>
      <c r="M237" s="22" t="s">
        <v>249</v>
      </c>
      <c r="N237" s="22" t="s">
        <v>79</v>
      </c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</row>
    <row r="238">
      <c r="A238" s="22">
        <v>62548.0</v>
      </c>
      <c r="B238" s="22" t="s">
        <v>1950</v>
      </c>
      <c r="C238" s="22" t="s">
        <v>43</v>
      </c>
      <c r="D238" s="22" t="s">
        <v>343</v>
      </c>
      <c r="E238" s="22">
        <v>69551.0</v>
      </c>
      <c r="F238" s="22" t="s">
        <v>2126</v>
      </c>
      <c r="G238" s="22" t="str">
        <f t="shared" si="1"/>
        <v>8</v>
      </c>
      <c r="H238" s="22">
        <v>10.0</v>
      </c>
      <c r="I238" s="22">
        <v>1969.0</v>
      </c>
      <c r="J238" s="22" t="s">
        <v>2128</v>
      </c>
      <c r="K238" s="22">
        <v>17.22699</v>
      </c>
      <c r="L238" s="22">
        <v>-93.570191</v>
      </c>
      <c r="M238" s="22" t="s">
        <v>249</v>
      </c>
      <c r="N238" s="22" t="s">
        <v>79</v>
      </c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</row>
    <row r="239">
      <c r="A239" s="22">
        <v>62402.0</v>
      </c>
      <c r="B239" s="22" t="s">
        <v>1950</v>
      </c>
      <c r="C239" s="22" t="s">
        <v>43</v>
      </c>
      <c r="D239" s="22" t="s">
        <v>343</v>
      </c>
      <c r="E239" s="22">
        <v>69551.0</v>
      </c>
      <c r="F239" s="22" t="s">
        <v>2126</v>
      </c>
      <c r="G239" s="22" t="str">
        <f t="shared" si="1"/>
        <v>8</v>
      </c>
      <c r="H239" s="22">
        <v>10.0</v>
      </c>
      <c r="I239" s="22">
        <v>1969.0</v>
      </c>
      <c r="J239" s="22" t="s">
        <v>2128</v>
      </c>
      <c r="K239" s="22">
        <v>17.22699</v>
      </c>
      <c r="L239" s="22">
        <v>-93.570191</v>
      </c>
      <c r="M239" s="22" t="s">
        <v>249</v>
      </c>
      <c r="N239" s="22" t="s">
        <v>79</v>
      </c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</row>
    <row r="240">
      <c r="A240" s="22">
        <v>62374.0</v>
      </c>
      <c r="B240" s="22" t="s">
        <v>1950</v>
      </c>
      <c r="C240" s="22" t="s">
        <v>43</v>
      </c>
      <c r="D240" s="22" t="s">
        <v>343</v>
      </c>
      <c r="E240" s="22">
        <v>69551.0</v>
      </c>
      <c r="F240" s="22" t="s">
        <v>2126</v>
      </c>
      <c r="G240" s="22" t="str">
        <f t="shared" si="1"/>
        <v>8</v>
      </c>
      <c r="H240" s="22">
        <v>10.0</v>
      </c>
      <c r="I240" s="22">
        <v>1969.0</v>
      </c>
      <c r="J240" s="22" t="s">
        <v>2128</v>
      </c>
      <c r="K240" s="22">
        <v>17.22699</v>
      </c>
      <c r="L240" s="22">
        <v>-93.570191</v>
      </c>
      <c r="M240" s="22" t="s">
        <v>249</v>
      </c>
      <c r="N240" s="22" t="s">
        <v>79</v>
      </c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</row>
    <row r="241">
      <c r="A241" s="22">
        <v>61688.0</v>
      </c>
      <c r="B241" s="22" t="s">
        <v>1950</v>
      </c>
      <c r="C241" s="22" t="s">
        <v>43</v>
      </c>
      <c r="D241" s="22" t="s">
        <v>343</v>
      </c>
      <c r="E241" s="22">
        <v>69544.0</v>
      </c>
      <c r="F241" s="22" t="s">
        <v>2129</v>
      </c>
      <c r="G241" s="22" t="str">
        <f t="shared" si="1"/>
        <v>8</v>
      </c>
      <c r="H241" s="22">
        <v>9.0</v>
      </c>
      <c r="I241" s="22">
        <v>1969.0</v>
      </c>
      <c r="J241" s="22" t="s">
        <v>2130</v>
      </c>
      <c r="K241" s="22">
        <v>17.351394</v>
      </c>
      <c r="L241" s="22">
        <v>-93.52749</v>
      </c>
      <c r="M241" s="22" t="s">
        <v>249</v>
      </c>
      <c r="N241" s="22" t="s">
        <v>79</v>
      </c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</row>
    <row r="242">
      <c r="A242" s="22">
        <v>61687.0</v>
      </c>
      <c r="B242" s="22" t="s">
        <v>1950</v>
      </c>
      <c r="C242" s="22" t="s">
        <v>43</v>
      </c>
      <c r="D242" s="22" t="s">
        <v>343</v>
      </c>
      <c r="E242" s="22">
        <v>69544.0</v>
      </c>
      <c r="F242" s="22" t="s">
        <v>2129</v>
      </c>
      <c r="G242" s="22" t="str">
        <f t="shared" si="1"/>
        <v>8</v>
      </c>
      <c r="H242" s="22">
        <v>9.0</v>
      </c>
      <c r="I242" s="22">
        <v>1969.0</v>
      </c>
      <c r="J242" s="22" t="s">
        <v>2130</v>
      </c>
      <c r="K242" s="22">
        <v>17.351394</v>
      </c>
      <c r="L242" s="22">
        <v>-93.52749</v>
      </c>
      <c r="M242" s="22" t="s">
        <v>249</v>
      </c>
      <c r="N242" s="22" t="s">
        <v>79</v>
      </c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</row>
    <row r="243">
      <c r="A243" s="36">
        <v>62610.0</v>
      </c>
      <c r="B243" s="36" t="s">
        <v>1950</v>
      </c>
      <c r="C243" s="36" t="s">
        <v>43</v>
      </c>
      <c r="D243" s="36" t="s">
        <v>343</v>
      </c>
      <c r="E243" s="36">
        <v>69554.0</v>
      </c>
      <c r="F243" s="36" t="s">
        <v>1668</v>
      </c>
      <c r="G243" s="36" t="str">
        <f t="shared" si="1"/>
        <v>8</v>
      </c>
      <c r="H243" s="36">
        <v>12.0</v>
      </c>
      <c r="I243" s="36">
        <v>1969.0</v>
      </c>
      <c r="J243" s="36" t="s">
        <v>2131</v>
      </c>
      <c r="K243" s="36">
        <v>17.430469</v>
      </c>
      <c r="L243" s="36">
        <v>-93.095959</v>
      </c>
      <c r="M243" s="36" t="s">
        <v>249</v>
      </c>
      <c r="N243" s="36" t="s">
        <v>79</v>
      </c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  <c r="AC243" s="37"/>
      <c r="AD243" s="37"/>
      <c r="AE243" s="37"/>
    </row>
    <row r="244">
      <c r="A244" s="39">
        <v>61660.0</v>
      </c>
      <c r="B244" s="39" t="s">
        <v>1950</v>
      </c>
      <c r="C244" s="39" t="s">
        <v>43</v>
      </c>
      <c r="D244" s="39" t="s">
        <v>343</v>
      </c>
      <c r="E244" s="39">
        <v>69539.0</v>
      </c>
      <c r="F244" s="39" t="s">
        <v>2132</v>
      </c>
      <c r="G244" s="39" t="str">
        <f t="shared" si="1"/>
        <v>8</v>
      </c>
      <c r="H244" s="39">
        <v>5.0</v>
      </c>
      <c r="I244" s="39">
        <v>1969.0</v>
      </c>
      <c r="J244" s="39" t="s">
        <v>2133</v>
      </c>
      <c r="K244" s="39">
        <v>17.484423</v>
      </c>
      <c r="L244" s="39">
        <v>-92.021778</v>
      </c>
      <c r="M244" s="39" t="s">
        <v>249</v>
      </c>
      <c r="N244" s="39" t="s">
        <v>79</v>
      </c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  <c r="AB244" s="40"/>
      <c r="AC244" s="40"/>
      <c r="AD244" s="40"/>
      <c r="AE244" s="40"/>
    </row>
    <row r="245">
      <c r="A245" s="39">
        <v>62302.0</v>
      </c>
      <c r="B245" s="39" t="s">
        <v>1950</v>
      </c>
      <c r="C245" s="39" t="s">
        <v>43</v>
      </c>
      <c r="D245" s="39" t="s">
        <v>343</v>
      </c>
      <c r="E245" s="39">
        <v>69541.0</v>
      </c>
      <c r="F245" s="39" t="s">
        <v>2134</v>
      </c>
      <c r="G245" s="39" t="str">
        <f t="shared" si="1"/>
        <v>8</v>
      </c>
      <c r="H245" s="39">
        <v>6.0</v>
      </c>
      <c r="I245" s="39">
        <v>1969.0</v>
      </c>
      <c r="J245" s="39" t="s">
        <v>2133</v>
      </c>
      <c r="K245" s="39">
        <v>17.484423</v>
      </c>
      <c r="L245" s="39">
        <v>-92.021778</v>
      </c>
      <c r="M245" s="39" t="s">
        <v>249</v>
      </c>
      <c r="N245" s="39" t="s">
        <v>79</v>
      </c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  <c r="AB245" s="40"/>
      <c r="AC245" s="40"/>
      <c r="AD245" s="40"/>
      <c r="AE245" s="40"/>
    </row>
    <row r="246">
      <c r="A246" s="39">
        <v>61689.0</v>
      </c>
      <c r="B246" s="39" t="s">
        <v>1950</v>
      </c>
      <c r="C246" s="39" t="s">
        <v>43</v>
      </c>
      <c r="D246" s="39" t="s">
        <v>343</v>
      </c>
      <c r="E246" s="39">
        <v>69541.0</v>
      </c>
      <c r="F246" s="105" t="s">
        <v>2134</v>
      </c>
      <c r="G246" s="39" t="str">
        <f t="shared" si="1"/>
        <v>8</v>
      </c>
      <c r="H246" s="105">
        <v>6.0</v>
      </c>
      <c r="I246" s="105">
        <v>1969.0</v>
      </c>
      <c r="J246" s="39" t="s">
        <v>2133</v>
      </c>
      <c r="K246" s="39">
        <v>17.484423</v>
      </c>
      <c r="L246" s="39">
        <v>-92.021778</v>
      </c>
      <c r="M246" s="39" t="s">
        <v>249</v>
      </c>
      <c r="N246" s="39" t="s">
        <v>79</v>
      </c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  <c r="AA246" s="40"/>
      <c r="AB246" s="40"/>
      <c r="AC246" s="40"/>
      <c r="AD246" s="40"/>
      <c r="AE246" s="40"/>
    </row>
    <row r="247">
      <c r="A247" s="39">
        <v>61623.0</v>
      </c>
      <c r="B247" s="39" t="s">
        <v>1950</v>
      </c>
      <c r="C247" s="39" t="s">
        <v>43</v>
      </c>
      <c r="D247" s="39" t="s">
        <v>343</v>
      </c>
      <c r="E247" s="39">
        <v>69541.0</v>
      </c>
      <c r="F247" s="105" t="s">
        <v>2134</v>
      </c>
      <c r="G247" s="39" t="str">
        <f t="shared" si="1"/>
        <v>8</v>
      </c>
      <c r="H247" s="105">
        <v>6.0</v>
      </c>
      <c r="I247" s="105">
        <v>1969.0</v>
      </c>
      <c r="J247" s="39" t="s">
        <v>2133</v>
      </c>
      <c r="K247" s="39">
        <v>17.484423</v>
      </c>
      <c r="L247" s="39">
        <v>-92.021778</v>
      </c>
      <c r="M247" s="39" t="s">
        <v>249</v>
      </c>
      <c r="N247" s="39" t="s">
        <v>79</v>
      </c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  <c r="AA247" s="40"/>
      <c r="AB247" s="40"/>
      <c r="AC247" s="40"/>
      <c r="AD247" s="40"/>
      <c r="AE247" s="40"/>
    </row>
    <row r="248">
      <c r="A248" s="39">
        <v>62363.0</v>
      </c>
      <c r="B248" s="39" t="s">
        <v>1950</v>
      </c>
      <c r="C248" s="39" t="s">
        <v>43</v>
      </c>
      <c r="D248" s="39" t="s">
        <v>343</v>
      </c>
      <c r="E248" s="39">
        <v>69541.0</v>
      </c>
      <c r="F248" s="105" t="s">
        <v>2134</v>
      </c>
      <c r="G248" s="39" t="str">
        <f t="shared" si="1"/>
        <v>8</v>
      </c>
      <c r="H248" s="105">
        <v>6.0</v>
      </c>
      <c r="I248" s="105">
        <v>1969.0</v>
      </c>
      <c r="J248" s="39" t="s">
        <v>2133</v>
      </c>
      <c r="K248" s="39">
        <v>17.484423</v>
      </c>
      <c r="L248" s="39">
        <v>-92.021778</v>
      </c>
      <c r="M248" s="39" t="s">
        <v>249</v>
      </c>
      <c r="N248" s="39" t="s">
        <v>79</v>
      </c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  <c r="AA248" s="40"/>
      <c r="AB248" s="40"/>
      <c r="AC248" s="40"/>
      <c r="AD248" s="40"/>
      <c r="AE248" s="40"/>
    </row>
    <row r="249">
      <c r="A249" s="14">
        <v>62389.0</v>
      </c>
      <c r="B249" s="14" t="s">
        <v>1950</v>
      </c>
      <c r="C249" s="14" t="s">
        <v>43</v>
      </c>
      <c r="D249" s="14" t="s">
        <v>343</v>
      </c>
      <c r="E249" s="14">
        <v>69572.0</v>
      </c>
      <c r="F249" s="14" t="s">
        <v>1816</v>
      </c>
      <c r="G249" s="14" t="str">
        <f t="shared" si="1"/>
        <v>8</v>
      </c>
      <c r="H249" s="14">
        <v>25.0</v>
      </c>
      <c r="I249" s="14">
        <v>1969.0</v>
      </c>
      <c r="J249" s="14" t="s">
        <v>2135</v>
      </c>
      <c r="K249" s="14">
        <v>18.570044</v>
      </c>
      <c r="L249" s="14">
        <v>-95.411604</v>
      </c>
      <c r="M249" s="14" t="s">
        <v>249</v>
      </c>
      <c r="N249" s="14" t="s">
        <v>79</v>
      </c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</row>
    <row r="250">
      <c r="A250" s="14">
        <v>61685.0</v>
      </c>
      <c r="B250" s="14" t="s">
        <v>1950</v>
      </c>
      <c r="C250" s="14" t="s">
        <v>43</v>
      </c>
      <c r="D250" s="14" t="s">
        <v>343</v>
      </c>
      <c r="E250" s="14">
        <v>69572.0</v>
      </c>
      <c r="F250" s="14" t="s">
        <v>1816</v>
      </c>
      <c r="G250" s="14" t="str">
        <f t="shared" si="1"/>
        <v>8</v>
      </c>
      <c r="H250" s="14">
        <v>25.0</v>
      </c>
      <c r="I250" s="14">
        <v>1969.0</v>
      </c>
      <c r="J250" s="14" t="s">
        <v>2135</v>
      </c>
      <c r="K250" s="14">
        <v>18.570044</v>
      </c>
      <c r="L250" s="14">
        <v>-95.411604</v>
      </c>
      <c r="M250" s="14" t="s">
        <v>249</v>
      </c>
      <c r="N250" s="14" t="s">
        <v>79</v>
      </c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</row>
    <row r="251">
      <c r="A251" s="14">
        <v>61649.0</v>
      </c>
      <c r="B251" s="14" t="s">
        <v>1950</v>
      </c>
      <c r="C251" s="14" t="s">
        <v>43</v>
      </c>
      <c r="D251" s="14" t="s">
        <v>343</v>
      </c>
      <c r="E251" s="14">
        <v>69572.0</v>
      </c>
      <c r="F251" s="14" t="s">
        <v>1816</v>
      </c>
      <c r="G251" s="14" t="str">
        <f t="shared" si="1"/>
        <v>8</v>
      </c>
      <c r="H251" s="14">
        <v>25.0</v>
      </c>
      <c r="I251" s="14">
        <v>1969.0</v>
      </c>
      <c r="J251" s="14" t="s">
        <v>2135</v>
      </c>
      <c r="K251" s="14">
        <v>18.570044</v>
      </c>
      <c r="L251" s="14">
        <v>-95.411604</v>
      </c>
      <c r="M251" s="14" t="s">
        <v>249</v>
      </c>
      <c r="N251" s="14" t="s">
        <v>79</v>
      </c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</row>
    <row r="252">
      <c r="A252" s="14">
        <v>61716.0</v>
      </c>
      <c r="B252" s="14" t="s">
        <v>1950</v>
      </c>
      <c r="C252" s="14" t="s">
        <v>43</v>
      </c>
      <c r="D252" s="14" t="s">
        <v>343</v>
      </c>
      <c r="E252" s="14">
        <v>69572.0</v>
      </c>
      <c r="F252" s="14" t="s">
        <v>1816</v>
      </c>
      <c r="G252" s="14" t="str">
        <f t="shared" si="1"/>
        <v>8</v>
      </c>
      <c r="H252" s="14">
        <v>25.0</v>
      </c>
      <c r="I252" s="14">
        <v>1969.0</v>
      </c>
      <c r="J252" s="14" t="s">
        <v>2135</v>
      </c>
      <c r="K252" s="14">
        <v>18.570044</v>
      </c>
      <c r="L252" s="14">
        <v>-95.411604</v>
      </c>
      <c r="M252" s="14" t="s">
        <v>249</v>
      </c>
      <c r="N252" s="14" t="s">
        <v>79</v>
      </c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</row>
    <row r="253">
      <c r="A253" s="14">
        <v>61680.0</v>
      </c>
      <c r="B253" s="14" t="s">
        <v>1950</v>
      </c>
      <c r="C253" s="14" t="s">
        <v>43</v>
      </c>
      <c r="D253" s="14" t="s">
        <v>343</v>
      </c>
      <c r="E253" s="14">
        <v>69572.0</v>
      </c>
      <c r="F253" s="14" t="s">
        <v>1816</v>
      </c>
      <c r="G253" s="14" t="str">
        <f t="shared" si="1"/>
        <v>8</v>
      </c>
      <c r="H253" s="14">
        <v>25.0</v>
      </c>
      <c r="I253" s="14">
        <v>1969.0</v>
      </c>
      <c r="J253" s="14" t="s">
        <v>2135</v>
      </c>
      <c r="K253" s="14">
        <v>18.570044</v>
      </c>
      <c r="L253" s="14">
        <v>-95.411604</v>
      </c>
      <c r="M253" s="14" t="s">
        <v>249</v>
      </c>
      <c r="N253" s="14" t="s">
        <v>79</v>
      </c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</row>
    <row r="254">
      <c r="A254" s="14">
        <v>61609.0</v>
      </c>
      <c r="B254" s="14" t="s">
        <v>1950</v>
      </c>
      <c r="C254" s="14" t="s">
        <v>43</v>
      </c>
      <c r="D254" s="14" t="s">
        <v>343</v>
      </c>
      <c r="E254" s="14">
        <v>69572.0</v>
      </c>
      <c r="F254" s="14" t="s">
        <v>1816</v>
      </c>
      <c r="G254" s="14" t="str">
        <f t="shared" si="1"/>
        <v>8</v>
      </c>
      <c r="H254" s="14">
        <v>25.0</v>
      </c>
      <c r="I254" s="14">
        <v>1969.0</v>
      </c>
      <c r="J254" s="14" t="s">
        <v>2135</v>
      </c>
      <c r="K254" s="14">
        <v>18.570044</v>
      </c>
      <c r="L254" s="14">
        <v>-95.411604</v>
      </c>
      <c r="M254" s="14" t="s">
        <v>249</v>
      </c>
      <c r="N254" s="14" t="s">
        <v>79</v>
      </c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</row>
    <row r="255">
      <c r="A255" s="14">
        <v>62167.0</v>
      </c>
      <c r="B255" s="14" t="s">
        <v>1950</v>
      </c>
      <c r="C255" s="14" t="s">
        <v>43</v>
      </c>
      <c r="D255" s="14" t="s">
        <v>343</v>
      </c>
      <c r="E255" s="14">
        <v>69532.0</v>
      </c>
      <c r="F255" s="14" t="s">
        <v>1818</v>
      </c>
      <c r="G255" s="14" t="str">
        <f t="shared" si="1"/>
        <v>7</v>
      </c>
      <c r="H255" s="14">
        <v>29.0</v>
      </c>
      <c r="I255" s="14">
        <v>1969.0</v>
      </c>
      <c r="J255" s="14" t="s">
        <v>2135</v>
      </c>
      <c r="K255" s="14">
        <v>18.570044</v>
      </c>
      <c r="L255" s="14">
        <v>-95.411604</v>
      </c>
      <c r="M255" s="14" t="s">
        <v>249</v>
      </c>
      <c r="N255" s="14" t="s">
        <v>79</v>
      </c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</row>
    <row r="256">
      <c r="A256" s="14">
        <v>62144.0</v>
      </c>
      <c r="B256" s="14" t="s">
        <v>1950</v>
      </c>
      <c r="C256" s="14" t="s">
        <v>43</v>
      </c>
      <c r="D256" s="14" t="s">
        <v>343</v>
      </c>
      <c r="E256" s="14">
        <v>69532.0</v>
      </c>
      <c r="F256" s="88" t="s">
        <v>1818</v>
      </c>
      <c r="G256" s="14" t="str">
        <f t="shared" si="1"/>
        <v>7</v>
      </c>
      <c r="H256" s="88">
        <v>29.0</v>
      </c>
      <c r="I256" s="88">
        <v>1969.0</v>
      </c>
      <c r="J256" s="14" t="s">
        <v>2135</v>
      </c>
      <c r="K256" s="14">
        <v>18.570044</v>
      </c>
      <c r="L256" s="14">
        <v>-95.411604</v>
      </c>
      <c r="M256" s="14" t="s">
        <v>249</v>
      </c>
      <c r="N256" s="14" t="s">
        <v>79</v>
      </c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</row>
    <row r="257">
      <c r="A257" s="14">
        <v>62264.0</v>
      </c>
      <c r="B257" s="14" t="s">
        <v>1950</v>
      </c>
      <c r="C257" s="14" t="s">
        <v>43</v>
      </c>
      <c r="D257" s="14" t="s">
        <v>343</v>
      </c>
      <c r="E257" s="14">
        <v>69532.0</v>
      </c>
      <c r="F257" s="88" t="s">
        <v>1818</v>
      </c>
      <c r="G257" s="14" t="str">
        <f t="shared" si="1"/>
        <v>7</v>
      </c>
      <c r="H257" s="88">
        <v>29.0</v>
      </c>
      <c r="I257" s="88">
        <v>1969.0</v>
      </c>
      <c r="J257" s="14" t="s">
        <v>2135</v>
      </c>
      <c r="K257" s="14">
        <v>18.570044</v>
      </c>
      <c r="L257" s="14">
        <v>-95.411604</v>
      </c>
      <c r="M257" s="14" t="s">
        <v>249</v>
      </c>
      <c r="N257" s="14" t="s">
        <v>79</v>
      </c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</row>
    <row r="258">
      <c r="A258" s="19">
        <v>62591.0</v>
      </c>
      <c r="B258" s="19" t="s">
        <v>1950</v>
      </c>
      <c r="C258" s="19" t="s">
        <v>43</v>
      </c>
      <c r="D258" s="19" t="s">
        <v>343</v>
      </c>
      <c r="E258" s="19">
        <v>69536.0</v>
      </c>
      <c r="F258" s="19" t="s">
        <v>2136</v>
      </c>
      <c r="G258" s="19" t="str">
        <f t="shared" si="1"/>
        <v>8</v>
      </c>
      <c r="H258" s="19">
        <v>1.0</v>
      </c>
      <c r="I258" s="19">
        <v>1969.0</v>
      </c>
      <c r="J258" s="19" t="s">
        <v>2137</v>
      </c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</row>
    <row r="259">
      <c r="A259" s="19">
        <v>62188.0</v>
      </c>
      <c r="B259" s="19" t="s">
        <v>1950</v>
      </c>
      <c r="C259" s="19" t="s">
        <v>43</v>
      </c>
      <c r="D259" s="19" t="s">
        <v>343</v>
      </c>
      <c r="E259" s="19">
        <v>69536.0</v>
      </c>
      <c r="F259" s="19" t="s">
        <v>2136</v>
      </c>
      <c r="G259" s="19" t="str">
        <f t="shared" si="1"/>
        <v>8</v>
      </c>
      <c r="H259" s="19">
        <v>1.0</v>
      </c>
      <c r="I259" s="19">
        <v>1969.0</v>
      </c>
      <c r="J259" s="19" t="s">
        <v>2137</v>
      </c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</row>
    <row r="260">
      <c r="A260" s="19">
        <v>62252.0</v>
      </c>
      <c r="B260" s="19" t="s">
        <v>1950</v>
      </c>
      <c r="C260" s="19" t="s">
        <v>43</v>
      </c>
      <c r="D260" s="19" t="s">
        <v>343</v>
      </c>
      <c r="E260" s="19">
        <v>69536.0</v>
      </c>
      <c r="F260" s="19" t="s">
        <v>2136</v>
      </c>
      <c r="G260" s="19" t="str">
        <f t="shared" si="1"/>
        <v>8</v>
      </c>
      <c r="H260" s="19">
        <v>1.0</v>
      </c>
      <c r="I260" s="19">
        <v>1969.0</v>
      </c>
      <c r="J260" s="19" t="s">
        <v>2137</v>
      </c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</row>
    <row r="261">
      <c r="A261" s="19">
        <v>61634.0</v>
      </c>
      <c r="B261" s="19" t="s">
        <v>1950</v>
      </c>
      <c r="C261" s="19" t="s">
        <v>43</v>
      </c>
      <c r="D261" s="19" t="s">
        <v>343</v>
      </c>
      <c r="E261" s="19">
        <v>69538.0</v>
      </c>
      <c r="F261" s="19" t="s">
        <v>2138</v>
      </c>
      <c r="G261" s="19" t="str">
        <f t="shared" si="1"/>
        <v>8</v>
      </c>
      <c r="H261" s="19">
        <v>3.0</v>
      </c>
      <c r="I261" s="19">
        <v>1969.0</v>
      </c>
      <c r="J261" s="19" t="s">
        <v>2137</v>
      </c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</row>
    <row r="262">
      <c r="A262" s="34">
        <v>61702.0</v>
      </c>
      <c r="B262" s="34" t="s">
        <v>1950</v>
      </c>
      <c r="C262" s="34" t="s">
        <v>43</v>
      </c>
      <c r="D262" s="34" t="s">
        <v>343</v>
      </c>
      <c r="E262" s="34">
        <v>71602.0</v>
      </c>
      <c r="F262" s="34" t="s">
        <v>1831</v>
      </c>
      <c r="G262" s="34" t="str">
        <f t="shared" si="1"/>
        <v>8</v>
      </c>
      <c r="H262" s="34">
        <v>6.0</v>
      </c>
      <c r="I262" s="34">
        <v>1971.0</v>
      </c>
      <c r="J262" s="34" t="s">
        <v>2139</v>
      </c>
      <c r="K262" s="34">
        <v>18.539181</v>
      </c>
      <c r="L262" s="34">
        <v>-95.204776</v>
      </c>
      <c r="M262" s="34" t="s">
        <v>249</v>
      </c>
      <c r="N262" s="34" t="s">
        <v>79</v>
      </c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  <c r="AB262" s="35"/>
      <c r="AC262" s="35"/>
      <c r="AD262" s="35"/>
      <c r="AE262" s="35"/>
    </row>
    <row r="263">
      <c r="A263" s="34">
        <v>61683.0</v>
      </c>
      <c r="B263" s="34" t="s">
        <v>1950</v>
      </c>
      <c r="C263" s="34" t="s">
        <v>43</v>
      </c>
      <c r="D263" s="34" t="s">
        <v>343</v>
      </c>
      <c r="E263" s="34">
        <v>71602.0</v>
      </c>
      <c r="F263" s="34" t="s">
        <v>1831</v>
      </c>
      <c r="G263" s="34" t="str">
        <f t="shared" si="1"/>
        <v>8</v>
      </c>
      <c r="H263" s="34">
        <v>6.0</v>
      </c>
      <c r="I263" s="34">
        <v>1971.0</v>
      </c>
      <c r="J263" s="34" t="s">
        <v>2139</v>
      </c>
      <c r="K263" s="34">
        <v>18.539181</v>
      </c>
      <c r="L263" s="34">
        <v>-95.204776</v>
      </c>
      <c r="M263" s="34" t="s">
        <v>249</v>
      </c>
      <c r="N263" s="34" t="s">
        <v>79</v>
      </c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  <c r="AC263" s="35"/>
      <c r="AD263" s="35"/>
      <c r="AE263" s="35"/>
    </row>
    <row r="264">
      <c r="A264" s="29">
        <v>62186.0</v>
      </c>
      <c r="B264" s="29" t="s">
        <v>1950</v>
      </c>
      <c r="C264" s="29" t="s">
        <v>43</v>
      </c>
      <c r="D264" s="29" t="s">
        <v>343</v>
      </c>
      <c r="E264" s="29">
        <v>71592.0</v>
      </c>
      <c r="F264" s="29" t="s">
        <v>1825</v>
      </c>
      <c r="G264" s="29" t="str">
        <f t="shared" si="1"/>
        <v>7</v>
      </c>
      <c r="H264" s="29">
        <v>30.0</v>
      </c>
      <c r="I264" s="29">
        <v>1971.0</v>
      </c>
      <c r="J264" s="29" t="s">
        <v>1826</v>
      </c>
      <c r="K264" s="65">
        <v>18.575006</v>
      </c>
      <c r="L264" s="29">
        <v>-95.341682</v>
      </c>
      <c r="M264" s="29" t="s">
        <v>249</v>
      </c>
      <c r="N264" s="29" t="s">
        <v>79</v>
      </c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</row>
    <row r="265">
      <c r="A265" s="29">
        <v>62575.0</v>
      </c>
      <c r="B265" s="29" t="s">
        <v>1950</v>
      </c>
      <c r="C265" s="29" t="s">
        <v>43</v>
      </c>
      <c r="D265" s="29" t="s">
        <v>343</v>
      </c>
      <c r="E265" s="29">
        <v>71592.0</v>
      </c>
      <c r="F265" s="29" t="s">
        <v>1825</v>
      </c>
      <c r="G265" s="29" t="str">
        <f t="shared" si="1"/>
        <v>7</v>
      </c>
      <c r="H265" s="29">
        <v>30.0</v>
      </c>
      <c r="I265" s="29">
        <v>1971.0</v>
      </c>
      <c r="J265" s="29" t="s">
        <v>1826</v>
      </c>
      <c r="K265" s="65">
        <v>18.575006</v>
      </c>
      <c r="L265" s="29">
        <v>-95.341682</v>
      </c>
      <c r="M265" s="29" t="s">
        <v>249</v>
      </c>
      <c r="N265" s="29" t="s">
        <v>79</v>
      </c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</row>
    <row r="266">
      <c r="A266" s="29">
        <v>62569.0</v>
      </c>
      <c r="B266" s="29" t="s">
        <v>1950</v>
      </c>
      <c r="C266" s="29" t="s">
        <v>43</v>
      </c>
      <c r="D266" s="29" t="s">
        <v>343</v>
      </c>
      <c r="E266" s="29">
        <v>71595.0</v>
      </c>
      <c r="F266" s="29" t="s">
        <v>1825</v>
      </c>
      <c r="G266" s="29" t="str">
        <f t="shared" si="1"/>
        <v>7</v>
      </c>
      <c r="H266" s="29">
        <v>30.0</v>
      </c>
      <c r="I266" s="29">
        <v>1971.0</v>
      </c>
      <c r="J266" s="29" t="s">
        <v>1826</v>
      </c>
      <c r="K266" s="65">
        <v>18.575006</v>
      </c>
      <c r="L266" s="29">
        <v>-95.341682</v>
      </c>
      <c r="M266" s="29" t="s">
        <v>249</v>
      </c>
      <c r="N266" s="29" t="s">
        <v>79</v>
      </c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</row>
    <row r="267">
      <c r="A267" s="11">
        <v>62297.0</v>
      </c>
      <c r="B267" s="11" t="s">
        <v>1950</v>
      </c>
      <c r="C267" s="11" t="s">
        <v>43</v>
      </c>
      <c r="D267" s="11" t="s">
        <v>343</v>
      </c>
      <c r="E267" s="11">
        <v>71581.0</v>
      </c>
      <c r="F267" s="62" t="s">
        <v>2140</v>
      </c>
      <c r="G267" s="11" t="str">
        <f t="shared" si="1"/>
        <v>7</v>
      </c>
      <c r="H267" s="62">
        <v>8.0</v>
      </c>
      <c r="I267" s="62">
        <v>1971.0</v>
      </c>
      <c r="J267" s="11" t="s">
        <v>2141</v>
      </c>
      <c r="K267" s="95">
        <v>21.289846</v>
      </c>
      <c r="L267" s="95">
        <v>-98.78919</v>
      </c>
      <c r="M267" s="11" t="s">
        <v>249</v>
      </c>
      <c r="N267" s="11" t="s">
        <v>79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</row>
    <row r="268">
      <c r="A268" s="11">
        <v>62134.0</v>
      </c>
      <c r="B268" s="11" t="s">
        <v>1950</v>
      </c>
      <c r="C268" s="11" t="s">
        <v>43</v>
      </c>
      <c r="D268" s="11" t="s">
        <v>343</v>
      </c>
      <c r="E268" s="11">
        <v>71581.0</v>
      </c>
      <c r="F268" s="11" t="s">
        <v>2140</v>
      </c>
      <c r="G268" s="11" t="str">
        <f t="shared" si="1"/>
        <v>7</v>
      </c>
      <c r="H268" s="11">
        <v>8.0</v>
      </c>
      <c r="I268" s="11">
        <v>1971.0</v>
      </c>
      <c r="J268" s="11" t="s">
        <v>2141</v>
      </c>
      <c r="K268" s="95">
        <v>21.289846</v>
      </c>
      <c r="L268" s="95">
        <v>-98.78919</v>
      </c>
      <c r="M268" s="11" t="s">
        <v>249</v>
      </c>
      <c r="N268" s="11" t="s">
        <v>79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</row>
    <row r="269">
      <c r="A269" s="8">
        <v>61662.0</v>
      </c>
      <c r="B269" s="8" t="s">
        <v>1950</v>
      </c>
      <c r="C269" s="8" t="s">
        <v>43</v>
      </c>
      <c r="D269" s="8" t="s">
        <v>343</v>
      </c>
      <c r="E269" s="8">
        <v>71601.0</v>
      </c>
      <c r="F269" s="8" t="s">
        <v>1831</v>
      </c>
      <c r="G269" s="8" t="str">
        <f t="shared" si="1"/>
        <v>8</v>
      </c>
      <c r="H269" s="8">
        <v>6.0</v>
      </c>
      <c r="I269" s="8">
        <v>1971.0</v>
      </c>
      <c r="J269" s="8" t="s">
        <v>2142</v>
      </c>
      <c r="M269" s="8" t="s">
        <v>249</v>
      </c>
      <c r="N269" s="8" t="s">
        <v>79</v>
      </c>
    </row>
    <row r="270">
      <c r="A270" s="17">
        <v>58727.0</v>
      </c>
      <c r="B270" s="17" t="s">
        <v>43</v>
      </c>
      <c r="C270" s="17" t="s">
        <v>43</v>
      </c>
      <c r="D270" s="17" t="s">
        <v>343</v>
      </c>
      <c r="E270" s="17">
        <v>6135.0</v>
      </c>
      <c r="F270" s="18"/>
      <c r="G270" s="17"/>
      <c r="H270" s="18"/>
      <c r="I270" s="18"/>
      <c r="J270" s="17" t="s">
        <v>2085</v>
      </c>
      <c r="K270" s="17">
        <v>3.416667</v>
      </c>
      <c r="L270" s="17">
        <v>-76.55</v>
      </c>
      <c r="M270" s="17" t="s">
        <v>249</v>
      </c>
      <c r="N270" s="17" t="s">
        <v>79</v>
      </c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</row>
    <row r="271">
      <c r="A271" s="17">
        <v>91031.0</v>
      </c>
      <c r="B271" s="17" t="s">
        <v>43</v>
      </c>
      <c r="C271" s="17" t="s">
        <v>43</v>
      </c>
      <c r="D271" s="17" t="s">
        <v>343</v>
      </c>
      <c r="E271" s="17">
        <v>6135.0</v>
      </c>
      <c r="F271" s="18"/>
      <c r="G271" s="17"/>
      <c r="H271" s="18"/>
      <c r="I271" s="18"/>
      <c r="J271" s="17" t="s">
        <v>2085</v>
      </c>
      <c r="K271" s="17">
        <v>3.416667</v>
      </c>
      <c r="L271" s="17">
        <v>-76.55</v>
      </c>
      <c r="M271" s="17" t="s">
        <v>249</v>
      </c>
      <c r="N271" s="17" t="s">
        <v>79</v>
      </c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</row>
    <row r="272">
      <c r="A272" s="17">
        <v>58157.0</v>
      </c>
      <c r="B272" s="17" t="s">
        <v>43</v>
      </c>
      <c r="C272" s="17" t="s">
        <v>43</v>
      </c>
      <c r="D272" s="17" t="s">
        <v>343</v>
      </c>
      <c r="E272" s="17">
        <v>6135.0</v>
      </c>
      <c r="F272" s="18"/>
      <c r="G272" s="17"/>
      <c r="H272" s="18"/>
      <c r="I272" s="18"/>
      <c r="J272" s="17" t="s">
        <v>2085</v>
      </c>
      <c r="K272" s="17">
        <v>3.416667</v>
      </c>
      <c r="L272" s="17">
        <v>-76.55</v>
      </c>
      <c r="M272" s="17" t="s">
        <v>249</v>
      </c>
      <c r="N272" s="17" t="s">
        <v>79</v>
      </c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</row>
    <row r="273">
      <c r="A273" s="17">
        <v>58728.0</v>
      </c>
      <c r="B273" s="17" t="s">
        <v>43</v>
      </c>
      <c r="C273" s="17" t="s">
        <v>43</v>
      </c>
      <c r="D273" s="17" t="s">
        <v>343</v>
      </c>
      <c r="E273" s="17">
        <v>6135.0</v>
      </c>
      <c r="F273" s="18"/>
      <c r="G273" s="17"/>
      <c r="H273" s="18"/>
      <c r="I273" s="18"/>
      <c r="J273" s="17" t="s">
        <v>2085</v>
      </c>
      <c r="K273" s="17">
        <v>3.416667</v>
      </c>
      <c r="L273" s="17">
        <v>-76.55</v>
      </c>
      <c r="M273" s="17" t="s">
        <v>249</v>
      </c>
      <c r="N273" s="17" t="s">
        <v>79</v>
      </c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</row>
    <row r="274">
      <c r="A274" s="17">
        <v>58230.0</v>
      </c>
      <c r="B274" s="17" t="s">
        <v>43</v>
      </c>
      <c r="C274" s="17" t="s">
        <v>43</v>
      </c>
      <c r="D274" s="17" t="s">
        <v>343</v>
      </c>
      <c r="E274" s="17">
        <v>6135.0</v>
      </c>
      <c r="F274" s="18"/>
      <c r="G274" s="17"/>
      <c r="H274" s="18"/>
      <c r="I274" s="18"/>
      <c r="J274" s="17" t="s">
        <v>2085</v>
      </c>
      <c r="K274" s="17">
        <v>3.416667</v>
      </c>
      <c r="L274" s="17">
        <v>-76.55</v>
      </c>
      <c r="M274" s="17" t="s">
        <v>249</v>
      </c>
      <c r="N274" s="17" t="s">
        <v>79</v>
      </c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</row>
    <row r="275">
      <c r="A275" s="17">
        <v>58707.0</v>
      </c>
      <c r="B275" s="17" t="s">
        <v>43</v>
      </c>
      <c r="C275" s="17" t="s">
        <v>43</v>
      </c>
      <c r="D275" s="17" t="s">
        <v>343</v>
      </c>
      <c r="E275" s="17">
        <v>6135.0</v>
      </c>
      <c r="F275" s="18"/>
      <c r="G275" s="17"/>
      <c r="H275" s="18"/>
      <c r="I275" s="18"/>
      <c r="J275" s="17" t="s">
        <v>2085</v>
      </c>
      <c r="K275" s="17">
        <v>3.416667</v>
      </c>
      <c r="L275" s="17">
        <v>-76.55</v>
      </c>
      <c r="M275" s="17" t="s">
        <v>249</v>
      </c>
      <c r="N275" s="17" t="s">
        <v>79</v>
      </c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</row>
    <row r="276">
      <c r="A276" s="17">
        <v>58252.0</v>
      </c>
      <c r="B276" s="17" t="s">
        <v>43</v>
      </c>
      <c r="C276" s="17" t="s">
        <v>43</v>
      </c>
      <c r="D276" s="17" t="s">
        <v>343</v>
      </c>
      <c r="E276" s="17">
        <v>6135.0</v>
      </c>
      <c r="F276" s="18"/>
      <c r="G276" s="17"/>
      <c r="H276" s="18"/>
      <c r="I276" s="18"/>
      <c r="J276" s="17" t="s">
        <v>2085</v>
      </c>
      <c r="K276" s="17">
        <v>3.416667</v>
      </c>
      <c r="L276" s="17">
        <v>-76.55</v>
      </c>
      <c r="M276" s="17" t="s">
        <v>249</v>
      </c>
      <c r="N276" s="17" t="s">
        <v>79</v>
      </c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</row>
    <row r="277">
      <c r="A277" s="17">
        <v>58704.0</v>
      </c>
      <c r="B277" s="17" t="s">
        <v>43</v>
      </c>
      <c r="C277" s="17" t="s">
        <v>43</v>
      </c>
      <c r="D277" s="17" t="s">
        <v>343</v>
      </c>
      <c r="E277" s="17">
        <v>6135.0</v>
      </c>
      <c r="F277" s="17"/>
      <c r="G277" s="17"/>
      <c r="H277" s="17"/>
      <c r="I277" s="17"/>
      <c r="J277" s="17" t="s">
        <v>2085</v>
      </c>
      <c r="K277" s="17">
        <v>3.416667</v>
      </c>
      <c r="L277" s="17">
        <v>-76.55</v>
      </c>
      <c r="M277" s="17" t="s">
        <v>249</v>
      </c>
      <c r="N277" s="17" t="s">
        <v>79</v>
      </c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</row>
    <row r="278">
      <c r="A278" s="17">
        <v>58256.0</v>
      </c>
      <c r="B278" s="17" t="s">
        <v>43</v>
      </c>
      <c r="C278" s="17" t="s">
        <v>43</v>
      </c>
      <c r="D278" s="17" t="s">
        <v>343</v>
      </c>
      <c r="E278" s="17">
        <v>6135.0</v>
      </c>
      <c r="F278" s="18"/>
      <c r="G278" s="17"/>
      <c r="H278" s="18"/>
      <c r="I278" s="18"/>
      <c r="J278" s="17" t="s">
        <v>2085</v>
      </c>
      <c r="K278" s="17">
        <v>3.416667</v>
      </c>
      <c r="L278" s="17">
        <v>-76.55</v>
      </c>
      <c r="M278" s="17" t="s">
        <v>249</v>
      </c>
      <c r="N278" s="17" t="s">
        <v>79</v>
      </c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</row>
    <row r="279">
      <c r="A279" s="17">
        <v>58758.0</v>
      </c>
      <c r="B279" s="17" t="s">
        <v>43</v>
      </c>
      <c r="C279" s="17" t="s">
        <v>43</v>
      </c>
      <c r="D279" s="17" t="s">
        <v>343</v>
      </c>
      <c r="E279" s="17">
        <v>6135.0</v>
      </c>
      <c r="F279" s="18"/>
      <c r="G279" s="17"/>
      <c r="H279" s="18"/>
      <c r="I279" s="18"/>
      <c r="J279" s="17" t="s">
        <v>2085</v>
      </c>
      <c r="K279" s="17">
        <v>3.416667</v>
      </c>
      <c r="L279" s="17">
        <v>-76.55</v>
      </c>
      <c r="M279" s="17" t="s">
        <v>249</v>
      </c>
      <c r="N279" s="17" t="s">
        <v>79</v>
      </c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</row>
    <row r="280">
      <c r="A280" s="17">
        <v>58699.0</v>
      </c>
      <c r="B280" s="17" t="s">
        <v>43</v>
      </c>
      <c r="C280" s="17" t="s">
        <v>43</v>
      </c>
      <c r="D280" s="17" t="s">
        <v>343</v>
      </c>
      <c r="E280" s="17">
        <v>6135.0</v>
      </c>
      <c r="F280" s="18"/>
      <c r="G280" s="17"/>
      <c r="H280" s="18"/>
      <c r="I280" s="18"/>
      <c r="J280" s="17" t="s">
        <v>2085</v>
      </c>
      <c r="K280" s="17">
        <v>3.416667</v>
      </c>
      <c r="L280" s="17">
        <v>-76.55</v>
      </c>
      <c r="M280" s="17" t="s">
        <v>249</v>
      </c>
      <c r="N280" s="17" t="s">
        <v>79</v>
      </c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</row>
    <row r="281">
      <c r="A281" s="17">
        <v>59565.0</v>
      </c>
      <c r="B281" s="17" t="s">
        <v>43</v>
      </c>
      <c r="C281" s="17" t="s">
        <v>43</v>
      </c>
      <c r="D281" s="17" t="s">
        <v>343</v>
      </c>
      <c r="E281" s="17">
        <v>6135.0</v>
      </c>
      <c r="F281" s="18"/>
      <c r="G281" s="17"/>
      <c r="H281" s="18"/>
      <c r="I281" s="18"/>
      <c r="J281" s="17" t="s">
        <v>2085</v>
      </c>
      <c r="K281" s="17">
        <v>3.416667</v>
      </c>
      <c r="L281" s="17">
        <v>-76.55</v>
      </c>
      <c r="M281" s="17" t="s">
        <v>249</v>
      </c>
      <c r="N281" s="17" t="s">
        <v>79</v>
      </c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</row>
    <row r="282">
      <c r="A282" s="17">
        <v>58139.0</v>
      </c>
      <c r="B282" s="17" t="s">
        <v>43</v>
      </c>
      <c r="C282" s="17" t="s">
        <v>43</v>
      </c>
      <c r="D282" s="17" t="s">
        <v>343</v>
      </c>
      <c r="E282" s="17">
        <v>6135.0</v>
      </c>
      <c r="F282" s="18"/>
      <c r="G282" s="17"/>
      <c r="H282" s="18"/>
      <c r="I282" s="18"/>
      <c r="J282" s="17" t="s">
        <v>2085</v>
      </c>
      <c r="K282" s="17">
        <v>3.416667</v>
      </c>
      <c r="L282" s="17">
        <v>-76.55</v>
      </c>
      <c r="M282" s="17" t="s">
        <v>249</v>
      </c>
      <c r="N282" s="17" t="s">
        <v>79</v>
      </c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</row>
    <row r="283">
      <c r="A283" s="17">
        <v>59522.0</v>
      </c>
      <c r="B283" s="17" t="s">
        <v>43</v>
      </c>
      <c r="C283" s="17" t="s">
        <v>43</v>
      </c>
      <c r="D283" s="17" t="s">
        <v>343</v>
      </c>
      <c r="E283" s="17">
        <v>6135.0</v>
      </c>
      <c r="F283" s="18"/>
      <c r="G283" s="17"/>
      <c r="H283" s="18"/>
      <c r="I283" s="18"/>
      <c r="J283" s="17" t="s">
        <v>2085</v>
      </c>
      <c r="K283" s="17">
        <v>3.416667</v>
      </c>
      <c r="L283" s="17">
        <v>-76.55</v>
      </c>
      <c r="M283" s="17" t="s">
        <v>249</v>
      </c>
      <c r="N283" s="17" t="s">
        <v>79</v>
      </c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</row>
    <row r="284">
      <c r="A284" s="17">
        <v>58203.0</v>
      </c>
      <c r="B284" s="17" t="s">
        <v>43</v>
      </c>
      <c r="C284" s="17" t="s">
        <v>43</v>
      </c>
      <c r="D284" s="17" t="s">
        <v>343</v>
      </c>
      <c r="E284" s="17">
        <v>6135.0</v>
      </c>
      <c r="F284" s="18"/>
      <c r="G284" s="17"/>
      <c r="H284" s="18"/>
      <c r="I284" s="18"/>
      <c r="J284" s="17" t="s">
        <v>2085</v>
      </c>
      <c r="K284" s="17">
        <v>3.416667</v>
      </c>
      <c r="L284" s="17">
        <v>-76.55</v>
      </c>
      <c r="M284" s="17" t="s">
        <v>249</v>
      </c>
      <c r="N284" s="17" t="s">
        <v>79</v>
      </c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</row>
    <row r="285">
      <c r="A285" s="17">
        <v>58743.0</v>
      </c>
      <c r="B285" s="17" t="s">
        <v>43</v>
      </c>
      <c r="C285" s="17" t="s">
        <v>43</v>
      </c>
      <c r="D285" s="17" t="s">
        <v>343</v>
      </c>
      <c r="E285" s="17">
        <v>6135.0</v>
      </c>
      <c r="F285" s="18"/>
      <c r="G285" s="17"/>
      <c r="H285" s="18"/>
      <c r="I285" s="18"/>
      <c r="J285" s="17" t="s">
        <v>2085</v>
      </c>
      <c r="K285" s="17">
        <v>3.416667</v>
      </c>
      <c r="L285" s="17">
        <v>-76.55</v>
      </c>
      <c r="M285" s="17" t="s">
        <v>249</v>
      </c>
      <c r="N285" s="17" t="s">
        <v>79</v>
      </c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</row>
    <row r="286">
      <c r="A286" s="17">
        <v>58790.0</v>
      </c>
      <c r="B286" s="17" t="s">
        <v>43</v>
      </c>
      <c r="C286" s="17" t="s">
        <v>43</v>
      </c>
      <c r="D286" s="17" t="s">
        <v>343</v>
      </c>
      <c r="E286" s="17">
        <v>6135.0</v>
      </c>
      <c r="F286" s="18"/>
      <c r="G286" s="17"/>
      <c r="H286" s="18"/>
      <c r="I286" s="18"/>
      <c r="J286" s="17" t="s">
        <v>2085</v>
      </c>
      <c r="K286" s="17">
        <v>3.416667</v>
      </c>
      <c r="L286" s="17">
        <v>-76.55</v>
      </c>
      <c r="M286" s="17" t="s">
        <v>249</v>
      </c>
      <c r="N286" s="17" t="s">
        <v>79</v>
      </c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</row>
    <row r="287">
      <c r="A287" s="17">
        <v>58794.0</v>
      </c>
      <c r="B287" s="17" t="s">
        <v>43</v>
      </c>
      <c r="C287" s="17" t="s">
        <v>43</v>
      </c>
      <c r="D287" s="17" t="s">
        <v>343</v>
      </c>
      <c r="E287" s="17">
        <v>6135.0</v>
      </c>
      <c r="F287" s="18"/>
      <c r="G287" s="17"/>
      <c r="H287" s="18"/>
      <c r="I287" s="18"/>
      <c r="J287" s="17" t="s">
        <v>2085</v>
      </c>
      <c r="K287" s="17">
        <v>3.416667</v>
      </c>
      <c r="L287" s="17">
        <v>-76.55</v>
      </c>
      <c r="M287" s="17" t="s">
        <v>249</v>
      </c>
      <c r="N287" s="17" t="s">
        <v>79</v>
      </c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</row>
    <row r="288">
      <c r="A288" s="17">
        <v>58171.0</v>
      </c>
      <c r="B288" s="17" t="s">
        <v>43</v>
      </c>
      <c r="C288" s="17" t="s">
        <v>43</v>
      </c>
      <c r="D288" s="17" t="s">
        <v>343</v>
      </c>
      <c r="E288" s="17">
        <v>6135.0</v>
      </c>
      <c r="F288" s="18"/>
      <c r="G288" s="17"/>
      <c r="H288" s="18"/>
      <c r="I288" s="18"/>
      <c r="J288" s="17" t="s">
        <v>2085</v>
      </c>
      <c r="K288" s="17">
        <v>3.416667</v>
      </c>
      <c r="L288" s="17">
        <v>-76.55</v>
      </c>
      <c r="M288" s="17" t="s">
        <v>249</v>
      </c>
      <c r="N288" s="17" t="s">
        <v>79</v>
      </c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</row>
    <row r="289">
      <c r="A289" s="17">
        <v>58175.0</v>
      </c>
      <c r="B289" s="17" t="s">
        <v>43</v>
      </c>
      <c r="C289" s="17" t="s">
        <v>43</v>
      </c>
      <c r="D289" s="17" t="s">
        <v>343</v>
      </c>
      <c r="E289" s="17">
        <v>6135.0</v>
      </c>
      <c r="F289" s="18"/>
      <c r="G289" s="17"/>
      <c r="H289" s="18"/>
      <c r="I289" s="18"/>
      <c r="J289" s="17" t="s">
        <v>2085</v>
      </c>
      <c r="K289" s="17">
        <v>3.416667</v>
      </c>
      <c r="L289" s="17">
        <v>-76.55</v>
      </c>
      <c r="M289" s="17" t="s">
        <v>249</v>
      </c>
      <c r="N289" s="17" t="s">
        <v>79</v>
      </c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</row>
    <row r="290">
      <c r="A290" s="17">
        <v>58596.0</v>
      </c>
      <c r="B290" s="17" t="s">
        <v>43</v>
      </c>
      <c r="C290" s="17" t="s">
        <v>43</v>
      </c>
      <c r="D290" s="17" t="s">
        <v>343</v>
      </c>
      <c r="E290" s="17">
        <v>6135.0</v>
      </c>
      <c r="F290" s="18"/>
      <c r="G290" s="17"/>
      <c r="H290" s="18"/>
      <c r="I290" s="18"/>
      <c r="J290" s="17" t="s">
        <v>2085</v>
      </c>
      <c r="K290" s="17">
        <v>3.416667</v>
      </c>
      <c r="L290" s="17">
        <v>-76.55</v>
      </c>
      <c r="M290" s="17" t="s">
        <v>249</v>
      </c>
      <c r="N290" s="17" t="s">
        <v>79</v>
      </c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</row>
    <row r="291">
      <c r="A291" s="17">
        <v>58102.0</v>
      </c>
      <c r="B291" s="17" t="s">
        <v>43</v>
      </c>
      <c r="C291" s="17" t="s">
        <v>43</v>
      </c>
      <c r="D291" s="17" t="s">
        <v>343</v>
      </c>
      <c r="E291" s="17">
        <v>6135.0</v>
      </c>
      <c r="F291" s="18"/>
      <c r="G291" s="17"/>
      <c r="H291" s="18"/>
      <c r="I291" s="18"/>
      <c r="J291" s="17" t="s">
        <v>2085</v>
      </c>
      <c r="K291" s="17">
        <v>3.416667</v>
      </c>
      <c r="L291" s="17">
        <v>-76.55</v>
      </c>
      <c r="M291" s="17" t="s">
        <v>249</v>
      </c>
      <c r="N291" s="17" t="s">
        <v>79</v>
      </c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</row>
    <row r="292">
      <c r="A292" s="17">
        <v>58176.0</v>
      </c>
      <c r="B292" s="17" t="s">
        <v>43</v>
      </c>
      <c r="C292" s="17" t="s">
        <v>43</v>
      </c>
      <c r="D292" s="17" t="s">
        <v>343</v>
      </c>
      <c r="E292" s="17">
        <v>6135.0</v>
      </c>
      <c r="F292" s="18"/>
      <c r="G292" s="17"/>
      <c r="H292" s="18"/>
      <c r="I292" s="18"/>
      <c r="J292" s="17" t="s">
        <v>2085</v>
      </c>
      <c r="K292" s="17">
        <v>3.416667</v>
      </c>
      <c r="L292" s="17">
        <v>-76.55</v>
      </c>
      <c r="M292" s="17" t="s">
        <v>249</v>
      </c>
      <c r="N292" s="17" t="s">
        <v>79</v>
      </c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</row>
    <row r="293">
      <c r="A293" s="17">
        <v>58214.0</v>
      </c>
      <c r="B293" s="17" t="s">
        <v>43</v>
      </c>
      <c r="C293" s="17" t="s">
        <v>43</v>
      </c>
      <c r="D293" s="17" t="s">
        <v>343</v>
      </c>
      <c r="E293" s="17">
        <v>6135.0</v>
      </c>
      <c r="F293" s="18"/>
      <c r="G293" s="17"/>
      <c r="H293" s="18"/>
      <c r="I293" s="18"/>
      <c r="J293" s="17" t="s">
        <v>2085</v>
      </c>
      <c r="K293" s="17">
        <v>3.416667</v>
      </c>
      <c r="L293" s="17">
        <v>-76.55</v>
      </c>
      <c r="M293" s="17" t="s">
        <v>249</v>
      </c>
      <c r="N293" s="17" t="s">
        <v>79</v>
      </c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</row>
    <row r="294">
      <c r="A294" s="17">
        <v>58200.0</v>
      </c>
      <c r="B294" s="17" t="s">
        <v>43</v>
      </c>
      <c r="C294" s="17" t="s">
        <v>43</v>
      </c>
      <c r="D294" s="17" t="s">
        <v>343</v>
      </c>
      <c r="E294" s="17">
        <v>6135.0</v>
      </c>
      <c r="F294" s="18"/>
      <c r="G294" s="17"/>
      <c r="H294" s="18"/>
      <c r="I294" s="18"/>
      <c r="J294" s="17" t="s">
        <v>2085</v>
      </c>
      <c r="K294" s="17">
        <v>3.416667</v>
      </c>
      <c r="L294" s="17">
        <v>-76.55</v>
      </c>
      <c r="M294" s="17" t="s">
        <v>249</v>
      </c>
      <c r="N294" s="17" t="s">
        <v>79</v>
      </c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</row>
    <row r="295">
      <c r="A295" s="17">
        <v>59356.0</v>
      </c>
      <c r="B295" s="17" t="s">
        <v>43</v>
      </c>
      <c r="C295" s="17" t="s">
        <v>43</v>
      </c>
      <c r="D295" s="17" t="s">
        <v>343</v>
      </c>
      <c r="E295" s="17">
        <v>6135.0</v>
      </c>
      <c r="F295" s="18"/>
      <c r="G295" s="17"/>
      <c r="H295" s="18"/>
      <c r="I295" s="18"/>
      <c r="J295" s="17" t="s">
        <v>2085</v>
      </c>
      <c r="K295" s="17">
        <v>3.416667</v>
      </c>
      <c r="L295" s="17">
        <v>-76.55</v>
      </c>
      <c r="M295" s="17" t="s">
        <v>249</v>
      </c>
      <c r="N295" s="17" t="s">
        <v>79</v>
      </c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</row>
    <row r="296">
      <c r="A296" s="17">
        <v>38711.0</v>
      </c>
      <c r="B296" s="17" t="s">
        <v>43</v>
      </c>
      <c r="C296" s="17" t="s">
        <v>43</v>
      </c>
      <c r="D296" s="17" t="s">
        <v>343</v>
      </c>
      <c r="E296" s="17">
        <v>6135.0</v>
      </c>
      <c r="F296" s="18"/>
      <c r="G296" s="17"/>
      <c r="H296" s="18"/>
      <c r="I296" s="18"/>
      <c r="J296" s="17" t="s">
        <v>2085</v>
      </c>
      <c r="K296" s="17">
        <v>3.416667</v>
      </c>
      <c r="L296" s="17">
        <v>-76.55</v>
      </c>
      <c r="M296" s="17" t="s">
        <v>249</v>
      </c>
      <c r="N296" s="17" t="s">
        <v>79</v>
      </c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</row>
    <row r="297">
      <c r="A297" s="11">
        <v>61664.0</v>
      </c>
      <c r="B297" s="11" t="s">
        <v>1950</v>
      </c>
      <c r="C297" s="11" t="s">
        <v>43</v>
      </c>
      <c r="D297" s="11" t="s">
        <v>343</v>
      </c>
      <c r="E297" s="11">
        <v>62425.0</v>
      </c>
      <c r="F297" s="12"/>
      <c r="G297" s="11"/>
      <c r="H297" s="12"/>
      <c r="I297" s="12"/>
      <c r="J297" s="110" t="s">
        <v>2040</v>
      </c>
      <c r="K297" s="11">
        <v>17.939035</v>
      </c>
      <c r="L297" s="11">
        <v>-96.17067</v>
      </c>
      <c r="M297" s="11" t="s">
        <v>249</v>
      </c>
      <c r="N297" s="11" t="s">
        <v>79</v>
      </c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</row>
    <row r="298">
      <c r="A298" s="11">
        <v>61636.0</v>
      </c>
      <c r="B298" s="11" t="s">
        <v>1950</v>
      </c>
      <c r="C298" s="11" t="s">
        <v>43</v>
      </c>
      <c r="D298" s="11" t="s">
        <v>343</v>
      </c>
      <c r="E298" s="11">
        <v>62425.0</v>
      </c>
      <c r="F298" s="12"/>
      <c r="G298" s="11"/>
      <c r="H298" s="12"/>
      <c r="I298" s="12"/>
      <c r="J298" s="11" t="s">
        <v>2040</v>
      </c>
      <c r="K298" s="11">
        <v>17.939035</v>
      </c>
      <c r="L298" s="11">
        <v>-96.17067</v>
      </c>
      <c r="M298" s="11" t="s">
        <v>249</v>
      </c>
      <c r="N298" s="11" t="s">
        <v>79</v>
      </c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</row>
    <row r="299">
      <c r="A299" s="11">
        <v>61678.0</v>
      </c>
      <c r="B299" s="11" t="s">
        <v>1950</v>
      </c>
      <c r="C299" s="11" t="s">
        <v>43</v>
      </c>
      <c r="D299" s="11" t="s">
        <v>343</v>
      </c>
      <c r="E299" s="11">
        <v>62425.0</v>
      </c>
      <c r="F299" s="12"/>
      <c r="G299" s="11"/>
      <c r="H299" s="12"/>
      <c r="I299" s="12"/>
      <c r="J299" s="110" t="s">
        <v>2040</v>
      </c>
      <c r="K299" s="11">
        <v>17.939035</v>
      </c>
      <c r="L299" s="11">
        <v>-96.17067</v>
      </c>
      <c r="M299" s="11" t="s">
        <v>249</v>
      </c>
      <c r="N299" s="11" t="s">
        <v>79</v>
      </c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</row>
    <row r="300">
      <c r="A300" s="11">
        <v>62472.0</v>
      </c>
      <c r="B300" s="11" t="s">
        <v>1950</v>
      </c>
      <c r="C300" s="11" t="s">
        <v>43</v>
      </c>
      <c r="D300" s="11" t="s">
        <v>343</v>
      </c>
      <c r="E300" s="11">
        <v>62425.0</v>
      </c>
      <c r="F300" s="12"/>
      <c r="G300" s="11"/>
      <c r="H300" s="12"/>
      <c r="I300" s="12"/>
      <c r="J300" s="110" t="s">
        <v>2143</v>
      </c>
      <c r="K300" s="11">
        <v>17.939035</v>
      </c>
      <c r="L300" s="11">
        <v>-96.17067</v>
      </c>
      <c r="M300" s="11" t="s">
        <v>249</v>
      </c>
      <c r="N300" s="11" t="s">
        <v>79</v>
      </c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</row>
    <row r="301">
      <c r="A301" s="11">
        <v>62355.0</v>
      </c>
      <c r="B301" s="11" t="s">
        <v>1950</v>
      </c>
      <c r="C301" s="11" t="s">
        <v>43</v>
      </c>
      <c r="D301" s="11" t="s">
        <v>343</v>
      </c>
      <c r="E301" s="11">
        <v>62425.0</v>
      </c>
      <c r="F301" s="12"/>
      <c r="G301" s="11"/>
      <c r="H301" s="12"/>
      <c r="I301" s="12"/>
      <c r="J301" s="110" t="s">
        <v>2144</v>
      </c>
      <c r="K301" s="11">
        <v>17.939035</v>
      </c>
      <c r="L301" s="11">
        <v>-96.17067</v>
      </c>
      <c r="M301" s="11" t="s">
        <v>249</v>
      </c>
      <c r="N301" s="11" t="s">
        <v>79</v>
      </c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</row>
    <row r="302">
      <c r="A302" s="11">
        <v>62511.0</v>
      </c>
      <c r="B302" s="11" t="s">
        <v>1950</v>
      </c>
      <c r="C302" s="11" t="s">
        <v>43</v>
      </c>
      <c r="D302" s="11" t="s">
        <v>343</v>
      </c>
      <c r="E302" s="11">
        <v>62425.0</v>
      </c>
      <c r="F302" s="12"/>
      <c r="G302" s="11"/>
      <c r="H302" s="12"/>
      <c r="I302" s="12"/>
      <c r="J302" s="110" t="s">
        <v>2145</v>
      </c>
      <c r="K302" s="11">
        <v>17.939035</v>
      </c>
      <c r="L302" s="11">
        <v>-96.17067</v>
      </c>
      <c r="M302" s="11" t="s">
        <v>249</v>
      </c>
      <c r="N302" s="11" t="s">
        <v>79</v>
      </c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</row>
    <row r="303">
      <c r="A303" s="11">
        <v>61645.0</v>
      </c>
      <c r="B303" s="11" t="s">
        <v>1950</v>
      </c>
      <c r="C303" s="11" t="s">
        <v>43</v>
      </c>
      <c r="D303" s="11" t="s">
        <v>343</v>
      </c>
      <c r="E303" s="11">
        <v>62425.0</v>
      </c>
      <c r="F303" s="12"/>
      <c r="G303" s="11"/>
      <c r="H303" s="12"/>
      <c r="I303" s="12"/>
      <c r="J303" s="110" t="s">
        <v>2146</v>
      </c>
      <c r="K303" s="11">
        <v>17.939035</v>
      </c>
      <c r="L303" s="11">
        <v>-96.17067</v>
      </c>
      <c r="M303" s="11" t="s">
        <v>249</v>
      </c>
      <c r="N303" s="11" t="s">
        <v>79</v>
      </c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</row>
    <row r="304">
      <c r="A304" s="22">
        <v>37880.0</v>
      </c>
      <c r="B304" s="22" t="s">
        <v>1950</v>
      </c>
      <c r="C304" s="22" t="s">
        <v>43</v>
      </c>
      <c r="D304" s="22" t="s">
        <v>343</v>
      </c>
      <c r="E304" s="22">
        <v>58165.0</v>
      </c>
      <c r="F304" s="23"/>
      <c r="G304" s="22"/>
      <c r="H304" s="23"/>
      <c r="I304" s="23"/>
      <c r="J304" s="84" t="s">
        <v>2147</v>
      </c>
      <c r="K304" s="85">
        <v>21.2792</v>
      </c>
      <c r="L304" s="22">
        <v>-98.780022</v>
      </c>
      <c r="M304" s="22" t="s">
        <v>249</v>
      </c>
      <c r="N304" s="22" t="s">
        <v>79</v>
      </c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</row>
    <row r="305">
      <c r="A305" s="22">
        <v>38869.0</v>
      </c>
      <c r="B305" s="22" t="s">
        <v>1950</v>
      </c>
      <c r="C305" s="22" t="s">
        <v>43</v>
      </c>
      <c r="D305" s="22" t="s">
        <v>343</v>
      </c>
      <c r="E305" s="22">
        <v>58165.0</v>
      </c>
      <c r="F305" s="23"/>
      <c r="G305" s="22"/>
      <c r="H305" s="23"/>
      <c r="I305" s="23"/>
      <c r="J305" s="84" t="s">
        <v>2148</v>
      </c>
      <c r="K305" s="85">
        <v>21.2792</v>
      </c>
      <c r="L305" s="22">
        <v>-98.780022</v>
      </c>
      <c r="M305" s="22" t="s">
        <v>249</v>
      </c>
      <c r="N305" s="22" t="s">
        <v>79</v>
      </c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</row>
    <row r="306">
      <c r="B306" s="8"/>
      <c r="C306" s="8"/>
      <c r="D306" s="8"/>
      <c r="F306" s="8"/>
      <c r="G306" s="8"/>
      <c r="H306" s="8"/>
      <c r="I306" s="8"/>
      <c r="J306" s="8"/>
      <c r="K306" s="8"/>
      <c r="L306" s="8"/>
    </row>
    <row r="307">
      <c r="B307" s="8"/>
      <c r="C307" s="8"/>
      <c r="D307" s="8"/>
      <c r="F307" s="8"/>
      <c r="G307" s="8"/>
      <c r="H307" s="8"/>
      <c r="I307" s="8"/>
      <c r="J307" s="8"/>
      <c r="K307" s="8"/>
      <c r="L307" s="8"/>
    </row>
    <row r="308">
      <c r="B308" s="8"/>
      <c r="C308" s="8"/>
      <c r="D308" s="8"/>
      <c r="F308" s="8"/>
      <c r="G308" s="8"/>
      <c r="H308" s="8"/>
      <c r="I308" s="8"/>
      <c r="J308" s="8"/>
      <c r="K308" s="8"/>
      <c r="L308" s="8"/>
    </row>
    <row r="309">
      <c r="B309" s="8"/>
      <c r="C309" s="8"/>
      <c r="D309" s="8"/>
      <c r="F309" s="8"/>
      <c r="G309" s="8"/>
      <c r="H309" s="8"/>
      <c r="I309" s="8"/>
      <c r="J309" s="8"/>
      <c r="K309" s="8"/>
      <c r="L309" s="8"/>
    </row>
    <row r="310">
      <c r="B310" s="8"/>
      <c r="C310" s="8"/>
      <c r="D310" s="8"/>
      <c r="F310" s="8"/>
      <c r="G310" s="8"/>
      <c r="H310" s="8"/>
      <c r="I310" s="8"/>
      <c r="J310" s="8"/>
      <c r="K310" s="8"/>
      <c r="L310" s="8"/>
    </row>
    <row r="311">
      <c r="B311" s="8"/>
      <c r="C311" s="8"/>
      <c r="D311" s="8"/>
      <c r="F311" s="8"/>
      <c r="G311" s="8"/>
      <c r="H311" s="8"/>
      <c r="I311" s="8"/>
      <c r="J311" s="8"/>
      <c r="K311" s="8"/>
      <c r="L311" s="8"/>
    </row>
    <row r="312">
      <c r="B312" s="8"/>
      <c r="C312" s="8"/>
      <c r="D312" s="8"/>
      <c r="F312" s="8"/>
      <c r="G312" s="8"/>
      <c r="H312" s="8"/>
      <c r="I312" s="8"/>
      <c r="J312" s="8"/>
      <c r="K312" s="8"/>
      <c r="L312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F2CC"/>
  </sheetPr>
  <sheetViews>
    <sheetView workbookViewId="0"/>
  </sheetViews>
  <sheetFormatPr customHeight="1" defaultColWidth="14.43" defaultRowHeight="15.75"/>
  <sheetData>
    <row r="1">
      <c r="A1" s="9" t="s">
        <v>69</v>
      </c>
      <c r="B1" s="9" t="s">
        <v>53</v>
      </c>
      <c r="C1" s="9" t="s">
        <v>54</v>
      </c>
      <c r="D1" s="9" t="s">
        <v>55</v>
      </c>
      <c r="E1" s="9" t="s">
        <v>240</v>
      </c>
      <c r="F1" s="9" t="s">
        <v>59</v>
      </c>
      <c r="G1" s="9" t="s">
        <v>60</v>
      </c>
      <c r="H1" s="9" t="s">
        <v>241</v>
      </c>
      <c r="I1" s="9" t="s">
        <v>62</v>
      </c>
      <c r="J1" s="9" t="s">
        <v>242</v>
      </c>
      <c r="K1" s="9" t="s">
        <v>243</v>
      </c>
      <c r="L1" s="9" t="s">
        <v>244</v>
      </c>
      <c r="M1" s="9" t="s">
        <v>66</v>
      </c>
      <c r="N1" s="9" t="s">
        <v>68</v>
      </c>
    </row>
    <row r="2">
      <c r="A2" s="17">
        <v>81969.0</v>
      </c>
      <c r="B2" s="17" t="s">
        <v>22</v>
      </c>
      <c r="C2" s="17" t="s">
        <v>22</v>
      </c>
      <c r="D2" s="18"/>
      <c r="E2" s="18"/>
      <c r="F2" s="17" t="s">
        <v>245</v>
      </c>
      <c r="G2" s="17">
        <v>9.0</v>
      </c>
      <c r="H2" s="17">
        <v>27.0</v>
      </c>
      <c r="I2" s="17">
        <v>1953.0</v>
      </c>
      <c r="J2" s="17" t="s">
        <v>246</v>
      </c>
      <c r="K2" s="17">
        <v>37.859094</v>
      </c>
      <c r="L2" s="17">
        <v>-122.485251</v>
      </c>
      <c r="M2" s="17" t="s">
        <v>247</v>
      </c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>
      <c r="A3" s="14">
        <v>82017.0</v>
      </c>
      <c r="B3" s="14" t="s">
        <v>22</v>
      </c>
      <c r="C3" s="14" t="s">
        <v>22</v>
      </c>
      <c r="D3" s="15"/>
      <c r="E3" s="15"/>
      <c r="F3" s="14" t="s">
        <v>208</v>
      </c>
      <c r="G3" s="14">
        <v>9.0</v>
      </c>
      <c r="H3" s="14">
        <v>19.0</v>
      </c>
      <c r="I3" s="14">
        <v>1954.0</v>
      </c>
      <c r="J3" s="14" t="s">
        <v>248</v>
      </c>
      <c r="K3" s="14">
        <v>33.547587</v>
      </c>
      <c r="L3" s="14">
        <v>-111.645817</v>
      </c>
      <c r="M3" s="50" t="s">
        <v>249</v>
      </c>
      <c r="N3" s="14" t="s">
        <v>79</v>
      </c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>
      <c r="A4" s="29">
        <v>82037.0</v>
      </c>
      <c r="B4" s="29" t="s">
        <v>22</v>
      </c>
      <c r="C4" s="29" t="s">
        <v>22</v>
      </c>
      <c r="D4" s="30"/>
      <c r="E4" s="30"/>
      <c r="F4" s="29" t="s">
        <v>174</v>
      </c>
      <c r="G4" s="29">
        <v>9.0</v>
      </c>
      <c r="H4" s="29">
        <v>1.0</v>
      </c>
      <c r="I4" s="29">
        <v>1954.0</v>
      </c>
      <c r="J4" s="29" t="s">
        <v>250</v>
      </c>
      <c r="K4" s="29">
        <v>29.219972</v>
      </c>
      <c r="L4" s="29">
        <v>-98.265156</v>
      </c>
      <c r="M4" s="45" t="s">
        <v>249</v>
      </c>
      <c r="N4" s="29" t="s">
        <v>79</v>
      </c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>
      <c r="A5" s="25">
        <v>81976.0</v>
      </c>
      <c r="B5" s="25" t="s">
        <v>22</v>
      </c>
      <c r="C5" s="25" t="s">
        <v>22</v>
      </c>
      <c r="D5" s="26"/>
      <c r="E5" s="26"/>
      <c r="F5" s="25" t="s">
        <v>251</v>
      </c>
      <c r="G5" s="25">
        <v>8.0</v>
      </c>
      <c r="H5" s="25">
        <v>9.0</v>
      </c>
      <c r="I5" s="25">
        <v>1952.0</v>
      </c>
      <c r="J5" s="25" t="s">
        <v>252</v>
      </c>
      <c r="K5" s="25">
        <v>35.994033</v>
      </c>
      <c r="L5" s="25">
        <v>-78.898619</v>
      </c>
      <c r="M5" s="25" t="s">
        <v>253</v>
      </c>
      <c r="N5" s="25" t="s">
        <v>79</v>
      </c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>
      <c r="A6" s="25">
        <v>82029.0</v>
      </c>
      <c r="B6" s="25" t="s">
        <v>22</v>
      </c>
      <c r="C6" s="25" t="s">
        <v>22</v>
      </c>
      <c r="D6" s="26"/>
      <c r="E6" s="26"/>
      <c r="F6" s="25" t="s">
        <v>254</v>
      </c>
      <c r="G6" s="25">
        <v>7.0</v>
      </c>
      <c r="H6" s="25">
        <v>2.0</v>
      </c>
      <c r="I6" s="25">
        <v>1953.0</v>
      </c>
      <c r="J6" s="25" t="s">
        <v>252</v>
      </c>
      <c r="K6" s="25">
        <v>35.994033</v>
      </c>
      <c r="L6" s="25">
        <v>-78.898619</v>
      </c>
      <c r="M6" s="25" t="s">
        <v>255</v>
      </c>
      <c r="N6" s="25" t="s">
        <v>79</v>
      </c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>
      <c r="A7" s="22">
        <v>36570.0</v>
      </c>
      <c r="B7" s="22" t="s">
        <v>22</v>
      </c>
      <c r="C7" s="22" t="s">
        <v>22</v>
      </c>
      <c r="D7" s="23"/>
      <c r="E7" s="23"/>
      <c r="F7" s="22" t="s">
        <v>256</v>
      </c>
      <c r="G7" s="22">
        <v>5.0</v>
      </c>
      <c r="H7" s="22">
        <v>25.0</v>
      </c>
      <c r="I7" s="22">
        <v>1958.0</v>
      </c>
      <c r="J7" s="22" t="s">
        <v>257</v>
      </c>
      <c r="K7" s="22">
        <v>37.804372</v>
      </c>
      <c r="L7" s="22">
        <v>-122.270803</v>
      </c>
      <c r="M7" s="22" t="s">
        <v>258</v>
      </c>
      <c r="N7" s="22" t="s">
        <v>79</v>
      </c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>
      <c r="A8" s="11">
        <v>35783.0</v>
      </c>
      <c r="B8" s="11" t="s">
        <v>22</v>
      </c>
      <c r="C8" s="11" t="s">
        <v>22</v>
      </c>
      <c r="D8" s="12"/>
      <c r="E8" s="12"/>
      <c r="F8" s="11" t="s">
        <v>259</v>
      </c>
      <c r="G8" s="11">
        <v>8.0</v>
      </c>
      <c r="H8" s="11">
        <v>27.0</v>
      </c>
      <c r="I8" s="11">
        <v>1954.0</v>
      </c>
      <c r="J8" s="11" t="s">
        <v>260</v>
      </c>
      <c r="K8" s="11">
        <v>34.783991</v>
      </c>
      <c r="L8" s="11">
        <v>-94.693839</v>
      </c>
      <c r="M8" s="11" t="s">
        <v>249</v>
      </c>
      <c r="N8" s="11" t="s">
        <v>79</v>
      </c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36">
        <v>37290.0</v>
      </c>
      <c r="B9" s="36" t="s">
        <v>22</v>
      </c>
      <c r="C9" s="36" t="s">
        <v>22</v>
      </c>
      <c r="D9" s="37"/>
      <c r="E9" s="37"/>
      <c r="F9" s="36" t="s">
        <v>261</v>
      </c>
      <c r="G9" s="36">
        <v>7.0</v>
      </c>
      <c r="H9" s="36">
        <v>11.0</v>
      </c>
      <c r="I9" s="36">
        <v>1958.0</v>
      </c>
      <c r="J9" s="36" t="s">
        <v>262</v>
      </c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>
      <c r="A10" s="39">
        <v>37215.0</v>
      </c>
      <c r="B10" s="39" t="s">
        <v>22</v>
      </c>
      <c r="C10" s="39" t="s">
        <v>22</v>
      </c>
      <c r="D10" s="40"/>
      <c r="E10" s="39" t="s">
        <v>263</v>
      </c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ht="1.5" customHeight="1">
      <c r="A11" s="39">
        <v>37206.0</v>
      </c>
      <c r="B11" s="39" t="s">
        <v>22</v>
      </c>
      <c r="C11" s="39" t="s">
        <v>22</v>
      </c>
      <c r="D11" s="40"/>
      <c r="E11" s="39" t="s">
        <v>263</v>
      </c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>
      <c r="A12" s="34">
        <v>74294.0</v>
      </c>
      <c r="B12" s="34" t="s">
        <v>22</v>
      </c>
      <c r="C12" s="34" t="s">
        <v>22</v>
      </c>
      <c r="D12" s="35"/>
      <c r="E12" s="35"/>
      <c r="F12" s="34" t="s">
        <v>264</v>
      </c>
      <c r="G12" s="34">
        <v>8.0</v>
      </c>
      <c r="H12" s="34">
        <v>8.0</v>
      </c>
      <c r="I12" s="34">
        <v>1957.0</v>
      </c>
      <c r="J12" s="34" t="s">
        <v>265</v>
      </c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>
      <c r="A13" s="19">
        <v>42307.0</v>
      </c>
      <c r="B13" s="19" t="s">
        <v>22</v>
      </c>
      <c r="C13" s="19" t="s">
        <v>22</v>
      </c>
      <c r="D13" s="20"/>
      <c r="E13" s="20"/>
      <c r="F13" s="19" t="s">
        <v>266</v>
      </c>
      <c r="G13" s="20"/>
      <c r="H13" s="20"/>
      <c r="I13" s="20"/>
      <c r="J13" s="19" t="s">
        <v>267</v>
      </c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B7E1CD"/>
  </sheetPr>
  <sheetViews>
    <sheetView workbookViewId="0"/>
  </sheetViews>
  <sheetFormatPr customHeight="1" defaultColWidth="14.43" defaultRowHeight="15.75"/>
  <sheetData>
    <row r="1">
      <c r="A1" s="9" t="s">
        <v>69</v>
      </c>
      <c r="B1" s="9" t="s">
        <v>53</v>
      </c>
      <c r="C1" s="9" t="s">
        <v>54</v>
      </c>
      <c r="D1" s="9" t="s">
        <v>55</v>
      </c>
      <c r="E1" s="9" t="s">
        <v>240</v>
      </c>
      <c r="F1" s="9" t="s">
        <v>59</v>
      </c>
      <c r="G1" s="9" t="s">
        <v>60</v>
      </c>
      <c r="H1" s="9" t="s">
        <v>61</v>
      </c>
      <c r="I1" s="9" t="s">
        <v>62</v>
      </c>
      <c r="J1" s="9" t="s">
        <v>242</v>
      </c>
      <c r="K1" s="9" t="s">
        <v>243</v>
      </c>
      <c r="L1" s="9" t="s">
        <v>244</v>
      </c>
      <c r="M1" s="9" t="s">
        <v>66</v>
      </c>
      <c r="N1" s="9" t="s">
        <v>68</v>
      </c>
    </row>
    <row r="2">
      <c r="A2" s="17">
        <v>82044.0</v>
      </c>
      <c r="B2" s="17" t="s">
        <v>24</v>
      </c>
      <c r="C2" s="17" t="s">
        <v>24</v>
      </c>
      <c r="D2" s="18"/>
      <c r="E2" s="18"/>
      <c r="F2" s="17" t="s">
        <v>268</v>
      </c>
      <c r="G2" s="17">
        <v>1.0</v>
      </c>
      <c r="H2" s="17">
        <v>29.0</v>
      </c>
      <c r="I2" s="17">
        <v>1952.0</v>
      </c>
      <c r="J2" s="17" t="s">
        <v>269</v>
      </c>
      <c r="K2" s="14">
        <v>-19.6929</v>
      </c>
      <c r="L2" s="14">
        <v>-43.920766</v>
      </c>
      <c r="M2" s="14" t="s">
        <v>249</v>
      </c>
      <c r="N2" s="14" t="s">
        <v>79</v>
      </c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>
      <c r="A3" s="14">
        <v>98628.0</v>
      </c>
      <c r="B3" s="14" t="s">
        <v>24</v>
      </c>
      <c r="C3" s="14" t="s">
        <v>24</v>
      </c>
      <c r="D3" s="15"/>
      <c r="E3" s="15"/>
      <c r="F3" s="14" t="s">
        <v>206</v>
      </c>
      <c r="G3" s="14">
        <v>8.0</v>
      </c>
      <c r="H3" s="14">
        <v>25.0</v>
      </c>
      <c r="I3" s="14">
        <v>1954.0</v>
      </c>
      <c r="J3" s="14" t="s">
        <v>270</v>
      </c>
      <c r="K3" s="14">
        <v>35.239101</v>
      </c>
      <c r="L3" s="14">
        <v>-94.684001</v>
      </c>
      <c r="M3" s="50" t="s">
        <v>249</v>
      </c>
      <c r="N3" s="14" t="s">
        <v>79</v>
      </c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>
      <c r="A4" s="29">
        <v>82113.0</v>
      </c>
      <c r="B4" s="29" t="s">
        <v>24</v>
      </c>
      <c r="C4" s="29" t="s">
        <v>24</v>
      </c>
      <c r="D4" s="30"/>
      <c r="E4" s="30"/>
      <c r="F4" s="29" t="s">
        <v>271</v>
      </c>
      <c r="G4" s="29">
        <v>10.0</v>
      </c>
      <c r="H4" s="29">
        <v>22.0</v>
      </c>
      <c r="I4" s="29">
        <v>1952.0</v>
      </c>
      <c r="J4" s="29" t="s">
        <v>272</v>
      </c>
      <c r="K4" s="29">
        <v>28.578108</v>
      </c>
      <c r="L4" s="29">
        <v>-81.39363</v>
      </c>
      <c r="M4" s="51" t="s">
        <v>273</v>
      </c>
      <c r="N4" s="29" t="s">
        <v>79</v>
      </c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>
      <c r="A5" s="25">
        <v>81974.0</v>
      </c>
      <c r="B5" s="25" t="s">
        <v>24</v>
      </c>
      <c r="C5" s="25" t="s">
        <v>24</v>
      </c>
      <c r="D5" s="26"/>
      <c r="E5" s="26"/>
      <c r="F5" s="25" t="s">
        <v>274</v>
      </c>
      <c r="G5" s="25">
        <v>10.0</v>
      </c>
      <c r="H5" s="25">
        <v>25.0</v>
      </c>
      <c r="I5" s="25">
        <v>1952.0</v>
      </c>
      <c r="J5" s="25" t="s">
        <v>275</v>
      </c>
      <c r="K5" s="25">
        <v>28.808048</v>
      </c>
      <c r="L5" s="25">
        <v>-81.533127</v>
      </c>
      <c r="M5" s="25" t="s">
        <v>276</v>
      </c>
      <c r="N5" s="25" t="s">
        <v>79</v>
      </c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>
      <c r="A6" s="22">
        <v>91157.0</v>
      </c>
      <c r="B6" s="22" t="s">
        <v>24</v>
      </c>
      <c r="C6" s="22" t="s">
        <v>24</v>
      </c>
      <c r="D6" s="23"/>
      <c r="E6" s="23"/>
      <c r="F6" s="22">
        <v>7.1956</v>
      </c>
      <c r="G6" s="22">
        <v>7.0</v>
      </c>
      <c r="H6" s="23"/>
      <c r="I6" s="22">
        <v>1956.0</v>
      </c>
      <c r="J6" s="22" t="s">
        <v>277</v>
      </c>
      <c r="K6" s="22">
        <v>24.638462</v>
      </c>
      <c r="L6" s="22">
        <v>87.838926</v>
      </c>
      <c r="M6" s="51" t="s">
        <v>278</v>
      </c>
      <c r="N6" s="22" t="s">
        <v>79</v>
      </c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>
      <c r="A7" s="22">
        <v>35975.0</v>
      </c>
      <c r="B7" s="22" t="s">
        <v>24</v>
      </c>
      <c r="C7" s="22" t="s">
        <v>24</v>
      </c>
      <c r="D7" s="23"/>
      <c r="E7" s="23"/>
      <c r="F7" s="22">
        <v>7.1956</v>
      </c>
      <c r="G7" s="22">
        <v>7.0</v>
      </c>
      <c r="H7" s="23"/>
      <c r="I7" s="22">
        <v>1956.0</v>
      </c>
      <c r="J7" s="22" t="s">
        <v>279</v>
      </c>
      <c r="K7" s="22">
        <v>24.638462</v>
      </c>
      <c r="L7" s="22">
        <v>87.838926</v>
      </c>
      <c r="M7" s="51" t="s">
        <v>278</v>
      </c>
      <c r="N7" s="22" t="s">
        <v>79</v>
      </c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>
      <c r="A8" s="22">
        <v>36151.0</v>
      </c>
      <c r="B8" s="22" t="s">
        <v>24</v>
      </c>
      <c r="C8" s="22" t="s">
        <v>24</v>
      </c>
      <c r="D8" s="23"/>
      <c r="E8" s="23"/>
      <c r="F8" s="22">
        <v>7.1956</v>
      </c>
      <c r="G8" s="22">
        <v>7.0</v>
      </c>
      <c r="H8" s="23"/>
      <c r="I8" s="22">
        <v>1956.0</v>
      </c>
      <c r="J8" s="22" t="s">
        <v>280</v>
      </c>
      <c r="K8" s="22">
        <v>24.638462</v>
      </c>
      <c r="L8" s="22">
        <v>87.838926</v>
      </c>
      <c r="M8" s="51" t="s">
        <v>278</v>
      </c>
      <c r="N8" s="22" t="s">
        <v>79</v>
      </c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>
      <c r="A9" s="22">
        <v>98562.0</v>
      </c>
      <c r="B9" s="22" t="s">
        <v>24</v>
      </c>
      <c r="C9" s="22" t="s">
        <v>24</v>
      </c>
      <c r="D9" s="23"/>
      <c r="E9" s="23"/>
      <c r="F9" s="22">
        <v>7.1956</v>
      </c>
      <c r="G9" s="22">
        <v>7.0</v>
      </c>
      <c r="H9" s="23"/>
      <c r="I9" s="22">
        <v>1956.0</v>
      </c>
      <c r="J9" s="22" t="s">
        <v>277</v>
      </c>
      <c r="K9" s="22">
        <v>24.638462</v>
      </c>
      <c r="L9" s="22">
        <v>87.838926</v>
      </c>
      <c r="M9" s="51" t="s">
        <v>278</v>
      </c>
      <c r="N9" s="22" t="s">
        <v>79</v>
      </c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>
      <c r="A10" s="11">
        <v>36472.0</v>
      </c>
      <c r="B10" s="11" t="s">
        <v>24</v>
      </c>
      <c r="C10" s="11" t="s">
        <v>24</v>
      </c>
      <c r="D10" s="12"/>
      <c r="E10" s="12"/>
      <c r="F10" s="11">
        <v>3.1956</v>
      </c>
      <c r="G10" s="11">
        <v>3.0</v>
      </c>
      <c r="H10" s="12"/>
      <c r="I10" s="11">
        <v>1956.0</v>
      </c>
      <c r="J10" s="11" t="s">
        <v>281</v>
      </c>
      <c r="K10" s="11">
        <v>-21.134083</v>
      </c>
      <c r="L10" s="11">
        <v>-44.256308</v>
      </c>
      <c r="M10" s="11" t="s">
        <v>282</v>
      </c>
      <c r="N10" s="11" t="s">
        <v>79</v>
      </c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36">
        <v>82131.0</v>
      </c>
      <c r="B11" s="36" t="s">
        <v>24</v>
      </c>
      <c r="C11" s="36" t="s">
        <v>24</v>
      </c>
      <c r="D11" s="37"/>
      <c r="E11" s="37"/>
      <c r="F11" s="36" t="s">
        <v>283</v>
      </c>
      <c r="G11" s="36">
        <v>8.0</v>
      </c>
      <c r="H11" s="36">
        <v>31.0</v>
      </c>
      <c r="I11" s="36">
        <v>1958.0</v>
      </c>
      <c r="J11" s="36" t="s">
        <v>284</v>
      </c>
      <c r="K11" s="36">
        <v>17.143253</v>
      </c>
      <c r="L11" s="36">
        <v>-92.706804</v>
      </c>
      <c r="M11" s="36" t="s">
        <v>278</v>
      </c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>
      <c r="A12" s="36">
        <v>35041.0</v>
      </c>
      <c r="B12" s="36" t="s">
        <v>24</v>
      </c>
      <c r="C12" s="36" t="s">
        <v>24</v>
      </c>
      <c r="D12" s="37"/>
      <c r="E12" s="37"/>
      <c r="F12" s="36" t="s">
        <v>285</v>
      </c>
      <c r="G12" s="36">
        <v>8.0</v>
      </c>
      <c r="H12" s="36">
        <v>13.0</v>
      </c>
      <c r="I12" s="36">
        <v>1958.0</v>
      </c>
      <c r="J12" s="36" t="s">
        <v>284</v>
      </c>
      <c r="K12" s="36">
        <v>17.143253</v>
      </c>
      <c r="L12" s="36">
        <v>-92.706804</v>
      </c>
      <c r="M12" s="36" t="s">
        <v>286</v>
      </c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>
      <c r="A13" s="36">
        <v>35991.0</v>
      </c>
      <c r="B13" s="36" t="s">
        <v>24</v>
      </c>
      <c r="C13" s="36" t="s">
        <v>24</v>
      </c>
      <c r="D13" s="37"/>
      <c r="E13" s="37"/>
      <c r="F13" s="36" t="s">
        <v>287</v>
      </c>
      <c r="G13" s="36">
        <v>7.0</v>
      </c>
      <c r="H13" s="36">
        <v>29.0</v>
      </c>
      <c r="I13" s="36">
        <v>1958.0</v>
      </c>
      <c r="J13" s="36" t="s">
        <v>284</v>
      </c>
      <c r="K13" s="36">
        <v>17.143253</v>
      </c>
      <c r="L13" s="36">
        <v>-92.706804</v>
      </c>
      <c r="M13" s="36" t="s">
        <v>288</v>
      </c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>
      <c r="A14" s="36">
        <v>35725.0</v>
      </c>
      <c r="B14" s="36" t="s">
        <v>24</v>
      </c>
      <c r="C14" s="36" t="s">
        <v>24</v>
      </c>
      <c r="D14" s="37"/>
      <c r="E14" s="37"/>
      <c r="F14" s="36" t="s">
        <v>89</v>
      </c>
      <c r="G14" s="36">
        <v>7.0</v>
      </c>
      <c r="H14" s="36">
        <v>22.0</v>
      </c>
      <c r="I14" s="36">
        <v>1958.0</v>
      </c>
      <c r="J14" s="36" t="s">
        <v>284</v>
      </c>
      <c r="K14" s="36">
        <v>17.143253</v>
      </c>
      <c r="L14" s="36">
        <v>-92.706804</v>
      </c>
      <c r="M14" s="36" t="s">
        <v>289</v>
      </c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>
      <c r="A15" s="39">
        <v>37157.0</v>
      </c>
      <c r="B15" s="39" t="s">
        <v>24</v>
      </c>
      <c r="C15" s="39" t="s">
        <v>24</v>
      </c>
      <c r="D15" s="40"/>
      <c r="E15" s="39">
        <v>57124.0</v>
      </c>
      <c r="F15" s="39" t="s">
        <v>290</v>
      </c>
      <c r="G15" s="39">
        <v>8.0</v>
      </c>
      <c r="H15" s="39">
        <v>18.0</v>
      </c>
      <c r="I15" s="39">
        <v>1957.0</v>
      </c>
      <c r="J15" s="39" t="s">
        <v>291</v>
      </c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>
      <c r="A16" s="34">
        <v>37231.0</v>
      </c>
      <c r="B16" s="34" t="s">
        <v>24</v>
      </c>
      <c r="C16" s="34" t="s">
        <v>24</v>
      </c>
      <c r="D16" s="35"/>
      <c r="E16" s="35"/>
      <c r="F16" s="34" t="s">
        <v>292</v>
      </c>
      <c r="G16" s="34">
        <v>8.0</v>
      </c>
      <c r="H16" s="34">
        <v>29.0</v>
      </c>
      <c r="I16" s="34">
        <v>1957.0</v>
      </c>
      <c r="J16" s="34" t="s">
        <v>293</v>
      </c>
      <c r="K16" s="34">
        <v>18.885845</v>
      </c>
      <c r="L16" s="34">
        <v>-96.931253</v>
      </c>
      <c r="M16" s="34" t="s">
        <v>278</v>
      </c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>
      <c r="A17" s="19">
        <v>35815.0</v>
      </c>
      <c r="B17" s="19" t="s">
        <v>24</v>
      </c>
      <c r="C17" s="19" t="s">
        <v>24</v>
      </c>
      <c r="D17" s="20"/>
      <c r="E17" s="20"/>
      <c r="F17" s="19">
        <v>7.1953</v>
      </c>
      <c r="G17" s="19">
        <v>7.0</v>
      </c>
      <c r="H17" s="20"/>
      <c r="I17" s="19">
        <v>1953.0</v>
      </c>
      <c r="J17" s="19" t="s">
        <v>294</v>
      </c>
      <c r="K17" s="19">
        <v>33.448377</v>
      </c>
      <c r="L17" s="19">
        <v>-112.074037</v>
      </c>
      <c r="M17" s="19" t="s">
        <v>295</v>
      </c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7">
        <v>37142.0</v>
      </c>
      <c r="B18" s="17" t="s">
        <v>24</v>
      </c>
      <c r="C18" s="17" t="s">
        <v>24</v>
      </c>
      <c r="D18" s="18"/>
      <c r="E18" s="17" t="s">
        <v>296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4">
        <v>37292.0</v>
      </c>
      <c r="B19" s="14" t="s">
        <v>24</v>
      </c>
      <c r="C19" s="14" t="s">
        <v>24</v>
      </c>
      <c r="D19" s="15"/>
      <c r="E19" s="14">
        <v>58178.0</v>
      </c>
      <c r="F19" s="14" t="s">
        <v>287</v>
      </c>
      <c r="G19" s="15"/>
      <c r="H19" s="15"/>
      <c r="I19" s="15"/>
      <c r="J19" s="14" t="s">
        <v>297</v>
      </c>
      <c r="K19" s="42">
        <v>18.539439</v>
      </c>
      <c r="L19" s="42">
        <v>-96.611739</v>
      </c>
      <c r="M19" s="42">
        <v>5000.0</v>
      </c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>
      <c r="A20" s="14">
        <v>37282.0</v>
      </c>
      <c r="B20" s="14" t="s">
        <v>24</v>
      </c>
      <c r="C20" s="14" t="s">
        <v>24</v>
      </c>
      <c r="D20" s="15"/>
      <c r="E20" s="14">
        <v>58178.0</v>
      </c>
      <c r="F20" s="14" t="s">
        <v>287</v>
      </c>
      <c r="G20" s="15"/>
      <c r="H20" s="15"/>
      <c r="I20" s="15"/>
      <c r="J20" s="14" t="s">
        <v>297</v>
      </c>
      <c r="K20" s="42">
        <v>18.539439</v>
      </c>
      <c r="L20" s="42">
        <v>-96.611739</v>
      </c>
      <c r="M20" s="42">
        <v>5000.0</v>
      </c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>
      <c r="A21" s="52">
        <v>37151.0</v>
      </c>
      <c r="B21" s="52" t="s">
        <v>24</v>
      </c>
      <c r="C21" s="52" t="s">
        <v>24</v>
      </c>
      <c r="D21" s="53"/>
      <c r="E21" s="52">
        <v>58191.0</v>
      </c>
      <c r="F21" s="52" t="s">
        <v>298</v>
      </c>
      <c r="G21" s="53"/>
      <c r="H21" s="53"/>
      <c r="I21" s="53"/>
      <c r="J21" s="52" t="s">
        <v>299</v>
      </c>
      <c r="K21" s="29">
        <v>18.31276</v>
      </c>
      <c r="L21" s="54">
        <v>-96.305006</v>
      </c>
      <c r="M21" s="29" t="s">
        <v>249</v>
      </c>
      <c r="N21" s="29" t="s">
        <v>79</v>
      </c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>
      <c r="A22" s="8"/>
      <c r="B22" s="8"/>
      <c r="C22" s="8"/>
      <c r="E22" s="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B7E1CD"/>
  </sheetPr>
  <sheetViews>
    <sheetView workbookViewId="0"/>
  </sheetViews>
  <sheetFormatPr customHeight="1" defaultColWidth="14.43" defaultRowHeight="15.75"/>
  <sheetData>
    <row r="1">
      <c r="A1" s="9" t="s">
        <v>69</v>
      </c>
      <c r="B1" s="9" t="s">
        <v>53</v>
      </c>
      <c r="C1" s="9" t="s">
        <v>54</v>
      </c>
      <c r="D1" s="9" t="s">
        <v>240</v>
      </c>
      <c r="E1" s="9" t="s">
        <v>59</v>
      </c>
      <c r="F1" s="9" t="s">
        <v>60</v>
      </c>
      <c r="G1" s="9" t="s">
        <v>61</v>
      </c>
      <c r="H1" s="9" t="s">
        <v>62</v>
      </c>
      <c r="I1" s="9" t="s">
        <v>242</v>
      </c>
      <c r="J1" s="9" t="s">
        <v>243</v>
      </c>
      <c r="K1" s="9" t="s">
        <v>244</v>
      </c>
      <c r="L1" s="9" t="s">
        <v>66</v>
      </c>
      <c r="M1" s="9" t="s">
        <v>68</v>
      </c>
    </row>
    <row r="2">
      <c r="A2" s="17">
        <v>98457.0</v>
      </c>
      <c r="B2" s="17" t="s">
        <v>26</v>
      </c>
      <c r="C2" s="17" t="s">
        <v>26</v>
      </c>
      <c r="D2" s="18"/>
      <c r="E2" s="17" t="s">
        <v>192</v>
      </c>
      <c r="F2" s="17">
        <v>9.0</v>
      </c>
      <c r="G2" s="17">
        <v>9.0</v>
      </c>
      <c r="H2" s="17">
        <v>1953.0</v>
      </c>
      <c r="I2" s="17" t="s">
        <v>300</v>
      </c>
      <c r="J2" s="17">
        <v>40.26845</v>
      </c>
      <c r="K2" s="17">
        <v>-75.07188</v>
      </c>
      <c r="L2" s="17" t="s">
        <v>249</v>
      </c>
      <c r="M2" s="17" t="s">
        <v>79</v>
      </c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>
      <c r="A3" s="14">
        <v>92714.0</v>
      </c>
      <c r="B3" s="14" t="s">
        <v>26</v>
      </c>
      <c r="C3" s="14" t="s">
        <v>26</v>
      </c>
      <c r="D3" s="15"/>
      <c r="E3" s="14" t="s">
        <v>301</v>
      </c>
      <c r="F3" s="14">
        <v>9.0</v>
      </c>
      <c r="G3" s="14">
        <v>15.0</v>
      </c>
      <c r="H3" s="14">
        <v>1954.0</v>
      </c>
      <c r="I3" s="14" t="s">
        <v>302</v>
      </c>
      <c r="J3" s="14">
        <v>38.322063</v>
      </c>
      <c r="K3" s="14">
        <v>-75.620203</v>
      </c>
      <c r="L3" s="14" t="s">
        <v>249</v>
      </c>
      <c r="M3" s="14" t="s">
        <v>79</v>
      </c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>
      <c r="A4" s="29">
        <v>95419.0</v>
      </c>
      <c r="B4" s="29" t="s">
        <v>26</v>
      </c>
      <c r="C4" s="29" t="s">
        <v>26</v>
      </c>
      <c r="D4" s="30"/>
      <c r="E4" s="29" t="s">
        <v>303</v>
      </c>
      <c r="F4" s="29">
        <v>9.0</v>
      </c>
      <c r="G4" s="29">
        <v>8.0</v>
      </c>
      <c r="H4" s="29">
        <v>1954.0</v>
      </c>
      <c r="I4" s="29" t="s">
        <v>304</v>
      </c>
      <c r="J4" s="29">
        <v>26.230627</v>
      </c>
      <c r="K4" s="29">
        <v>-98.460934</v>
      </c>
      <c r="L4" s="45" t="s">
        <v>249</v>
      </c>
      <c r="M4" s="29" t="s">
        <v>79</v>
      </c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>
      <c r="A5" s="29">
        <v>42778.0</v>
      </c>
      <c r="B5" s="29" t="s">
        <v>26</v>
      </c>
      <c r="C5" s="29" t="s">
        <v>26</v>
      </c>
      <c r="D5" s="30"/>
      <c r="E5" s="29" t="s">
        <v>303</v>
      </c>
      <c r="F5" s="29">
        <v>9.0</v>
      </c>
      <c r="G5" s="29">
        <v>8.0</v>
      </c>
      <c r="H5" s="29">
        <v>1954.0</v>
      </c>
      <c r="I5" s="29" t="s">
        <v>305</v>
      </c>
      <c r="J5" s="29">
        <v>26.230627</v>
      </c>
      <c r="K5" s="29">
        <v>-98.460934</v>
      </c>
      <c r="L5" s="45" t="s">
        <v>249</v>
      </c>
      <c r="M5" s="29" t="s">
        <v>79</v>
      </c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>
      <c r="A6" s="29">
        <v>42538.0</v>
      </c>
      <c r="B6" s="29" t="s">
        <v>26</v>
      </c>
      <c r="C6" s="29" t="s">
        <v>26</v>
      </c>
      <c r="D6" s="30"/>
      <c r="E6" s="29" t="s">
        <v>303</v>
      </c>
      <c r="F6" s="29">
        <v>9.0</v>
      </c>
      <c r="G6" s="29">
        <v>8.0</v>
      </c>
      <c r="H6" s="29">
        <v>1954.0</v>
      </c>
      <c r="I6" s="29" t="s">
        <v>306</v>
      </c>
      <c r="J6" s="29">
        <v>26.230627</v>
      </c>
      <c r="K6" s="29">
        <v>-98.460934</v>
      </c>
      <c r="L6" s="45" t="s">
        <v>249</v>
      </c>
      <c r="M6" s="29" t="s">
        <v>79</v>
      </c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>
      <c r="A7" s="25">
        <v>82030.0</v>
      </c>
      <c r="B7" s="25" t="s">
        <v>26</v>
      </c>
      <c r="C7" s="25" t="s">
        <v>26</v>
      </c>
      <c r="D7" s="26"/>
      <c r="E7" s="25" t="s">
        <v>307</v>
      </c>
      <c r="F7" s="25">
        <v>8.0</v>
      </c>
      <c r="G7" s="25">
        <v>26.0</v>
      </c>
      <c r="H7" s="25">
        <v>1954.0</v>
      </c>
      <c r="I7" s="25" t="s">
        <v>308</v>
      </c>
      <c r="J7" s="25">
        <v>34.783991</v>
      </c>
      <c r="K7" s="25">
        <v>-94.693839</v>
      </c>
      <c r="L7" s="25" t="s">
        <v>249</v>
      </c>
      <c r="M7" s="25" t="s">
        <v>79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>
      <c r="A8" s="22">
        <v>36612.0</v>
      </c>
      <c r="B8" s="22" t="s">
        <v>26</v>
      </c>
      <c r="C8" s="22" t="s">
        <v>26</v>
      </c>
      <c r="D8" s="23"/>
      <c r="E8" s="22" t="s">
        <v>309</v>
      </c>
      <c r="F8" s="22">
        <v>6.0</v>
      </c>
      <c r="G8" s="22">
        <v>27.0</v>
      </c>
      <c r="H8" s="22">
        <v>1957.0</v>
      </c>
      <c r="I8" s="22" t="s">
        <v>310</v>
      </c>
      <c r="J8" s="22">
        <v>40.715994</v>
      </c>
      <c r="K8" s="22">
        <v>-77.863611</v>
      </c>
      <c r="L8" s="22" t="s">
        <v>249</v>
      </c>
      <c r="M8" s="22" t="s">
        <v>79</v>
      </c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>
      <c r="A9" s="11">
        <v>35759.0</v>
      </c>
      <c r="B9" s="11" t="s">
        <v>26</v>
      </c>
      <c r="C9" s="11" t="s">
        <v>26</v>
      </c>
      <c r="D9" s="12"/>
      <c r="E9" s="11" t="s">
        <v>311</v>
      </c>
      <c r="F9" s="11">
        <v>8.0</v>
      </c>
      <c r="G9" s="11">
        <v>24.0</v>
      </c>
      <c r="H9" s="11">
        <v>1954.0</v>
      </c>
      <c r="I9" s="11" t="s">
        <v>312</v>
      </c>
      <c r="J9" s="11">
        <v>35.147868</v>
      </c>
      <c r="K9" s="11">
        <v>-89.991108</v>
      </c>
      <c r="L9" s="24" t="s">
        <v>313</v>
      </c>
      <c r="M9" s="11" t="s">
        <v>79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36">
        <v>42831.0</v>
      </c>
      <c r="B10" s="36" t="s">
        <v>26</v>
      </c>
      <c r="C10" s="36" t="s">
        <v>26</v>
      </c>
      <c r="D10" s="37"/>
      <c r="E10" s="36" t="s">
        <v>314</v>
      </c>
      <c r="F10" s="36">
        <v>8.0</v>
      </c>
      <c r="G10" s="36">
        <v>12.0</v>
      </c>
      <c r="H10" s="36">
        <v>1939.0</v>
      </c>
      <c r="I10" s="36" t="s">
        <v>315</v>
      </c>
      <c r="J10" s="36">
        <v>32.783056</v>
      </c>
      <c r="K10" s="36">
        <v>-96.806667</v>
      </c>
      <c r="L10" s="47" t="s">
        <v>249</v>
      </c>
      <c r="M10" s="36" t="s">
        <v>79</v>
      </c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>
      <c r="A11" s="39">
        <v>42828.0</v>
      </c>
      <c r="B11" s="39" t="s">
        <v>26</v>
      </c>
      <c r="C11" s="39" t="s">
        <v>26</v>
      </c>
      <c r="D11" s="40"/>
      <c r="E11" s="39" t="s">
        <v>208</v>
      </c>
      <c r="F11" s="39">
        <v>9.0</v>
      </c>
      <c r="G11" s="39">
        <v>19.0</v>
      </c>
      <c r="H11" s="39">
        <v>1954.0</v>
      </c>
      <c r="I11" s="39" t="s">
        <v>316</v>
      </c>
      <c r="J11" s="11">
        <v>33.547587</v>
      </c>
      <c r="K11" s="11">
        <v>-111.645817</v>
      </c>
      <c r="L11" s="24" t="s">
        <v>249</v>
      </c>
      <c r="M11" s="11" t="s">
        <v>79</v>
      </c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>
      <c r="A12" s="34">
        <v>42532.0</v>
      </c>
      <c r="B12" s="34" t="s">
        <v>26</v>
      </c>
      <c r="C12" s="34" t="s">
        <v>26</v>
      </c>
      <c r="D12" s="35"/>
      <c r="E12" s="34" t="s">
        <v>317</v>
      </c>
      <c r="F12" s="34">
        <v>9.0</v>
      </c>
      <c r="G12" s="34" t="s">
        <v>318</v>
      </c>
      <c r="H12" s="34">
        <v>1954.0</v>
      </c>
      <c r="I12" s="34" t="s">
        <v>319</v>
      </c>
      <c r="J12" s="34">
        <v>32.315603</v>
      </c>
      <c r="K12" s="34">
        <v>-110.819594</v>
      </c>
      <c r="L12" s="34" t="s">
        <v>320</v>
      </c>
      <c r="M12" s="34" t="s">
        <v>79</v>
      </c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>
      <c r="A13" s="19">
        <v>42386.0</v>
      </c>
      <c r="B13" s="19" t="s">
        <v>26</v>
      </c>
      <c r="C13" s="19" t="s">
        <v>26</v>
      </c>
      <c r="D13" s="20"/>
      <c r="E13" s="19" t="s">
        <v>171</v>
      </c>
      <c r="F13" s="19">
        <v>9.0</v>
      </c>
      <c r="G13" s="19" t="s">
        <v>172</v>
      </c>
      <c r="H13" s="19">
        <v>1954.0</v>
      </c>
      <c r="I13" s="19" t="s">
        <v>321</v>
      </c>
      <c r="J13" s="19">
        <v>30.944732</v>
      </c>
      <c r="K13" s="19">
        <v>-103.785055</v>
      </c>
      <c r="L13" s="20"/>
      <c r="M13" s="19" t="s">
        <v>79</v>
      </c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7">
        <v>42508.0</v>
      </c>
      <c r="B14" s="17" t="s">
        <v>26</v>
      </c>
      <c r="C14" s="17" t="s">
        <v>26</v>
      </c>
      <c r="D14" s="18"/>
      <c r="E14" s="17" t="s">
        <v>322</v>
      </c>
      <c r="F14" s="17">
        <v>8.0</v>
      </c>
      <c r="G14" s="17" t="s">
        <v>323</v>
      </c>
      <c r="H14" s="17">
        <v>1954.0</v>
      </c>
      <c r="I14" s="17" t="s">
        <v>324</v>
      </c>
      <c r="J14" s="17">
        <v>30.731016</v>
      </c>
      <c r="K14" s="17">
        <v>-98.370584</v>
      </c>
      <c r="L14" s="49" t="s">
        <v>249</v>
      </c>
      <c r="M14" s="17" t="s">
        <v>79</v>
      </c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7">
        <v>42506.0</v>
      </c>
      <c r="B15" s="17" t="s">
        <v>26</v>
      </c>
      <c r="C15" s="17" t="s">
        <v>26</v>
      </c>
      <c r="D15" s="18"/>
      <c r="E15" s="17" t="s">
        <v>322</v>
      </c>
      <c r="F15" s="17">
        <v>8.0</v>
      </c>
      <c r="G15" s="17" t="s">
        <v>323</v>
      </c>
      <c r="H15" s="17">
        <v>1954.0</v>
      </c>
      <c r="I15" s="17" t="s">
        <v>324</v>
      </c>
      <c r="J15" s="17">
        <v>30.731016</v>
      </c>
      <c r="K15" s="17">
        <v>-98.370584</v>
      </c>
      <c r="L15" s="49" t="s">
        <v>249</v>
      </c>
      <c r="M15" s="17" t="s">
        <v>79</v>
      </c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4">
        <v>42385.0</v>
      </c>
      <c r="B16" s="14" t="s">
        <v>26</v>
      </c>
      <c r="C16" s="14" t="s">
        <v>26</v>
      </c>
      <c r="D16" s="15"/>
      <c r="E16" s="14" t="s">
        <v>325</v>
      </c>
      <c r="F16" s="14">
        <v>8.0</v>
      </c>
      <c r="G16" s="14">
        <v>29.0</v>
      </c>
      <c r="H16" s="14">
        <v>1954.0</v>
      </c>
      <c r="I16" s="14" t="s">
        <v>326</v>
      </c>
      <c r="J16" s="14">
        <v>33.544828</v>
      </c>
      <c r="K16" s="14">
        <v>-96.145532</v>
      </c>
      <c r="L16" s="50" t="s">
        <v>327</v>
      </c>
      <c r="M16" s="14" t="s">
        <v>79</v>
      </c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>
      <c r="A17" s="14">
        <v>42520.0</v>
      </c>
      <c r="B17" s="14" t="s">
        <v>26</v>
      </c>
      <c r="C17" s="14" t="s">
        <v>26</v>
      </c>
      <c r="D17" s="15"/>
      <c r="E17" s="14" t="s">
        <v>325</v>
      </c>
      <c r="F17" s="14">
        <v>8.0</v>
      </c>
      <c r="G17" s="14">
        <v>29.0</v>
      </c>
      <c r="H17" s="14">
        <v>1954.0</v>
      </c>
      <c r="I17" s="14" t="s">
        <v>326</v>
      </c>
      <c r="J17" s="14">
        <v>33.544828</v>
      </c>
      <c r="K17" s="14">
        <v>-96.145532</v>
      </c>
      <c r="L17" s="50" t="s">
        <v>328</v>
      </c>
      <c r="M17" s="14" t="s">
        <v>79</v>
      </c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>
      <c r="A18" s="14">
        <v>42491.0</v>
      </c>
      <c r="B18" s="14" t="s">
        <v>26</v>
      </c>
      <c r="C18" s="14" t="s">
        <v>26</v>
      </c>
      <c r="D18" s="15"/>
      <c r="E18" s="14" t="s">
        <v>325</v>
      </c>
      <c r="F18" s="14">
        <v>8.0</v>
      </c>
      <c r="G18" s="14">
        <v>29.0</v>
      </c>
      <c r="H18" s="14">
        <v>1954.0</v>
      </c>
      <c r="I18" s="14" t="s">
        <v>326</v>
      </c>
      <c r="J18" s="14">
        <v>33.544828</v>
      </c>
      <c r="K18" s="14">
        <v>-96.145532</v>
      </c>
      <c r="L18" s="50" t="s">
        <v>329</v>
      </c>
      <c r="M18" s="14" t="s">
        <v>79</v>
      </c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>
      <c r="A19" s="29">
        <v>42780.0</v>
      </c>
      <c r="B19" s="29" t="s">
        <v>26</v>
      </c>
      <c r="C19" s="29" t="s">
        <v>26</v>
      </c>
      <c r="D19" s="30"/>
      <c r="E19" s="29" t="s">
        <v>238</v>
      </c>
      <c r="F19" s="29">
        <v>8.0</v>
      </c>
      <c r="G19" s="29">
        <v>28.0</v>
      </c>
      <c r="H19" s="29">
        <v>1954.0</v>
      </c>
      <c r="I19" s="29" t="s">
        <v>330</v>
      </c>
      <c r="J19" s="29">
        <v>33.837946</v>
      </c>
      <c r="K19" s="29">
        <v>-96.658162</v>
      </c>
      <c r="L19" s="30"/>
      <c r="M19" s="29" t="s">
        <v>79</v>
      </c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>
      <c r="A20" s="25">
        <v>42476.0</v>
      </c>
      <c r="B20" s="25" t="s">
        <v>26</v>
      </c>
      <c r="C20" s="25" t="s">
        <v>26</v>
      </c>
      <c r="D20" s="26"/>
      <c r="E20" s="25" t="s">
        <v>206</v>
      </c>
      <c r="F20" s="25">
        <v>8.0</v>
      </c>
      <c r="G20" s="25">
        <v>25.0</v>
      </c>
      <c r="H20" s="25">
        <v>1954.0</v>
      </c>
      <c r="I20" s="25" t="s">
        <v>331</v>
      </c>
      <c r="J20" s="25">
        <v>35.239101</v>
      </c>
      <c r="K20" s="25">
        <v>-94.684001</v>
      </c>
      <c r="L20" s="33" t="s">
        <v>249</v>
      </c>
      <c r="M20" s="25" t="s">
        <v>79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>
      <c r="A21" s="25">
        <v>42476.0</v>
      </c>
      <c r="B21" s="25" t="s">
        <v>26</v>
      </c>
      <c r="C21" s="25" t="s">
        <v>26</v>
      </c>
      <c r="D21" s="26"/>
      <c r="E21" s="25" t="s">
        <v>206</v>
      </c>
      <c r="F21" s="25">
        <v>8.0</v>
      </c>
      <c r="G21" s="25">
        <v>25.0</v>
      </c>
      <c r="H21" s="25">
        <v>1954.0</v>
      </c>
      <c r="I21" s="25" t="s">
        <v>331</v>
      </c>
      <c r="J21" s="25">
        <v>35.239101</v>
      </c>
      <c r="K21" s="25">
        <v>-94.684001</v>
      </c>
      <c r="L21" s="33" t="s">
        <v>249</v>
      </c>
      <c r="M21" s="25" t="s">
        <v>79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>
      <c r="A22" s="22">
        <v>42503.0</v>
      </c>
      <c r="B22" s="22" t="s">
        <v>26</v>
      </c>
      <c r="C22" s="22" t="s">
        <v>26</v>
      </c>
      <c r="D22" s="23"/>
      <c r="E22" s="22" t="s">
        <v>206</v>
      </c>
      <c r="F22" s="22">
        <v>8.0</v>
      </c>
      <c r="G22" s="22">
        <v>25.0</v>
      </c>
      <c r="H22" s="22">
        <v>1954.0</v>
      </c>
      <c r="I22" s="22" t="s">
        <v>332</v>
      </c>
      <c r="J22" s="22">
        <v>34.542045</v>
      </c>
      <c r="K22" s="22">
        <v>-93.35027</v>
      </c>
      <c r="L22" s="48" t="s">
        <v>278</v>
      </c>
      <c r="M22" s="22" t="s">
        <v>79</v>
      </c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>
      <c r="A23" s="8">
        <v>42283.0</v>
      </c>
      <c r="B23" s="8" t="s">
        <v>26</v>
      </c>
      <c r="C23" s="8" t="s">
        <v>26</v>
      </c>
      <c r="E23" s="8" t="s">
        <v>333</v>
      </c>
      <c r="F23" s="8">
        <v>9.0</v>
      </c>
      <c r="G23" s="8">
        <v>4.0</v>
      </c>
      <c r="H23" s="8">
        <v>1958.0</v>
      </c>
    </row>
    <row r="24">
      <c r="A24" s="11">
        <v>42586.0</v>
      </c>
      <c r="B24" s="11" t="s">
        <v>26</v>
      </c>
      <c r="C24" s="11" t="s">
        <v>26</v>
      </c>
      <c r="D24" s="12"/>
      <c r="E24" s="11" t="s">
        <v>334</v>
      </c>
      <c r="F24" s="11">
        <v>4.0</v>
      </c>
      <c r="G24" s="11">
        <v>17.0</v>
      </c>
      <c r="H24" s="11">
        <v>1948.0</v>
      </c>
      <c r="I24" s="11" t="s">
        <v>335</v>
      </c>
      <c r="J24" s="11">
        <v>36.010356</v>
      </c>
      <c r="K24" s="11">
        <v>-84.269645</v>
      </c>
      <c r="L24" s="24" t="s">
        <v>249</v>
      </c>
      <c r="M24" s="11" t="s">
        <v>79</v>
      </c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1">
        <v>42830.0</v>
      </c>
      <c r="B25" s="11" t="s">
        <v>26</v>
      </c>
      <c r="C25" s="11" t="s">
        <v>26</v>
      </c>
      <c r="D25" s="12"/>
      <c r="E25" s="11" t="s">
        <v>334</v>
      </c>
      <c r="F25" s="11">
        <v>4.0</v>
      </c>
      <c r="G25" s="11">
        <v>17.0</v>
      </c>
      <c r="H25" s="11">
        <v>1948.0</v>
      </c>
      <c r="I25" s="11" t="s">
        <v>335</v>
      </c>
      <c r="J25" s="11">
        <v>36.010356</v>
      </c>
      <c r="K25" s="11">
        <v>-84.269645</v>
      </c>
      <c r="L25" s="24" t="s">
        <v>249</v>
      </c>
      <c r="M25" s="11" t="s">
        <v>79</v>
      </c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36">
        <v>36814.0</v>
      </c>
      <c r="B26" s="36"/>
      <c r="C26" s="36" t="s">
        <v>26</v>
      </c>
      <c r="D26" s="37"/>
      <c r="E26" s="36" t="s">
        <v>336</v>
      </c>
      <c r="F26" s="36">
        <v>9.0</v>
      </c>
      <c r="G26" s="36">
        <v>22.0</v>
      </c>
      <c r="H26" s="36">
        <v>1945.0</v>
      </c>
      <c r="I26" s="36" t="s">
        <v>337</v>
      </c>
      <c r="J26" s="36">
        <v>38.959279</v>
      </c>
      <c r="K26" s="36">
        <v>-74.927395</v>
      </c>
      <c r="L26" s="47" t="s">
        <v>249</v>
      </c>
      <c r="M26" s="36" t="s">
        <v>79</v>
      </c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>
      <c r="A27" s="36">
        <v>37393.0</v>
      </c>
      <c r="B27" s="36" t="s">
        <v>26</v>
      </c>
      <c r="C27" s="36" t="s">
        <v>26</v>
      </c>
      <c r="D27" s="37"/>
      <c r="E27" s="36" t="s">
        <v>336</v>
      </c>
      <c r="F27" s="36">
        <v>9.0</v>
      </c>
      <c r="G27" s="36">
        <v>22.0</v>
      </c>
      <c r="H27" s="36">
        <v>1945.0</v>
      </c>
      <c r="I27" s="36" t="s">
        <v>337</v>
      </c>
      <c r="J27" s="36">
        <v>38.959279</v>
      </c>
      <c r="K27" s="36">
        <v>-74.927395</v>
      </c>
      <c r="L27" s="47" t="s">
        <v>249</v>
      </c>
      <c r="M27" s="36" t="s">
        <v>79</v>
      </c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>
      <c r="A28" s="36">
        <v>43033.0</v>
      </c>
      <c r="B28" s="36" t="s">
        <v>26</v>
      </c>
      <c r="C28" s="36" t="s">
        <v>26</v>
      </c>
      <c r="D28" s="37"/>
      <c r="E28" s="36" t="s">
        <v>336</v>
      </c>
      <c r="F28" s="36">
        <v>9.0</v>
      </c>
      <c r="G28" s="36">
        <v>22.0</v>
      </c>
      <c r="H28" s="36">
        <v>1945.0</v>
      </c>
      <c r="I28" s="36" t="s">
        <v>337</v>
      </c>
      <c r="J28" s="36">
        <v>38.959279</v>
      </c>
      <c r="K28" s="36">
        <v>-74.927395</v>
      </c>
      <c r="L28" s="47" t="s">
        <v>249</v>
      </c>
      <c r="M28" s="36" t="s">
        <v>79</v>
      </c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>
      <c r="A29" s="39">
        <v>37357.0</v>
      </c>
      <c r="B29" s="39" t="s">
        <v>26</v>
      </c>
      <c r="C29" s="39" t="s">
        <v>26</v>
      </c>
      <c r="D29" s="40"/>
      <c r="E29" s="39" t="s">
        <v>338</v>
      </c>
      <c r="F29" s="39">
        <v>6.0</v>
      </c>
      <c r="G29" s="39">
        <v>10.0</v>
      </c>
      <c r="H29" s="39">
        <v>1947.0</v>
      </c>
      <c r="I29" s="39" t="s">
        <v>339</v>
      </c>
      <c r="J29" s="39">
        <v>40.197585</v>
      </c>
      <c r="K29" s="39">
        <v>-77.72138</v>
      </c>
      <c r="L29" s="41" t="s">
        <v>249</v>
      </c>
      <c r="M29" s="39" t="s">
        <v>79</v>
      </c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F2CC"/>
  </sheetPr>
  <sheetViews>
    <sheetView workbookViewId="0"/>
  </sheetViews>
  <sheetFormatPr customHeight="1" defaultColWidth="14.43" defaultRowHeight="15.75"/>
  <cols>
    <col customWidth="1" min="1" max="1" width="8.43"/>
    <col customWidth="1" min="2" max="3" width="19.14"/>
    <col customWidth="1" min="4" max="5" width="10.43"/>
    <col customWidth="1" min="6" max="6" width="11.14"/>
    <col customWidth="1" min="7" max="7" width="9.29"/>
    <col customWidth="1" min="8" max="8" width="7.29"/>
    <col customWidth="1" min="9" max="9" width="6.71"/>
    <col customWidth="1" min="10" max="10" width="48.0"/>
  </cols>
  <sheetData>
    <row r="1">
      <c r="A1" s="9" t="s">
        <v>69</v>
      </c>
      <c r="B1" s="9" t="s">
        <v>340</v>
      </c>
      <c r="C1" s="9" t="s">
        <v>54</v>
      </c>
      <c r="D1" s="9" t="s">
        <v>341</v>
      </c>
      <c r="E1" s="9" t="s">
        <v>240</v>
      </c>
      <c r="F1" s="9" t="s">
        <v>59</v>
      </c>
      <c r="G1" s="9" t="s">
        <v>60</v>
      </c>
      <c r="H1" s="9" t="s">
        <v>61</v>
      </c>
      <c r="I1" s="9" t="s">
        <v>62</v>
      </c>
      <c r="J1" s="9" t="s">
        <v>242</v>
      </c>
      <c r="K1" s="9" t="s">
        <v>243</v>
      </c>
      <c r="L1" s="9" t="s">
        <v>244</v>
      </c>
      <c r="M1" s="9" t="s">
        <v>66</v>
      </c>
      <c r="N1" s="9" t="s">
        <v>68</v>
      </c>
    </row>
    <row r="2">
      <c r="A2" s="11">
        <v>62639.0</v>
      </c>
      <c r="B2" s="11" t="s">
        <v>39</v>
      </c>
      <c r="C2" s="11" t="s">
        <v>342</v>
      </c>
      <c r="D2" s="11" t="s">
        <v>343</v>
      </c>
      <c r="E2" s="12"/>
      <c r="F2" s="11" t="s">
        <v>344</v>
      </c>
      <c r="G2" s="11" t="str">
        <f t="shared" ref="G2:G5" si="1">IFERROR(__xludf.DUMMYFUNCTION("SPLIT(F2,""."",true)"),"7")</f>
        <v>7</v>
      </c>
      <c r="H2" s="11">
        <v>25.0</v>
      </c>
      <c r="I2" s="11">
        <v>1955.0</v>
      </c>
      <c r="J2" s="11" t="s">
        <v>345</v>
      </c>
      <c r="K2" s="11">
        <v>40.842556</v>
      </c>
      <c r="L2" s="11">
        <v>-77.823316</v>
      </c>
      <c r="M2" s="11" t="s">
        <v>249</v>
      </c>
      <c r="N2" s="11" t="s">
        <v>79</v>
      </c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</row>
    <row r="3">
      <c r="A3" s="11">
        <v>62570.0</v>
      </c>
      <c r="B3" s="11" t="s">
        <v>39</v>
      </c>
      <c r="C3" s="11" t="s">
        <v>342</v>
      </c>
      <c r="D3" s="11" t="s">
        <v>343</v>
      </c>
      <c r="E3" s="12"/>
      <c r="F3" s="11" t="s">
        <v>344</v>
      </c>
      <c r="G3" s="11" t="str">
        <f t="shared" si="1"/>
        <v>7</v>
      </c>
      <c r="H3" s="11">
        <v>25.0</v>
      </c>
      <c r="I3" s="11">
        <v>1955.0</v>
      </c>
      <c r="J3" s="11" t="s">
        <v>345</v>
      </c>
      <c r="K3" s="11">
        <v>40.842556</v>
      </c>
      <c r="L3" s="11">
        <v>-77.823316</v>
      </c>
      <c r="M3" s="11" t="s">
        <v>249</v>
      </c>
      <c r="N3" s="11" t="s">
        <v>79</v>
      </c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</row>
    <row r="4">
      <c r="A4" s="11">
        <v>62643.0</v>
      </c>
      <c r="B4" s="11" t="s">
        <v>39</v>
      </c>
      <c r="C4" s="11" t="s">
        <v>342</v>
      </c>
      <c r="D4" s="11" t="s">
        <v>343</v>
      </c>
      <c r="E4" s="12"/>
      <c r="F4" s="11" t="s">
        <v>346</v>
      </c>
      <c r="G4" s="11" t="str">
        <f t="shared" si="1"/>
        <v>6</v>
      </c>
      <c r="H4" s="11">
        <v>22.0</v>
      </c>
      <c r="I4" s="11">
        <v>1955.0</v>
      </c>
      <c r="J4" s="11" t="s">
        <v>345</v>
      </c>
      <c r="K4" s="11">
        <v>40.842556</v>
      </c>
      <c r="L4" s="11">
        <v>-77.823316</v>
      </c>
      <c r="M4" s="11" t="s">
        <v>249</v>
      </c>
      <c r="N4" s="11" t="s">
        <v>79</v>
      </c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</row>
    <row r="5">
      <c r="A5" s="11">
        <v>62637.0</v>
      </c>
      <c r="B5" s="11" t="s">
        <v>39</v>
      </c>
      <c r="C5" s="11" t="s">
        <v>342</v>
      </c>
      <c r="D5" s="11" t="s">
        <v>343</v>
      </c>
      <c r="E5" s="12"/>
      <c r="F5" s="11" t="s">
        <v>347</v>
      </c>
      <c r="G5" s="11" t="str">
        <f t="shared" si="1"/>
        <v>7</v>
      </c>
      <c r="H5" s="11">
        <v>22.0</v>
      </c>
      <c r="I5" s="11">
        <v>1955.0</v>
      </c>
      <c r="J5" s="11" t="s">
        <v>345</v>
      </c>
      <c r="K5" s="11">
        <v>40.842556</v>
      </c>
      <c r="L5" s="11">
        <v>-77.823316</v>
      </c>
      <c r="M5" s="11" t="s">
        <v>249</v>
      </c>
      <c r="N5" s="11" t="s">
        <v>79</v>
      </c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</row>
    <row r="6">
      <c r="A6" s="36">
        <v>44866.0</v>
      </c>
      <c r="B6" s="36"/>
      <c r="C6" s="36" t="s">
        <v>342</v>
      </c>
      <c r="D6" s="36" t="s">
        <v>348</v>
      </c>
      <c r="E6" s="36">
        <v>490156.0</v>
      </c>
      <c r="F6" s="36" t="s">
        <v>349</v>
      </c>
      <c r="G6" s="36"/>
      <c r="H6" s="37"/>
      <c r="I6" s="37"/>
      <c r="J6" s="36" t="s">
        <v>350</v>
      </c>
      <c r="K6" s="36">
        <v>39.903278</v>
      </c>
      <c r="L6" s="36">
        <v>-74.709342</v>
      </c>
      <c r="M6" s="36" t="s">
        <v>249</v>
      </c>
      <c r="N6" s="36" t="s">
        <v>79</v>
      </c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</row>
    <row r="7">
      <c r="A7" s="29">
        <v>45836.0</v>
      </c>
      <c r="B7" s="29" t="s">
        <v>39</v>
      </c>
      <c r="C7" s="29" t="s">
        <v>342</v>
      </c>
      <c r="D7" s="29" t="s">
        <v>343</v>
      </c>
      <c r="E7" s="29">
        <v>511267.0</v>
      </c>
      <c r="F7" s="29" t="s">
        <v>351</v>
      </c>
      <c r="G7" s="29" t="str">
        <f t="shared" ref="G7:G13" si="2">IFERROR(__xludf.DUMMYFUNCTION("SPLIT(F7,""."",true)"),"7")</f>
        <v>7</v>
      </c>
      <c r="H7" s="29">
        <v>13.0</v>
      </c>
      <c r="I7" s="29">
        <v>1953.0</v>
      </c>
      <c r="J7" s="29" t="s">
        <v>352</v>
      </c>
      <c r="K7" s="29">
        <v>40.793395</v>
      </c>
      <c r="L7" s="29">
        <v>-77.763437</v>
      </c>
      <c r="M7" s="29" t="s">
        <v>249</v>
      </c>
      <c r="N7" s="29" t="s">
        <v>79</v>
      </c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</row>
    <row r="8">
      <c r="A8" s="29">
        <v>62538.0</v>
      </c>
      <c r="B8" s="29" t="s">
        <v>39</v>
      </c>
      <c r="C8" s="29" t="s">
        <v>342</v>
      </c>
      <c r="D8" s="29" t="s">
        <v>343</v>
      </c>
      <c r="E8" s="30"/>
      <c r="F8" s="29" t="s">
        <v>353</v>
      </c>
      <c r="G8" s="29" t="str">
        <f t="shared" si="2"/>
        <v>8</v>
      </c>
      <c r="H8" s="29">
        <v>9.0</v>
      </c>
      <c r="I8" s="29">
        <v>1955.0</v>
      </c>
      <c r="J8" s="29" t="s">
        <v>352</v>
      </c>
      <c r="K8" s="29">
        <v>40.793395</v>
      </c>
      <c r="L8" s="29">
        <v>-77.763437</v>
      </c>
      <c r="M8" s="29" t="s">
        <v>249</v>
      </c>
      <c r="N8" s="29" t="s">
        <v>79</v>
      </c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</row>
    <row r="9">
      <c r="A9" s="29">
        <v>41677.0</v>
      </c>
      <c r="B9" s="29" t="s">
        <v>39</v>
      </c>
      <c r="C9" s="29" t="s">
        <v>342</v>
      </c>
      <c r="D9" s="29" t="s">
        <v>343</v>
      </c>
      <c r="E9" s="30"/>
      <c r="F9" s="29" t="s">
        <v>354</v>
      </c>
      <c r="G9" s="29" t="str">
        <f t="shared" si="2"/>
        <v>6</v>
      </c>
      <c r="H9" s="29">
        <v>22.0</v>
      </c>
      <c r="I9" s="29">
        <v>1954.0</v>
      </c>
      <c r="J9" s="29" t="s">
        <v>352</v>
      </c>
      <c r="K9" s="29">
        <v>40.793395</v>
      </c>
      <c r="L9" s="29">
        <v>-77.763437</v>
      </c>
      <c r="M9" s="29" t="s">
        <v>249</v>
      </c>
      <c r="N9" s="29" t="s">
        <v>79</v>
      </c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</row>
    <row r="10">
      <c r="A10" s="29">
        <v>58809.0</v>
      </c>
      <c r="B10" s="29" t="s">
        <v>39</v>
      </c>
      <c r="C10" s="29" t="s">
        <v>342</v>
      </c>
      <c r="D10" s="29" t="s">
        <v>343</v>
      </c>
      <c r="E10" s="30"/>
      <c r="F10" s="29" t="s">
        <v>355</v>
      </c>
      <c r="G10" s="29" t="str">
        <f t="shared" si="2"/>
        <v>7</v>
      </c>
      <c r="H10" s="29">
        <v>27.0</v>
      </c>
      <c r="I10" s="29">
        <v>1956.0</v>
      </c>
      <c r="J10" s="29" t="s">
        <v>352</v>
      </c>
      <c r="K10" s="29">
        <v>40.793395</v>
      </c>
      <c r="L10" s="29">
        <v>-77.763437</v>
      </c>
      <c r="M10" s="29" t="s">
        <v>249</v>
      </c>
      <c r="N10" s="29" t="s">
        <v>79</v>
      </c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</row>
    <row r="11">
      <c r="A11" s="29">
        <v>84553.0</v>
      </c>
      <c r="B11" s="29" t="s">
        <v>39</v>
      </c>
      <c r="C11" s="29" t="s">
        <v>342</v>
      </c>
      <c r="D11" s="29" t="s">
        <v>343</v>
      </c>
      <c r="E11" s="30"/>
      <c r="F11" s="29" t="s">
        <v>356</v>
      </c>
      <c r="G11" s="29" t="str">
        <f t="shared" si="2"/>
        <v>7</v>
      </c>
      <c r="H11" s="29">
        <v>11.0</v>
      </c>
      <c r="I11" s="29">
        <v>1956.0</v>
      </c>
      <c r="J11" s="29" t="s">
        <v>357</v>
      </c>
      <c r="K11" s="29">
        <v>40.793395</v>
      </c>
      <c r="L11" s="29">
        <v>-77.763437</v>
      </c>
      <c r="M11" s="29" t="s">
        <v>249</v>
      </c>
      <c r="N11" s="29" t="s">
        <v>79</v>
      </c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</row>
    <row r="12">
      <c r="A12" s="29">
        <v>98055.0</v>
      </c>
      <c r="B12" s="29" t="s">
        <v>39</v>
      </c>
      <c r="C12" s="29" t="s">
        <v>342</v>
      </c>
      <c r="D12" s="29" t="s">
        <v>343</v>
      </c>
      <c r="E12" s="30"/>
      <c r="F12" s="29" t="s">
        <v>358</v>
      </c>
      <c r="G12" s="29" t="str">
        <f t="shared" si="2"/>
        <v>7</v>
      </c>
      <c r="H12" s="29">
        <v>14.0</v>
      </c>
      <c r="I12" s="29">
        <v>1956.0</v>
      </c>
      <c r="J12" s="29" t="s">
        <v>357</v>
      </c>
      <c r="K12" s="29">
        <v>40.793395</v>
      </c>
      <c r="L12" s="29">
        <v>-77.763437</v>
      </c>
      <c r="M12" s="29" t="s">
        <v>249</v>
      </c>
      <c r="N12" s="29" t="s">
        <v>79</v>
      </c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</row>
    <row r="13">
      <c r="A13" s="34">
        <v>45809.0</v>
      </c>
      <c r="B13" s="34" t="s">
        <v>359</v>
      </c>
      <c r="C13" s="34" t="s">
        <v>342</v>
      </c>
      <c r="D13" s="34" t="s">
        <v>343</v>
      </c>
      <c r="E13" s="34">
        <v>470292.0</v>
      </c>
      <c r="F13" s="34">
        <v>6.1947</v>
      </c>
      <c r="G13" s="34" t="str">
        <f t="shared" si="2"/>
        <v>6</v>
      </c>
      <c r="H13" s="34">
        <v>1947.0</v>
      </c>
      <c r="I13" s="34"/>
      <c r="J13" s="34" t="s">
        <v>360</v>
      </c>
      <c r="K13" s="34">
        <v>40.626455</v>
      </c>
      <c r="L13" s="34">
        <v>-78.537242</v>
      </c>
      <c r="M13" s="34" t="s">
        <v>249</v>
      </c>
      <c r="N13" s="34" t="s">
        <v>79</v>
      </c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</row>
    <row r="14">
      <c r="A14" s="34">
        <v>45832.0</v>
      </c>
      <c r="B14" s="35"/>
      <c r="C14" s="34" t="s">
        <v>342</v>
      </c>
      <c r="D14" s="34" t="s">
        <v>348</v>
      </c>
      <c r="E14" s="34">
        <v>470289.0</v>
      </c>
      <c r="F14" s="34">
        <v>6.1947</v>
      </c>
      <c r="G14" s="34"/>
      <c r="H14" s="35"/>
      <c r="I14" s="35"/>
      <c r="J14" s="34" t="s">
        <v>360</v>
      </c>
      <c r="K14" s="34">
        <v>40.626455</v>
      </c>
      <c r="L14" s="34">
        <v>-78.537242</v>
      </c>
      <c r="M14" s="34" t="s">
        <v>249</v>
      </c>
      <c r="N14" s="34" t="s">
        <v>79</v>
      </c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</row>
    <row r="15">
      <c r="A15" s="34">
        <v>38349.0</v>
      </c>
      <c r="B15" s="35"/>
      <c r="C15" s="34" t="s">
        <v>342</v>
      </c>
      <c r="D15" s="34" t="s">
        <v>348</v>
      </c>
      <c r="E15" s="34">
        <v>470290.0</v>
      </c>
      <c r="F15" s="34">
        <v>6.1947</v>
      </c>
      <c r="G15" s="34"/>
      <c r="H15" s="35"/>
      <c r="I15" s="35"/>
      <c r="J15" s="34" t="s">
        <v>360</v>
      </c>
      <c r="K15" s="34">
        <v>40.626455</v>
      </c>
      <c r="L15" s="34">
        <v>-78.537242</v>
      </c>
      <c r="M15" s="34" t="s">
        <v>249</v>
      </c>
      <c r="N15" s="34" t="s">
        <v>79</v>
      </c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</row>
    <row r="16">
      <c r="A16" s="34">
        <v>45510.0</v>
      </c>
      <c r="B16" s="35"/>
      <c r="C16" s="34" t="s">
        <v>342</v>
      </c>
      <c r="D16" s="34" t="s">
        <v>348</v>
      </c>
      <c r="E16" s="34">
        <v>470291.0</v>
      </c>
      <c r="F16" s="34">
        <v>6.1947</v>
      </c>
      <c r="G16" s="34"/>
      <c r="H16" s="35"/>
      <c r="I16" s="35"/>
      <c r="J16" s="34" t="s">
        <v>360</v>
      </c>
      <c r="K16" s="34">
        <v>40.626455</v>
      </c>
      <c r="L16" s="34">
        <v>-78.537242</v>
      </c>
      <c r="M16" s="34" t="s">
        <v>249</v>
      </c>
      <c r="N16" s="34" t="s">
        <v>79</v>
      </c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</row>
    <row r="17">
      <c r="A17" s="22">
        <v>62199.0</v>
      </c>
      <c r="B17" s="22" t="s">
        <v>39</v>
      </c>
      <c r="C17" s="22" t="s">
        <v>342</v>
      </c>
      <c r="D17" s="22" t="s">
        <v>343</v>
      </c>
      <c r="E17" s="23"/>
      <c r="F17" s="22" t="s">
        <v>361</v>
      </c>
      <c r="G17" s="22" t="str">
        <f t="shared" ref="G17:G27" si="3">IFERROR(__xludf.DUMMYFUNCTION("SPLIT(F17,""."",true)"),"6")</f>
        <v>6</v>
      </c>
      <c r="H17" s="22">
        <v>9.0</v>
      </c>
      <c r="I17" s="22">
        <v>1965.0</v>
      </c>
      <c r="J17" s="22" t="s">
        <v>362</v>
      </c>
      <c r="K17" s="22">
        <v>41.370646</v>
      </c>
      <c r="L17" s="22">
        <v>-75.15462</v>
      </c>
      <c r="M17" s="22" t="s">
        <v>249</v>
      </c>
      <c r="N17" s="22" t="s">
        <v>79</v>
      </c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</row>
    <row r="18">
      <c r="A18" s="22">
        <v>62220.0</v>
      </c>
      <c r="B18" s="22" t="s">
        <v>39</v>
      </c>
      <c r="C18" s="22" t="s">
        <v>342</v>
      </c>
      <c r="D18" s="22" t="s">
        <v>343</v>
      </c>
      <c r="E18" s="23"/>
      <c r="F18" s="22" t="s">
        <v>361</v>
      </c>
      <c r="G18" s="22" t="str">
        <f t="shared" si="3"/>
        <v>6</v>
      </c>
      <c r="H18" s="22">
        <v>9.0</v>
      </c>
      <c r="I18" s="22">
        <v>1965.0</v>
      </c>
      <c r="J18" s="22" t="s">
        <v>362</v>
      </c>
      <c r="K18" s="22">
        <v>41.370646</v>
      </c>
      <c r="L18" s="22">
        <v>-75.15462</v>
      </c>
      <c r="M18" s="22" t="s">
        <v>249</v>
      </c>
      <c r="N18" s="22" t="s">
        <v>79</v>
      </c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</row>
    <row r="19">
      <c r="A19" s="25">
        <v>62204.0</v>
      </c>
      <c r="B19" s="25" t="s">
        <v>39</v>
      </c>
      <c r="C19" s="25" t="s">
        <v>342</v>
      </c>
      <c r="D19" s="25" t="s">
        <v>343</v>
      </c>
      <c r="E19" s="26"/>
      <c r="F19" s="25" t="s">
        <v>363</v>
      </c>
      <c r="G19" s="25" t="str">
        <f t="shared" si="3"/>
        <v>7</v>
      </c>
      <c r="H19" s="25">
        <v>14.0</v>
      </c>
      <c r="I19" s="25">
        <v>1970.0</v>
      </c>
      <c r="J19" s="25" t="s">
        <v>364</v>
      </c>
      <c r="K19" s="25">
        <v>41.945588</v>
      </c>
      <c r="L19" s="25">
        <v>-79.783388</v>
      </c>
      <c r="M19" s="25" t="s">
        <v>249</v>
      </c>
      <c r="N19" s="25" t="s">
        <v>79</v>
      </c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</row>
    <row r="20">
      <c r="A20" s="14">
        <v>43369.0</v>
      </c>
      <c r="B20" s="14" t="s">
        <v>39</v>
      </c>
      <c r="C20" s="14" t="s">
        <v>342</v>
      </c>
      <c r="D20" s="14" t="s">
        <v>343</v>
      </c>
      <c r="E20" s="15"/>
      <c r="F20" s="14" t="s">
        <v>365</v>
      </c>
      <c r="G20" s="14" t="str">
        <f t="shared" si="3"/>
        <v>7</v>
      </c>
      <c r="H20" s="14">
        <v>28.0</v>
      </c>
      <c r="I20" s="14">
        <v>1953.0</v>
      </c>
      <c r="J20" s="14" t="s">
        <v>366</v>
      </c>
      <c r="K20" s="14">
        <v>40.331324</v>
      </c>
      <c r="L20" s="14">
        <v>-74.939154</v>
      </c>
      <c r="M20" s="14" t="s">
        <v>249</v>
      </c>
      <c r="N20" s="14" t="s">
        <v>79</v>
      </c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</row>
    <row r="21">
      <c r="A21" s="36">
        <v>44860.0</v>
      </c>
      <c r="B21" s="36" t="s">
        <v>367</v>
      </c>
      <c r="C21" s="36" t="s">
        <v>342</v>
      </c>
      <c r="D21" s="36" t="s">
        <v>343</v>
      </c>
      <c r="E21" s="37"/>
      <c r="F21" s="36" t="s">
        <v>368</v>
      </c>
      <c r="G21" s="36" t="str">
        <f t="shared" si="3"/>
        <v>7</v>
      </c>
      <c r="H21" s="36">
        <v>16.0</v>
      </c>
      <c r="I21" s="36">
        <v>1945.0</v>
      </c>
      <c r="J21" s="36" t="s">
        <v>369</v>
      </c>
      <c r="K21" s="36">
        <v>39.969924</v>
      </c>
      <c r="L21" s="36">
        <v>-75.3504</v>
      </c>
      <c r="M21" s="36" t="s">
        <v>249</v>
      </c>
      <c r="N21" s="36" t="s">
        <v>79</v>
      </c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</row>
    <row r="22">
      <c r="A22" s="36">
        <v>44726.0</v>
      </c>
      <c r="B22" s="36" t="s">
        <v>39</v>
      </c>
      <c r="C22" s="36" t="s">
        <v>342</v>
      </c>
      <c r="D22" s="36" t="s">
        <v>343</v>
      </c>
      <c r="E22" s="37"/>
      <c r="F22" s="36" t="s">
        <v>368</v>
      </c>
      <c r="G22" s="36" t="str">
        <f t="shared" si="3"/>
        <v>7</v>
      </c>
      <c r="H22" s="36">
        <v>16.0</v>
      </c>
      <c r="I22" s="36">
        <v>1945.0</v>
      </c>
      <c r="J22" s="36" t="s">
        <v>369</v>
      </c>
      <c r="K22" s="36">
        <v>39.969924</v>
      </c>
      <c r="L22" s="36">
        <v>-75.3504</v>
      </c>
      <c r="M22" s="36" t="s">
        <v>249</v>
      </c>
      <c r="N22" s="36" t="s">
        <v>79</v>
      </c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</row>
    <row r="23">
      <c r="A23" s="36">
        <v>44625.0</v>
      </c>
      <c r="B23" s="36" t="s">
        <v>39</v>
      </c>
      <c r="C23" s="36" t="s">
        <v>342</v>
      </c>
      <c r="D23" s="36" t="s">
        <v>343</v>
      </c>
      <c r="E23" s="37"/>
      <c r="F23" s="36" t="s">
        <v>368</v>
      </c>
      <c r="G23" s="36" t="str">
        <f t="shared" si="3"/>
        <v>7</v>
      </c>
      <c r="H23" s="36">
        <v>16.0</v>
      </c>
      <c r="I23" s="36">
        <v>1945.0</v>
      </c>
      <c r="J23" s="36" t="s">
        <v>369</v>
      </c>
      <c r="K23" s="36">
        <v>39.969924</v>
      </c>
      <c r="L23" s="36">
        <v>-75.3504</v>
      </c>
      <c r="M23" s="36" t="s">
        <v>249</v>
      </c>
      <c r="N23" s="36" t="s">
        <v>79</v>
      </c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</row>
    <row r="24">
      <c r="A24" s="34">
        <v>62201.0</v>
      </c>
      <c r="B24" s="34" t="s">
        <v>39</v>
      </c>
      <c r="C24" s="34" t="s">
        <v>342</v>
      </c>
      <c r="D24" s="34" t="s">
        <v>343</v>
      </c>
      <c r="E24" s="35"/>
      <c r="F24" s="34" t="s">
        <v>370</v>
      </c>
      <c r="G24" s="34" t="str">
        <f t="shared" si="3"/>
        <v>7</v>
      </c>
      <c r="H24" s="34">
        <v>27.0</v>
      </c>
      <c r="I24" s="34">
        <v>1955.0</v>
      </c>
      <c r="J24" s="34" t="s">
        <v>371</v>
      </c>
      <c r="K24" s="34">
        <v>40.879441</v>
      </c>
      <c r="L24" s="34">
        <v>-77.849294</v>
      </c>
      <c r="M24" s="34" t="s">
        <v>249</v>
      </c>
      <c r="N24" s="34" t="s">
        <v>79</v>
      </c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</row>
    <row r="25">
      <c r="A25" s="34">
        <v>62274.0</v>
      </c>
      <c r="B25" s="34" t="s">
        <v>39</v>
      </c>
      <c r="C25" s="34" t="s">
        <v>342</v>
      </c>
      <c r="D25" s="34" t="s">
        <v>343</v>
      </c>
      <c r="E25" s="35"/>
      <c r="F25" s="34" t="s">
        <v>372</v>
      </c>
      <c r="G25" s="34" t="str">
        <f t="shared" si="3"/>
        <v>6</v>
      </c>
      <c r="H25" s="34">
        <v>27.0</v>
      </c>
      <c r="I25" s="34">
        <v>1955.0</v>
      </c>
      <c r="J25" s="34" t="s">
        <v>371</v>
      </c>
      <c r="K25" s="34">
        <v>40.879441</v>
      </c>
      <c r="L25" s="34">
        <v>-77.849294</v>
      </c>
      <c r="M25" s="34" t="s">
        <v>249</v>
      </c>
      <c r="N25" s="34" t="s">
        <v>79</v>
      </c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</row>
    <row r="26">
      <c r="A26" s="14">
        <v>44825.0</v>
      </c>
      <c r="B26" s="14" t="s">
        <v>39</v>
      </c>
      <c r="C26" s="14" t="s">
        <v>342</v>
      </c>
      <c r="D26" s="14" t="s">
        <v>343</v>
      </c>
      <c r="E26" s="15"/>
      <c r="F26" s="14" t="s">
        <v>373</v>
      </c>
      <c r="G26" s="14" t="str">
        <f t="shared" si="3"/>
        <v>7</v>
      </c>
      <c r="H26" s="14">
        <v>22.0</v>
      </c>
      <c r="I26" s="14">
        <v>1953.0</v>
      </c>
      <c r="J26" s="14" t="s">
        <v>374</v>
      </c>
      <c r="K26" s="14">
        <v>41.091747</v>
      </c>
      <c r="L26" s="14">
        <v>-75.002025</v>
      </c>
      <c r="M26" s="14" t="s">
        <v>249</v>
      </c>
      <c r="N26" s="14" t="s">
        <v>79</v>
      </c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</row>
    <row r="27">
      <c r="A27" s="14">
        <v>44810.0</v>
      </c>
      <c r="B27" s="14" t="s">
        <v>39</v>
      </c>
      <c r="C27" s="14" t="s">
        <v>342</v>
      </c>
      <c r="D27" s="14" t="s">
        <v>343</v>
      </c>
      <c r="E27" s="15"/>
      <c r="F27" s="14" t="s">
        <v>373</v>
      </c>
      <c r="G27" s="14" t="str">
        <f t="shared" si="3"/>
        <v>7</v>
      </c>
      <c r="H27" s="14">
        <v>22.0</v>
      </c>
      <c r="I27" s="14">
        <v>1953.0</v>
      </c>
      <c r="J27" s="14" t="s">
        <v>374</v>
      </c>
      <c r="K27" s="14">
        <v>41.091747</v>
      </c>
      <c r="L27" s="14">
        <v>-75.002025</v>
      </c>
      <c r="M27" s="14" t="s">
        <v>249</v>
      </c>
      <c r="N27" s="14" t="s">
        <v>79</v>
      </c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</row>
    <row r="28">
      <c r="A28" s="29">
        <v>44736.0</v>
      </c>
      <c r="B28" s="30"/>
      <c r="C28" s="29" t="s">
        <v>342</v>
      </c>
      <c r="D28" s="29" t="s">
        <v>348</v>
      </c>
      <c r="E28" s="29">
        <v>510214.0</v>
      </c>
      <c r="F28" s="29" t="s">
        <v>375</v>
      </c>
      <c r="G28" s="29"/>
      <c r="H28" s="30"/>
      <c r="I28" s="30"/>
      <c r="J28" s="29" t="s">
        <v>376</v>
      </c>
      <c r="K28" s="29">
        <v>37.605974</v>
      </c>
      <c r="L28" s="29">
        <v>-76.594954</v>
      </c>
      <c r="M28" s="29" t="s">
        <v>278</v>
      </c>
      <c r="N28" s="29" t="s">
        <v>79</v>
      </c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</row>
    <row r="29">
      <c r="A29" s="36">
        <v>62632.0</v>
      </c>
      <c r="B29" s="36" t="s">
        <v>39</v>
      </c>
      <c r="C29" s="36" t="s">
        <v>342</v>
      </c>
      <c r="D29" s="36" t="s">
        <v>343</v>
      </c>
      <c r="E29" s="37"/>
      <c r="F29" s="36" t="s">
        <v>377</v>
      </c>
      <c r="G29" s="36" t="str">
        <f t="shared" ref="G29:G32" si="4">IFERROR(__xludf.DUMMYFUNCTION("SPLIT(F29,""."",true)"),"7")</f>
        <v>7</v>
      </c>
      <c r="H29" s="36">
        <v>10.0</v>
      </c>
      <c r="I29" s="36">
        <v>1977.0</v>
      </c>
      <c r="J29" s="36" t="s">
        <v>378</v>
      </c>
      <c r="K29" s="36">
        <v>49.439298</v>
      </c>
      <c r="L29" s="36">
        <v>-67.411645</v>
      </c>
      <c r="M29" s="36" t="s">
        <v>249</v>
      </c>
      <c r="N29" s="36" t="s">
        <v>79</v>
      </c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</row>
    <row r="30">
      <c r="A30" s="36">
        <v>62627.0</v>
      </c>
      <c r="B30" s="36" t="s">
        <v>39</v>
      </c>
      <c r="C30" s="36" t="s">
        <v>342</v>
      </c>
      <c r="D30" s="36" t="s">
        <v>343</v>
      </c>
      <c r="E30" s="37"/>
      <c r="F30" s="36" t="s">
        <v>377</v>
      </c>
      <c r="G30" s="36" t="str">
        <f t="shared" si="4"/>
        <v>7</v>
      </c>
      <c r="H30" s="36">
        <v>10.0</v>
      </c>
      <c r="I30" s="36">
        <v>1977.0</v>
      </c>
      <c r="J30" s="36" t="s">
        <v>378</v>
      </c>
      <c r="K30" s="36">
        <v>49.439298</v>
      </c>
      <c r="L30" s="36">
        <v>-67.411645</v>
      </c>
      <c r="M30" s="36" t="s">
        <v>249</v>
      </c>
      <c r="N30" s="36" t="s">
        <v>79</v>
      </c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</row>
    <row r="31">
      <c r="A31" s="36">
        <v>62621.0</v>
      </c>
      <c r="B31" s="36" t="s">
        <v>39</v>
      </c>
      <c r="C31" s="36" t="s">
        <v>342</v>
      </c>
      <c r="D31" s="36" t="s">
        <v>343</v>
      </c>
      <c r="E31" s="37"/>
      <c r="F31" s="36" t="s">
        <v>377</v>
      </c>
      <c r="G31" s="36" t="str">
        <f t="shared" si="4"/>
        <v>7</v>
      </c>
      <c r="H31" s="36">
        <v>10.0</v>
      </c>
      <c r="I31" s="36">
        <v>1977.0</v>
      </c>
      <c r="J31" s="36" t="s">
        <v>378</v>
      </c>
      <c r="K31" s="36">
        <v>49.439298</v>
      </c>
      <c r="L31" s="36">
        <v>-67.411645</v>
      </c>
      <c r="M31" s="36" t="s">
        <v>249</v>
      </c>
      <c r="N31" s="36" t="s">
        <v>79</v>
      </c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</row>
    <row r="32">
      <c r="A32" s="17">
        <v>98723.0</v>
      </c>
      <c r="B32" s="17" t="s">
        <v>39</v>
      </c>
      <c r="C32" s="17" t="s">
        <v>342</v>
      </c>
      <c r="D32" s="17" t="s">
        <v>343</v>
      </c>
      <c r="E32" s="18"/>
      <c r="F32" s="17" t="s">
        <v>379</v>
      </c>
      <c r="G32" s="17" t="str">
        <f t="shared" si="4"/>
        <v>7</v>
      </c>
      <c r="H32" s="17">
        <v>18.0</v>
      </c>
      <c r="I32" s="17">
        <v>1987.0</v>
      </c>
      <c r="J32" s="17" t="s">
        <v>380</v>
      </c>
      <c r="K32" s="17">
        <v>31.05592</v>
      </c>
      <c r="L32" s="17">
        <v>-91.553745</v>
      </c>
      <c r="M32" s="17" t="s">
        <v>249</v>
      </c>
      <c r="N32" s="17" t="s">
        <v>79</v>
      </c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</row>
    <row r="33">
      <c r="A33" s="34">
        <v>45775.0</v>
      </c>
      <c r="B33" s="34" t="s">
        <v>359</v>
      </c>
      <c r="C33" s="34" t="s">
        <v>342</v>
      </c>
      <c r="D33" s="34" t="s">
        <v>343</v>
      </c>
      <c r="E33" s="34">
        <v>460318.0</v>
      </c>
      <c r="F33" s="35"/>
      <c r="G33" s="34"/>
      <c r="H33" s="35"/>
      <c r="I33" s="35"/>
      <c r="J33" s="34" t="s">
        <v>381</v>
      </c>
      <c r="K33" s="34">
        <v>39.993882</v>
      </c>
      <c r="L33" s="34">
        <v>-75.448423</v>
      </c>
      <c r="M33" s="34" t="s">
        <v>249</v>
      </c>
      <c r="N33" s="34" t="s">
        <v>79</v>
      </c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</row>
    <row r="34">
      <c r="A34" s="34">
        <v>44465.0</v>
      </c>
      <c r="B34" s="34" t="s">
        <v>359</v>
      </c>
      <c r="C34" s="34" t="s">
        <v>342</v>
      </c>
      <c r="D34" s="34" t="s">
        <v>343</v>
      </c>
      <c r="E34" s="34">
        <v>460319.0</v>
      </c>
      <c r="F34" s="35"/>
      <c r="G34" s="34"/>
      <c r="H34" s="35"/>
      <c r="I34" s="35"/>
      <c r="J34" s="34" t="s">
        <v>381</v>
      </c>
      <c r="K34" s="34">
        <v>39.993882</v>
      </c>
      <c r="L34" s="34">
        <v>-75.448423</v>
      </c>
      <c r="M34" s="34" t="s">
        <v>249</v>
      </c>
      <c r="N34" s="34" t="s">
        <v>79</v>
      </c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</row>
    <row r="35">
      <c r="A35" s="34">
        <v>38367.0</v>
      </c>
      <c r="B35" s="34" t="s">
        <v>359</v>
      </c>
      <c r="C35" s="34" t="s">
        <v>342</v>
      </c>
      <c r="D35" s="34" t="s">
        <v>343</v>
      </c>
      <c r="E35" s="34">
        <v>460320.0</v>
      </c>
      <c r="F35" s="35"/>
      <c r="G35" s="34"/>
      <c r="H35" s="35"/>
      <c r="I35" s="35"/>
      <c r="J35" s="34" t="s">
        <v>381</v>
      </c>
      <c r="K35" s="34">
        <v>39.993882</v>
      </c>
      <c r="L35" s="34">
        <v>-75.448423</v>
      </c>
      <c r="M35" s="34" t="s">
        <v>249</v>
      </c>
      <c r="N35" s="34" t="s">
        <v>79</v>
      </c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</row>
    <row r="36">
      <c r="A36" s="34">
        <v>45581.0</v>
      </c>
      <c r="B36" s="34" t="s">
        <v>359</v>
      </c>
      <c r="C36" s="34" t="s">
        <v>342</v>
      </c>
      <c r="D36" s="34" t="s">
        <v>343</v>
      </c>
      <c r="E36" s="34">
        <v>460321.0</v>
      </c>
      <c r="F36" s="35"/>
      <c r="G36" s="34"/>
      <c r="H36" s="35"/>
      <c r="I36" s="35"/>
      <c r="J36" s="34" t="s">
        <v>381</v>
      </c>
      <c r="K36" s="34">
        <v>39.993882</v>
      </c>
      <c r="L36" s="34">
        <v>-75.448423</v>
      </c>
      <c r="M36" s="34" t="s">
        <v>249</v>
      </c>
      <c r="N36" s="34" t="s">
        <v>79</v>
      </c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</row>
    <row r="37">
      <c r="A37" s="34">
        <v>38405.0</v>
      </c>
      <c r="B37" s="34" t="s">
        <v>359</v>
      </c>
      <c r="C37" s="34" t="s">
        <v>342</v>
      </c>
      <c r="D37" s="34" t="s">
        <v>343</v>
      </c>
      <c r="E37" s="34">
        <v>460322.0</v>
      </c>
      <c r="F37" s="35"/>
      <c r="G37" s="34"/>
      <c r="H37" s="35"/>
      <c r="I37" s="35"/>
      <c r="J37" s="34" t="s">
        <v>381</v>
      </c>
      <c r="K37" s="34">
        <v>39.993882</v>
      </c>
      <c r="L37" s="34">
        <v>-75.448423</v>
      </c>
      <c r="M37" s="34" t="s">
        <v>249</v>
      </c>
      <c r="N37" s="34" t="s">
        <v>79</v>
      </c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</row>
    <row r="38">
      <c r="A38" s="34">
        <v>45631.0</v>
      </c>
      <c r="B38" s="34" t="s">
        <v>359</v>
      </c>
      <c r="C38" s="34" t="s">
        <v>342</v>
      </c>
      <c r="D38" s="34" t="s">
        <v>343</v>
      </c>
      <c r="E38" s="34">
        <v>460323.0</v>
      </c>
      <c r="F38" s="35"/>
      <c r="G38" s="34"/>
      <c r="H38" s="35"/>
      <c r="I38" s="35"/>
      <c r="J38" s="34" t="s">
        <v>381</v>
      </c>
      <c r="K38" s="34">
        <v>39.993882</v>
      </c>
      <c r="L38" s="34">
        <v>-75.448423</v>
      </c>
      <c r="M38" s="34" t="s">
        <v>249</v>
      </c>
      <c r="N38" s="34" t="s">
        <v>79</v>
      </c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</row>
    <row r="39">
      <c r="A39" s="34">
        <v>45750.0</v>
      </c>
      <c r="B39" s="34" t="s">
        <v>359</v>
      </c>
      <c r="C39" s="34" t="s">
        <v>342</v>
      </c>
      <c r="D39" s="34" t="s">
        <v>343</v>
      </c>
      <c r="E39" s="34">
        <v>460324.0</v>
      </c>
      <c r="F39" s="35"/>
      <c r="G39" s="34"/>
      <c r="H39" s="35"/>
      <c r="I39" s="35"/>
      <c r="J39" s="34" t="s">
        <v>381</v>
      </c>
      <c r="K39" s="34">
        <v>39.993882</v>
      </c>
      <c r="L39" s="34">
        <v>-75.448423</v>
      </c>
      <c r="M39" s="34" t="s">
        <v>249</v>
      </c>
      <c r="N39" s="34" t="s">
        <v>79</v>
      </c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</row>
    <row r="40">
      <c r="A40" s="34">
        <v>44685.0</v>
      </c>
      <c r="B40" s="34" t="s">
        <v>359</v>
      </c>
      <c r="C40" s="34" t="s">
        <v>342</v>
      </c>
      <c r="D40" s="34" t="s">
        <v>343</v>
      </c>
      <c r="E40" s="34">
        <v>460325.0</v>
      </c>
      <c r="F40" s="35"/>
      <c r="G40" s="34"/>
      <c r="H40" s="35"/>
      <c r="I40" s="35"/>
      <c r="J40" s="34" t="s">
        <v>381</v>
      </c>
      <c r="K40" s="34">
        <v>39.993882</v>
      </c>
      <c r="L40" s="34">
        <v>-75.448423</v>
      </c>
      <c r="M40" s="34" t="s">
        <v>249</v>
      </c>
      <c r="N40" s="34" t="s">
        <v>79</v>
      </c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</row>
    <row r="41">
      <c r="A41" s="34">
        <v>38156.0</v>
      </c>
      <c r="B41" s="34" t="s">
        <v>359</v>
      </c>
      <c r="C41" s="34" t="s">
        <v>342</v>
      </c>
      <c r="D41" s="34" t="s">
        <v>343</v>
      </c>
      <c r="E41" s="34">
        <v>460327.0</v>
      </c>
      <c r="F41" s="35"/>
      <c r="G41" s="34"/>
      <c r="H41" s="35"/>
      <c r="I41" s="35"/>
      <c r="J41" s="34" t="s">
        <v>381</v>
      </c>
      <c r="K41" s="34">
        <v>39.993882</v>
      </c>
      <c r="L41" s="34">
        <v>-75.448423</v>
      </c>
      <c r="M41" s="34" t="s">
        <v>249</v>
      </c>
      <c r="N41" s="34" t="s">
        <v>79</v>
      </c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</row>
    <row r="42">
      <c r="A42" s="34">
        <v>38305.0</v>
      </c>
      <c r="B42" s="34" t="s">
        <v>359</v>
      </c>
      <c r="C42" s="34" t="s">
        <v>342</v>
      </c>
      <c r="D42" s="34" t="s">
        <v>343</v>
      </c>
      <c r="E42" s="34">
        <v>460328.0</v>
      </c>
      <c r="F42" s="35"/>
      <c r="G42" s="34"/>
      <c r="H42" s="35"/>
      <c r="I42" s="35"/>
      <c r="J42" s="34" t="s">
        <v>381</v>
      </c>
      <c r="K42" s="34">
        <v>39.993882</v>
      </c>
      <c r="L42" s="34">
        <v>-75.448423</v>
      </c>
      <c r="M42" s="34" t="s">
        <v>249</v>
      </c>
      <c r="N42" s="34" t="s">
        <v>79</v>
      </c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</row>
    <row r="43">
      <c r="A43" s="34">
        <v>44863.0</v>
      </c>
      <c r="B43" s="34" t="s">
        <v>359</v>
      </c>
      <c r="C43" s="34" t="s">
        <v>342</v>
      </c>
      <c r="D43" s="34" t="s">
        <v>343</v>
      </c>
      <c r="E43" s="34">
        <v>460329.0</v>
      </c>
      <c r="F43" s="35"/>
      <c r="G43" s="34"/>
      <c r="H43" s="35"/>
      <c r="I43" s="35"/>
      <c r="J43" s="34" t="s">
        <v>381</v>
      </c>
      <c r="K43" s="34">
        <v>39.993882</v>
      </c>
      <c r="L43" s="34">
        <v>-75.448423</v>
      </c>
      <c r="M43" s="34" t="s">
        <v>249</v>
      </c>
      <c r="N43" s="34" t="s">
        <v>79</v>
      </c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</row>
    <row r="44">
      <c r="A44" s="39">
        <v>45559.0</v>
      </c>
      <c r="B44" s="39" t="s">
        <v>359</v>
      </c>
      <c r="C44" s="39" t="s">
        <v>342</v>
      </c>
      <c r="D44" s="39" t="s">
        <v>343</v>
      </c>
      <c r="E44" s="39">
        <v>460396.0</v>
      </c>
      <c r="F44" s="39">
        <v>6.1946</v>
      </c>
      <c r="G44" s="39" t="str">
        <f t="shared" ref="G44:G55" si="5">IFERROR(__xludf.DUMMYFUNCTION("SPLIT(F44,""."",true)"),"6")</f>
        <v>6</v>
      </c>
      <c r="H44" s="39">
        <v>1946.0</v>
      </c>
      <c r="I44" s="39"/>
      <c r="J44" s="39" t="s">
        <v>382</v>
      </c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</row>
    <row r="45">
      <c r="A45" s="39">
        <v>38419.0</v>
      </c>
      <c r="B45" s="39" t="s">
        <v>359</v>
      </c>
      <c r="C45" s="39" t="s">
        <v>342</v>
      </c>
      <c r="D45" s="39" t="s">
        <v>343</v>
      </c>
      <c r="E45" s="39">
        <v>460397.0</v>
      </c>
      <c r="F45" s="39">
        <v>6.1946</v>
      </c>
      <c r="G45" s="39" t="str">
        <f t="shared" si="5"/>
        <v>6</v>
      </c>
      <c r="H45" s="39">
        <v>1946.0</v>
      </c>
      <c r="I45" s="39"/>
      <c r="J45" s="39" t="s">
        <v>382</v>
      </c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</row>
    <row r="46">
      <c r="A46" s="39">
        <v>44804.0</v>
      </c>
      <c r="B46" s="39" t="s">
        <v>359</v>
      </c>
      <c r="C46" s="39" t="s">
        <v>342</v>
      </c>
      <c r="D46" s="39" t="s">
        <v>343</v>
      </c>
      <c r="E46" s="39">
        <v>460601.0</v>
      </c>
      <c r="F46" s="39">
        <v>6.1946</v>
      </c>
      <c r="G46" s="39" t="str">
        <f t="shared" si="5"/>
        <v>6</v>
      </c>
      <c r="H46" s="39">
        <v>1946.0</v>
      </c>
      <c r="I46" s="39"/>
      <c r="J46" s="39" t="s">
        <v>382</v>
      </c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</row>
    <row r="47">
      <c r="A47" s="39">
        <v>44696.0</v>
      </c>
      <c r="B47" s="39" t="s">
        <v>359</v>
      </c>
      <c r="C47" s="39" t="s">
        <v>342</v>
      </c>
      <c r="D47" s="39" t="s">
        <v>343</v>
      </c>
      <c r="E47" s="39">
        <v>460602.0</v>
      </c>
      <c r="F47" s="39">
        <v>6.1946</v>
      </c>
      <c r="G47" s="39" t="str">
        <f t="shared" si="5"/>
        <v>6</v>
      </c>
      <c r="H47" s="39">
        <v>1946.0</v>
      </c>
      <c r="I47" s="39"/>
      <c r="J47" s="39" t="s">
        <v>382</v>
      </c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</row>
    <row r="48">
      <c r="A48" s="39">
        <v>44601.0</v>
      </c>
      <c r="B48" s="39" t="s">
        <v>359</v>
      </c>
      <c r="C48" s="39" t="s">
        <v>342</v>
      </c>
      <c r="D48" s="39" t="s">
        <v>343</v>
      </c>
      <c r="E48" s="39">
        <v>460603.0</v>
      </c>
      <c r="F48" s="39">
        <v>6.1946</v>
      </c>
      <c r="G48" s="39" t="str">
        <f t="shared" si="5"/>
        <v>6</v>
      </c>
      <c r="H48" s="39">
        <v>1946.0</v>
      </c>
      <c r="I48" s="39"/>
      <c r="J48" s="39" t="s">
        <v>382</v>
      </c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</row>
    <row r="49">
      <c r="A49" s="39">
        <v>44877.0</v>
      </c>
      <c r="B49" s="39" t="s">
        <v>359</v>
      </c>
      <c r="C49" s="39" t="s">
        <v>342</v>
      </c>
      <c r="D49" s="39" t="s">
        <v>343</v>
      </c>
      <c r="E49" s="39">
        <v>460604.0</v>
      </c>
      <c r="F49" s="39">
        <v>6.1946</v>
      </c>
      <c r="G49" s="39" t="str">
        <f t="shared" si="5"/>
        <v>6</v>
      </c>
      <c r="H49" s="39">
        <v>1946.0</v>
      </c>
      <c r="I49" s="39"/>
      <c r="J49" s="39" t="s">
        <v>382</v>
      </c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</row>
    <row r="50">
      <c r="A50" s="39">
        <v>45613.0</v>
      </c>
      <c r="B50" s="39" t="s">
        <v>359</v>
      </c>
      <c r="C50" s="39" t="s">
        <v>342</v>
      </c>
      <c r="D50" s="39" t="s">
        <v>343</v>
      </c>
      <c r="E50" s="39">
        <v>460605.0</v>
      </c>
      <c r="F50" s="39">
        <v>6.1946</v>
      </c>
      <c r="G50" s="39" t="str">
        <f t="shared" si="5"/>
        <v>6</v>
      </c>
      <c r="H50" s="39">
        <v>1946.0</v>
      </c>
      <c r="I50" s="39"/>
      <c r="J50" s="39" t="s">
        <v>382</v>
      </c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</row>
    <row r="51">
      <c r="A51" s="39">
        <v>44699.0</v>
      </c>
      <c r="B51" s="39" t="s">
        <v>359</v>
      </c>
      <c r="C51" s="39" t="s">
        <v>342</v>
      </c>
      <c r="D51" s="39" t="s">
        <v>343</v>
      </c>
      <c r="E51" s="39">
        <v>460606.0</v>
      </c>
      <c r="F51" s="39">
        <v>6.1946</v>
      </c>
      <c r="G51" s="39" t="str">
        <f t="shared" si="5"/>
        <v>6</v>
      </c>
      <c r="H51" s="39">
        <v>1946.0</v>
      </c>
      <c r="I51" s="39"/>
      <c r="J51" s="39" t="s">
        <v>382</v>
      </c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</row>
    <row r="52">
      <c r="A52" s="39">
        <v>38188.0</v>
      </c>
      <c r="B52" s="39" t="s">
        <v>359</v>
      </c>
      <c r="C52" s="39" t="s">
        <v>342</v>
      </c>
      <c r="D52" s="39" t="s">
        <v>343</v>
      </c>
      <c r="E52" s="39">
        <v>460607.0</v>
      </c>
      <c r="F52" s="39">
        <v>6.1946</v>
      </c>
      <c r="G52" s="39" t="str">
        <f t="shared" si="5"/>
        <v>6</v>
      </c>
      <c r="H52" s="39">
        <v>1946.0</v>
      </c>
      <c r="I52" s="39"/>
      <c r="J52" s="39" t="s">
        <v>382</v>
      </c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</row>
    <row r="53">
      <c r="A53" s="39">
        <v>43277.0</v>
      </c>
      <c r="B53" s="39" t="s">
        <v>359</v>
      </c>
      <c r="C53" s="39" t="s">
        <v>342</v>
      </c>
      <c r="D53" s="39" t="s">
        <v>343</v>
      </c>
      <c r="E53" s="39">
        <v>460608.0</v>
      </c>
      <c r="F53" s="39">
        <v>6.1946</v>
      </c>
      <c r="G53" s="39" t="str">
        <f t="shared" si="5"/>
        <v>6</v>
      </c>
      <c r="H53" s="39">
        <v>1946.0</v>
      </c>
      <c r="I53" s="39"/>
      <c r="J53" s="39" t="s">
        <v>382</v>
      </c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</row>
    <row r="54">
      <c r="A54" s="39">
        <v>38388.0</v>
      </c>
      <c r="B54" s="39" t="s">
        <v>359</v>
      </c>
      <c r="C54" s="39" t="s">
        <v>342</v>
      </c>
      <c r="D54" s="39" t="s">
        <v>343</v>
      </c>
      <c r="E54" s="39">
        <v>460609.0</v>
      </c>
      <c r="F54" s="39">
        <v>6.1946</v>
      </c>
      <c r="G54" s="39" t="str">
        <f t="shared" si="5"/>
        <v>6</v>
      </c>
      <c r="H54" s="39">
        <v>1946.0</v>
      </c>
      <c r="I54" s="39"/>
      <c r="J54" s="39" t="s">
        <v>382</v>
      </c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</row>
    <row r="55">
      <c r="A55" s="39">
        <v>45505.0</v>
      </c>
      <c r="B55" s="39" t="s">
        <v>359</v>
      </c>
      <c r="C55" s="39" t="s">
        <v>342</v>
      </c>
      <c r="D55" s="39" t="s">
        <v>343</v>
      </c>
      <c r="E55" s="39">
        <v>460610.0</v>
      </c>
      <c r="F55" s="39">
        <v>6.1946</v>
      </c>
      <c r="G55" s="39" t="str">
        <f t="shared" si="5"/>
        <v>6</v>
      </c>
      <c r="H55" s="39">
        <v>1946.0</v>
      </c>
      <c r="I55" s="39"/>
      <c r="J55" s="39" t="s">
        <v>382</v>
      </c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</row>
    <row r="56">
      <c r="A56" s="22">
        <v>44903.0</v>
      </c>
      <c r="B56" s="23"/>
      <c r="C56" s="22" t="s">
        <v>342</v>
      </c>
      <c r="D56" s="22" t="s">
        <v>348</v>
      </c>
      <c r="E56" s="22">
        <v>461616.0</v>
      </c>
      <c r="F56" s="22">
        <v>8.1946</v>
      </c>
      <c r="G56" s="22"/>
      <c r="H56" s="23"/>
      <c r="I56" s="23"/>
      <c r="J56" s="55" t="s">
        <v>179</v>
      </c>
      <c r="K56" s="22">
        <v>39.864851</v>
      </c>
      <c r="L56" s="22">
        <v>-75.313145</v>
      </c>
      <c r="M56" s="48" t="s">
        <v>383</v>
      </c>
      <c r="N56" s="22" t="s">
        <v>79</v>
      </c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</row>
    <row r="57">
      <c r="A57" s="22">
        <v>44904.0</v>
      </c>
      <c r="B57" s="23"/>
      <c r="C57" s="22" t="s">
        <v>342</v>
      </c>
      <c r="D57" s="22" t="s">
        <v>348</v>
      </c>
      <c r="E57" s="22">
        <v>461617.0</v>
      </c>
      <c r="F57" s="22">
        <v>8.1946</v>
      </c>
      <c r="G57" s="22"/>
      <c r="H57" s="23"/>
      <c r="I57" s="23"/>
      <c r="J57" s="55" t="s">
        <v>179</v>
      </c>
      <c r="K57" s="22">
        <v>39.864851</v>
      </c>
      <c r="L57" s="22">
        <v>-75.313145</v>
      </c>
      <c r="M57" s="48" t="s">
        <v>384</v>
      </c>
      <c r="N57" s="22" t="s">
        <v>79</v>
      </c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</row>
    <row r="58">
      <c r="A58" s="22">
        <v>44788.0</v>
      </c>
      <c r="B58" s="23"/>
      <c r="C58" s="22" t="s">
        <v>342</v>
      </c>
      <c r="D58" s="22" t="s">
        <v>348</v>
      </c>
      <c r="E58" s="22">
        <v>461618.0</v>
      </c>
      <c r="F58" s="22">
        <v>8.1946</v>
      </c>
      <c r="G58" s="22"/>
      <c r="H58" s="23"/>
      <c r="I58" s="23"/>
      <c r="J58" s="55" t="s">
        <v>179</v>
      </c>
      <c r="K58" s="22">
        <v>39.864851</v>
      </c>
      <c r="L58" s="22">
        <v>-75.313145</v>
      </c>
      <c r="M58" s="48" t="s">
        <v>385</v>
      </c>
      <c r="N58" s="22" t="s">
        <v>79</v>
      </c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</row>
    <row r="59">
      <c r="A59" s="22">
        <v>38413.0</v>
      </c>
      <c r="B59" s="23"/>
      <c r="C59" s="22" t="s">
        <v>342</v>
      </c>
      <c r="D59" s="22" t="s">
        <v>348</v>
      </c>
      <c r="E59" s="22">
        <v>461619.0</v>
      </c>
      <c r="F59" s="22">
        <v>8.1946</v>
      </c>
      <c r="G59" s="22"/>
      <c r="H59" s="23"/>
      <c r="I59" s="23"/>
      <c r="J59" s="55" t="s">
        <v>179</v>
      </c>
      <c r="K59" s="22">
        <v>39.864851</v>
      </c>
      <c r="L59" s="22">
        <v>-75.313145</v>
      </c>
      <c r="M59" s="48" t="s">
        <v>386</v>
      </c>
      <c r="N59" s="22" t="s">
        <v>79</v>
      </c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</row>
    <row r="60">
      <c r="A60" s="22">
        <v>45616.0</v>
      </c>
      <c r="B60" s="23"/>
      <c r="C60" s="22" t="s">
        <v>342</v>
      </c>
      <c r="D60" s="22" t="s">
        <v>348</v>
      </c>
      <c r="E60" s="22">
        <v>461620.0</v>
      </c>
      <c r="F60" s="22">
        <v>8.1946</v>
      </c>
      <c r="G60" s="22"/>
      <c r="H60" s="23"/>
      <c r="I60" s="23"/>
      <c r="J60" s="55" t="s">
        <v>179</v>
      </c>
      <c r="K60" s="22">
        <v>39.864851</v>
      </c>
      <c r="L60" s="22">
        <v>-75.313145</v>
      </c>
      <c r="M60" s="48" t="s">
        <v>387</v>
      </c>
      <c r="N60" s="22" t="s">
        <v>79</v>
      </c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</row>
    <row r="61">
      <c r="A61" s="22">
        <v>43285.0</v>
      </c>
      <c r="B61" s="23"/>
      <c r="C61" s="22" t="s">
        <v>342</v>
      </c>
      <c r="D61" s="22" t="s">
        <v>348</v>
      </c>
      <c r="E61" s="22">
        <v>461625.0</v>
      </c>
      <c r="F61" s="22">
        <v>8.1946</v>
      </c>
      <c r="G61" s="22"/>
      <c r="H61" s="23"/>
      <c r="I61" s="23"/>
      <c r="J61" s="55" t="s">
        <v>179</v>
      </c>
      <c r="K61" s="22">
        <v>39.864851</v>
      </c>
      <c r="L61" s="22">
        <v>-75.313145</v>
      </c>
      <c r="M61" s="48" t="s">
        <v>388</v>
      </c>
      <c r="N61" s="22" t="s">
        <v>79</v>
      </c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</row>
    <row r="62">
      <c r="A62" s="22">
        <v>44518.0</v>
      </c>
      <c r="B62" s="23"/>
      <c r="C62" s="22" t="s">
        <v>342</v>
      </c>
      <c r="D62" s="22" t="s">
        <v>348</v>
      </c>
      <c r="E62" s="22">
        <v>461626.0</v>
      </c>
      <c r="F62" s="22">
        <v>8.1946</v>
      </c>
      <c r="G62" s="22"/>
      <c r="H62" s="23"/>
      <c r="I62" s="23"/>
      <c r="J62" s="55" t="s">
        <v>179</v>
      </c>
      <c r="K62" s="22">
        <v>39.864851</v>
      </c>
      <c r="L62" s="22">
        <v>-75.313145</v>
      </c>
      <c r="M62" s="48" t="s">
        <v>389</v>
      </c>
      <c r="N62" s="22" t="s">
        <v>79</v>
      </c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</row>
    <row r="63">
      <c r="A63" s="22">
        <v>44896.0</v>
      </c>
      <c r="B63" s="23"/>
      <c r="C63" s="22" t="s">
        <v>342</v>
      </c>
      <c r="D63" s="22" t="s">
        <v>348</v>
      </c>
      <c r="E63" s="22">
        <v>461627.0</v>
      </c>
      <c r="F63" s="22">
        <v>8.1946</v>
      </c>
      <c r="G63" s="22"/>
      <c r="H63" s="23"/>
      <c r="I63" s="23"/>
      <c r="J63" s="55" t="s">
        <v>179</v>
      </c>
      <c r="K63" s="22">
        <v>39.864851</v>
      </c>
      <c r="L63" s="22">
        <v>-75.313145</v>
      </c>
      <c r="M63" s="48" t="s">
        <v>390</v>
      </c>
      <c r="N63" s="22" t="s">
        <v>79</v>
      </c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</row>
    <row r="64">
      <c r="A64" s="29">
        <v>45546.0</v>
      </c>
      <c r="B64" s="29" t="s">
        <v>39</v>
      </c>
      <c r="C64" s="29" t="s">
        <v>342</v>
      </c>
      <c r="D64" s="29" t="s">
        <v>343</v>
      </c>
      <c r="E64" s="30"/>
      <c r="F64" s="29" t="s">
        <v>183</v>
      </c>
      <c r="G64" s="29" t="str">
        <f t="shared" ref="G64:G67" si="6">IFERROR(__xludf.DUMMYFUNCTION("SPLIT(F64,""."",true)"),"6")</f>
        <v>6</v>
      </c>
      <c r="H64" s="29">
        <v>6.0</v>
      </c>
      <c r="I64" s="29">
        <v>1952.0</v>
      </c>
      <c r="J64" s="29" t="s">
        <v>391</v>
      </c>
      <c r="K64" s="29">
        <v>40.33698</v>
      </c>
      <c r="L64" s="29">
        <v>-85.352872</v>
      </c>
      <c r="M64" s="29" t="s">
        <v>249</v>
      </c>
      <c r="N64" s="29" t="s">
        <v>79</v>
      </c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</row>
    <row r="65">
      <c r="A65" s="39">
        <v>45767.0</v>
      </c>
      <c r="B65" s="39" t="s">
        <v>39</v>
      </c>
      <c r="C65" s="39" t="s">
        <v>342</v>
      </c>
      <c r="D65" s="39" t="s">
        <v>343</v>
      </c>
      <c r="E65" s="40"/>
      <c r="F65" s="39" t="s">
        <v>392</v>
      </c>
      <c r="G65" s="39" t="str">
        <f t="shared" si="6"/>
        <v>8</v>
      </c>
      <c r="H65" s="39">
        <v>8.0</v>
      </c>
      <c r="I65" s="39">
        <v>1945.0</v>
      </c>
      <c r="J65" s="39" t="s">
        <v>393</v>
      </c>
      <c r="K65" s="39">
        <v>39.987593</v>
      </c>
      <c r="L65" s="39">
        <v>-75.44428</v>
      </c>
      <c r="M65" s="39" t="s">
        <v>249</v>
      </c>
      <c r="N65" s="39" t="s">
        <v>79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</row>
    <row r="66">
      <c r="A66" s="36">
        <v>62631.0</v>
      </c>
      <c r="B66" s="36" t="s">
        <v>39</v>
      </c>
      <c r="C66" s="36" t="s">
        <v>342</v>
      </c>
      <c r="D66" s="36" t="s">
        <v>343</v>
      </c>
      <c r="E66" s="37"/>
      <c r="F66" s="36" t="s">
        <v>394</v>
      </c>
      <c r="G66" s="36" t="str">
        <f t="shared" si="6"/>
        <v>6</v>
      </c>
      <c r="H66" s="36">
        <v>12.0</v>
      </c>
      <c r="I66" s="36">
        <v>1955.0</v>
      </c>
      <c r="J66" s="36" t="s">
        <v>395</v>
      </c>
      <c r="K66" s="36">
        <v>40.858949</v>
      </c>
      <c r="L66" s="36">
        <v>-77.876392</v>
      </c>
      <c r="M66" s="36" t="s">
        <v>249</v>
      </c>
      <c r="N66" s="36" t="s">
        <v>79</v>
      </c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</row>
    <row r="67">
      <c r="A67" s="29">
        <v>44715.0</v>
      </c>
      <c r="B67" s="29" t="s">
        <v>39</v>
      </c>
      <c r="C67" s="29" t="s">
        <v>342</v>
      </c>
      <c r="D67" s="29" t="s">
        <v>343</v>
      </c>
      <c r="E67" s="29">
        <v>512296.0</v>
      </c>
      <c r="F67" s="29" t="s">
        <v>396</v>
      </c>
      <c r="G67" s="29" t="str">
        <f t="shared" si="6"/>
        <v>6</v>
      </c>
      <c r="H67" s="29">
        <v>6.0</v>
      </c>
      <c r="I67" s="29">
        <v>1953.0</v>
      </c>
      <c r="J67" s="29" t="s">
        <v>397</v>
      </c>
      <c r="K67" s="29">
        <v>39.903278</v>
      </c>
      <c r="L67" s="29">
        <v>-74.709342</v>
      </c>
      <c r="M67" s="29" t="s">
        <v>249</v>
      </c>
      <c r="N67" s="29" t="s">
        <v>79</v>
      </c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</row>
    <row r="68">
      <c r="A68" s="25">
        <v>44478.0</v>
      </c>
      <c r="B68" s="26"/>
      <c r="C68" s="25" t="s">
        <v>342</v>
      </c>
      <c r="D68" s="25" t="s">
        <v>348</v>
      </c>
      <c r="E68" s="25">
        <v>470787.0</v>
      </c>
      <c r="F68" s="25" t="s">
        <v>398</v>
      </c>
      <c r="G68" s="25"/>
      <c r="H68" s="26"/>
      <c r="I68" s="26"/>
      <c r="J68" s="25" t="s">
        <v>399</v>
      </c>
      <c r="K68" s="25">
        <v>39.922968</v>
      </c>
      <c r="L68" s="25">
        <v>-74.716537</v>
      </c>
      <c r="M68" s="25" t="s">
        <v>249</v>
      </c>
      <c r="N68" s="25" t="s">
        <v>79</v>
      </c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</row>
    <row r="69">
      <c r="A69" s="25">
        <v>38173.0</v>
      </c>
      <c r="B69" s="26"/>
      <c r="C69" s="25" t="s">
        <v>342</v>
      </c>
      <c r="D69" s="25" t="s">
        <v>348</v>
      </c>
      <c r="E69" s="25">
        <v>470788.0</v>
      </c>
      <c r="F69" s="25" t="s">
        <v>398</v>
      </c>
      <c r="G69" s="25"/>
      <c r="H69" s="26"/>
      <c r="I69" s="26"/>
      <c r="J69" s="25" t="s">
        <v>399</v>
      </c>
      <c r="K69" s="25">
        <v>39.922968</v>
      </c>
      <c r="L69" s="25">
        <v>-74.716537</v>
      </c>
      <c r="M69" s="25" t="s">
        <v>249</v>
      </c>
      <c r="N69" s="25" t="s">
        <v>79</v>
      </c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</row>
    <row r="70">
      <c r="A70" s="25">
        <v>44583.0</v>
      </c>
      <c r="B70" s="26"/>
      <c r="C70" s="25" t="s">
        <v>342</v>
      </c>
      <c r="D70" s="25" t="s">
        <v>348</v>
      </c>
      <c r="E70" s="25">
        <v>470789.0</v>
      </c>
      <c r="F70" s="25" t="s">
        <v>398</v>
      </c>
      <c r="G70" s="25"/>
      <c r="H70" s="26"/>
      <c r="I70" s="26"/>
      <c r="J70" s="25" t="s">
        <v>399</v>
      </c>
      <c r="K70" s="25">
        <v>39.922968</v>
      </c>
      <c r="L70" s="25">
        <v>-74.716537</v>
      </c>
      <c r="M70" s="25" t="s">
        <v>249</v>
      </c>
      <c r="N70" s="25" t="s">
        <v>79</v>
      </c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</row>
    <row r="71">
      <c r="A71" s="25">
        <v>44455.0</v>
      </c>
      <c r="B71" s="26"/>
      <c r="C71" s="25" t="s">
        <v>342</v>
      </c>
      <c r="D71" s="25" t="s">
        <v>348</v>
      </c>
      <c r="E71" s="25">
        <v>470790.0</v>
      </c>
      <c r="F71" s="25" t="s">
        <v>398</v>
      </c>
      <c r="G71" s="25"/>
      <c r="H71" s="26"/>
      <c r="I71" s="26"/>
      <c r="J71" s="25" t="s">
        <v>399</v>
      </c>
      <c r="K71" s="25">
        <v>39.922968</v>
      </c>
      <c r="L71" s="25">
        <v>-74.716537</v>
      </c>
      <c r="M71" s="25" t="s">
        <v>249</v>
      </c>
      <c r="N71" s="25" t="s">
        <v>79</v>
      </c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</row>
    <row r="72">
      <c r="A72" s="25">
        <v>44865.0</v>
      </c>
      <c r="B72" s="26"/>
      <c r="C72" s="25" t="s">
        <v>342</v>
      </c>
      <c r="D72" s="25" t="s">
        <v>348</v>
      </c>
      <c r="E72" s="25">
        <v>470791.0</v>
      </c>
      <c r="F72" s="25" t="s">
        <v>398</v>
      </c>
      <c r="G72" s="25"/>
      <c r="H72" s="26"/>
      <c r="I72" s="26"/>
      <c r="J72" s="25" t="s">
        <v>399</v>
      </c>
      <c r="K72" s="25">
        <v>39.922968</v>
      </c>
      <c r="L72" s="25">
        <v>-74.716537</v>
      </c>
      <c r="M72" s="25" t="s">
        <v>249</v>
      </c>
      <c r="N72" s="25" t="s">
        <v>79</v>
      </c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</row>
    <row r="73">
      <c r="A73" s="25">
        <v>44830.0</v>
      </c>
      <c r="B73" s="26"/>
      <c r="C73" s="25" t="s">
        <v>342</v>
      </c>
      <c r="D73" s="25" t="s">
        <v>348</v>
      </c>
      <c r="E73" s="25">
        <v>470792.0</v>
      </c>
      <c r="F73" s="25" t="s">
        <v>398</v>
      </c>
      <c r="G73" s="25"/>
      <c r="H73" s="26"/>
      <c r="I73" s="26"/>
      <c r="J73" s="25" t="s">
        <v>399</v>
      </c>
      <c r="K73" s="25">
        <v>39.922968</v>
      </c>
      <c r="L73" s="25">
        <v>-74.716537</v>
      </c>
      <c r="M73" s="25" t="s">
        <v>249</v>
      </c>
      <c r="N73" s="25" t="s">
        <v>79</v>
      </c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</row>
    <row r="74">
      <c r="A74" s="25">
        <v>45503.0</v>
      </c>
      <c r="B74" s="26"/>
      <c r="C74" s="25" t="s">
        <v>342</v>
      </c>
      <c r="D74" s="25" t="s">
        <v>348</v>
      </c>
      <c r="E74" s="25">
        <v>470793.0</v>
      </c>
      <c r="F74" s="25" t="s">
        <v>398</v>
      </c>
      <c r="G74" s="25"/>
      <c r="H74" s="26"/>
      <c r="I74" s="26"/>
      <c r="J74" s="25" t="s">
        <v>399</v>
      </c>
      <c r="K74" s="25">
        <v>39.922968</v>
      </c>
      <c r="L74" s="25">
        <v>-74.716537</v>
      </c>
      <c r="M74" s="25" t="s">
        <v>249</v>
      </c>
      <c r="N74" s="25" t="s">
        <v>79</v>
      </c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</row>
    <row r="75">
      <c r="A75" s="25">
        <v>44897.0</v>
      </c>
      <c r="B75" s="26"/>
      <c r="C75" s="25" t="s">
        <v>342</v>
      </c>
      <c r="D75" s="25" t="s">
        <v>348</v>
      </c>
      <c r="E75" s="25">
        <v>470794.0</v>
      </c>
      <c r="F75" s="25" t="s">
        <v>398</v>
      </c>
      <c r="G75" s="25"/>
      <c r="H75" s="26"/>
      <c r="I75" s="26"/>
      <c r="J75" s="25" t="s">
        <v>399</v>
      </c>
      <c r="K75" s="25">
        <v>39.922968</v>
      </c>
      <c r="L75" s="25">
        <v>-74.716537</v>
      </c>
      <c r="M75" s="25" t="s">
        <v>249</v>
      </c>
      <c r="N75" s="25" t="s">
        <v>79</v>
      </c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</row>
    <row r="76">
      <c r="A76" s="25">
        <v>45504.0</v>
      </c>
      <c r="B76" s="26"/>
      <c r="C76" s="25" t="s">
        <v>342</v>
      </c>
      <c r="D76" s="25" t="s">
        <v>348</v>
      </c>
      <c r="E76" s="25">
        <v>470795.0</v>
      </c>
      <c r="F76" s="25" t="s">
        <v>398</v>
      </c>
      <c r="G76" s="25"/>
      <c r="H76" s="26"/>
      <c r="I76" s="26"/>
      <c r="J76" s="25" t="s">
        <v>399</v>
      </c>
      <c r="K76" s="25">
        <v>39.922968</v>
      </c>
      <c r="L76" s="25">
        <v>-74.716537</v>
      </c>
      <c r="M76" s="25" t="s">
        <v>249</v>
      </c>
      <c r="N76" s="25" t="s">
        <v>79</v>
      </c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</row>
    <row r="77">
      <c r="A77" s="25">
        <v>42694.0</v>
      </c>
      <c r="B77" s="26"/>
      <c r="C77" s="25" t="s">
        <v>342</v>
      </c>
      <c r="D77" s="25" t="s">
        <v>348</v>
      </c>
      <c r="E77" s="25">
        <v>470796.0</v>
      </c>
      <c r="F77" s="25" t="s">
        <v>398</v>
      </c>
      <c r="G77" s="25"/>
      <c r="H77" s="26"/>
      <c r="I77" s="26"/>
      <c r="J77" s="25" t="s">
        <v>399</v>
      </c>
      <c r="K77" s="25">
        <v>39.922968</v>
      </c>
      <c r="L77" s="25">
        <v>-74.716537</v>
      </c>
      <c r="M77" s="25" t="s">
        <v>249</v>
      </c>
      <c r="N77" s="25" t="s">
        <v>79</v>
      </c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</row>
    <row r="78">
      <c r="A78" s="25">
        <v>44849.0</v>
      </c>
      <c r="B78" s="26"/>
      <c r="C78" s="25" t="s">
        <v>342</v>
      </c>
      <c r="D78" s="25" t="s">
        <v>348</v>
      </c>
      <c r="E78" s="25">
        <v>470797.0</v>
      </c>
      <c r="F78" s="25" t="s">
        <v>398</v>
      </c>
      <c r="G78" s="25"/>
      <c r="H78" s="26"/>
      <c r="I78" s="26"/>
      <c r="J78" s="25" t="s">
        <v>399</v>
      </c>
      <c r="K78" s="25">
        <v>39.922968</v>
      </c>
      <c r="L78" s="25">
        <v>-74.716537</v>
      </c>
      <c r="M78" s="25" t="s">
        <v>249</v>
      </c>
      <c r="N78" s="25" t="s">
        <v>79</v>
      </c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</row>
    <row r="79">
      <c r="A79" s="25">
        <v>45757.0</v>
      </c>
      <c r="B79" s="26"/>
      <c r="C79" s="25" t="s">
        <v>342</v>
      </c>
      <c r="D79" s="25" t="s">
        <v>348</v>
      </c>
      <c r="E79" s="25">
        <v>470798.0</v>
      </c>
      <c r="F79" s="25" t="s">
        <v>398</v>
      </c>
      <c r="G79" s="25"/>
      <c r="H79" s="26"/>
      <c r="I79" s="26"/>
      <c r="J79" s="25" t="s">
        <v>399</v>
      </c>
      <c r="K79" s="25">
        <v>39.922968</v>
      </c>
      <c r="L79" s="25">
        <v>-74.716537</v>
      </c>
      <c r="M79" s="25" t="s">
        <v>249</v>
      </c>
      <c r="N79" s="25" t="s">
        <v>79</v>
      </c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</row>
    <row r="80">
      <c r="A80" s="25">
        <v>45756.0</v>
      </c>
      <c r="B80" s="26"/>
      <c r="C80" s="25" t="s">
        <v>342</v>
      </c>
      <c r="D80" s="25" t="s">
        <v>348</v>
      </c>
      <c r="E80" s="25">
        <v>470799.0</v>
      </c>
      <c r="F80" s="25" t="s">
        <v>398</v>
      </c>
      <c r="G80" s="25"/>
      <c r="H80" s="26"/>
      <c r="I80" s="26"/>
      <c r="J80" s="25" t="s">
        <v>399</v>
      </c>
      <c r="K80" s="25">
        <v>39.922968</v>
      </c>
      <c r="L80" s="25">
        <v>-74.716537</v>
      </c>
      <c r="M80" s="25" t="s">
        <v>249</v>
      </c>
      <c r="N80" s="25" t="s">
        <v>79</v>
      </c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</row>
    <row r="81">
      <c r="A81" s="25">
        <v>45759.0</v>
      </c>
      <c r="B81" s="26"/>
      <c r="C81" s="25" t="s">
        <v>342</v>
      </c>
      <c r="D81" s="25" t="s">
        <v>348</v>
      </c>
      <c r="E81" s="25">
        <v>470800.0</v>
      </c>
      <c r="F81" s="25" t="s">
        <v>398</v>
      </c>
      <c r="G81" s="25"/>
      <c r="H81" s="26"/>
      <c r="I81" s="26"/>
      <c r="J81" s="25" t="s">
        <v>399</v>
      </c>
      <c r="K81" s="25">
        <v>39.922968</v>
      </c>
      <c r="L81" s="25">
        <v>-74.716537</v>
      </c>
      <c r="M81" s="25" t="s">
        <v>249</v>
      </c>
      <c r="N81" s="25" t="s">
        <v>79</v>
      </c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</row>
    <row r="82">
      <c r="A82" s="25">
        <v>44628.0</v>
      </c>
      <c r="B82" s="26"/>
      <c r="C82" s="25" t="s">
        <v>342</v>
      </c>
      <c r="D82" s="25" t="s">
        <v>348</v>
      </c>
      <c r="E82" s="25">
        <v>470801.0</v>
      </c>
      <c r="F82" s="25" t="s">
        <v>398</v>
      </c>
      <c r="G82" s="25"/>
      <c r="H82" s="26"/>
      <c r="I82" s="26"/>
      <c r="J82" s="25" t="s">
        <v>399</v>
      </c>
      <c r="K82" s="25">
        <v>39.922968</v>
      </c>
      <c r="L82" s="25">
        <v>-74.716537</v>
      </c>
      <c r="M82" s="25" t="s">
        <v>249</v>
      </c>
      <c r="N82" s="25" t="s">
        <v>79</v>
      </c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</row>
    <row r="83">
      <c r="A83" s="25">
        <v>45798.0</v>
      </c>
      <c r="B83" s="26"/>
      <c r="C83" s="25" t="s">
        <v>342</v>
      </c>
      <c r="D83" s="25" t="s">
        <v>348</v>
      </c>
      <c r="E83" s="25">
        <v>470802.0</v>
      </c>
      <c r="F83" s="25" t="s">
        <v>398</v>
      </c>
      <c r="G83" s="25"/>
      <c r="H83" s="26"/>
      <c r="I83" s="26"/>
      <c r="J83" s="25" t="s">
        <v>399</v>
      </c>
      <c r="K83" s="25">
        <v>39.922968</v>
      </c>
      <c r="L83" s="25">
        <v>-74.716537</v>
      </c>
      <c r="M83" s="25" t="s">
        <v>249</v>
      </c>
      <c r="N83" s="25" t="s">
        <v>79</v>
      </c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</row>
    <row r="84">
      <c r="A84" s="25">
        <v>45508.0</v>
      </c>
      <c r="B84" s="26"/>
      <c r="C84" s="25" t="s">
        <v>342</v>
      </c>
      <c r="D84" s="25" t="s">
        <v>348</v>
      </c>
      <c r="E84" s="25">
        <v>470803.0</v>
      </c>
      <c r="F84" s="25" t="s">
        <v>398</v>
      </c>
      <c r="G84" s="25"/>
      <c r="H84" s="26"/>
      <c r="I84" s="26"/>
      <c r="J84" s="25" t="s">
        <v>399</v>
      </c>
      <c r="K84" s="25">
        <v>39.922968</v>
      </c>
      <c r="L84" s="25">
        <v>-74.716537</v>
      </c>
      <c r="M84" s="25" t="s">
        <v>249</v>
      </c>
      <c r="N84" s="25" t="s">
        <v>79</v>
      </c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</row>
    <row r="85">
      <c r="A85" s="25">
        <v>44593.0</v>
      </c>
      <c r="B85" s="26"/>
      <c r="C85" s="25" t="s">
        <v>342</v>
      </c>
      <c r="D85" s="25" t="s">
        <v>348</v>
      </c>
      <c r="E85" s="25">
        <v>470804.0</v>
      </c>
      <c r="F85" s="25" t="s">
        <v>398</v>
      </c>
      <c r="G85" s="25"/>
      <c r="H85" s="26"/>
      <c r="I85" s="26"/>
      <c r="J85" s="25" t="s">
        <v>399</v>
      </c>
      <c r="K85" s="25">
        <v>39.922968</v>
      </c>
      <c r="L85" s="25">
        <v>-74.716537</v>
      </c>
      <c r="M85" s="25" t="s">
        <v>249</v>
      </c>
      <c r="N85" s="25" t="s">
        <v>79</v>
      </c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</row>
    <row r="86">
      <c r="A86" s="25">
        <v>62224.0</v>
      </c>
      <c r="B86" s="25" t="s">
        <v>39</v>
      </c>
      <c r="C86" s="25" t="s">
        <v>342</v>
      </c>
      <c r="D86" s="25" t="s">
        <v>348</v>
      </c>
      <c r="E86" s="25">
        <v>470804.0</v>
      </c>
      <c r="F86" s="25" t="s">
        <v>398</v>
      </c>
      <c r="G86" s="25"/>
      <c r="H86" s="25"/>
      <c r="I86" s="25"/>
      <c r="J86" s="25" t="s">
        <v>399</v>
      </c>
      <c r="K86" s="25">
        <v>39.922968</v>
      </c>
      <c r="L86" s="25">
        <v>-74.716537</v>
      </c>
      <c r="M86" s="25" t="s">
        <v>249</v>
      </c>
      <c r="N86" s="25" t="s">
        <v>79</v>
      </c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</row>
    <row r="87">
      <c r="A87" s="25">
        <v>38176.0</v>
      </c>
      <c r="B87" s="26"/>
      <c r="C87" s="25" t="s">
        <v>342</v>
      </c>
      <c r="D87" s="25" t="s">
        <v>348</v>
      </c>
      <c r="E87" s="25">
        <v>470805.0</v>
      </c>
      <c r="F87" s="25" t="s">
        <v>398</v>
      </c>
      <c r="G87" s="25"/>
      <c r="H87" s="26"/>
      <c r="I87" s="26"/>
      <c r="J87" s="25" t="s">
        <v>399</v>
      </c>
      <c r="K87" s="25">
        <v>39.922968</v>
      </c>
      <c r="L87" s="25">
        <v>-74.716537</v>
      </c>
      <c r="M87" s="25" t="s">
        <v>249</v>
      </c>
      <c r="N87" s="25" t="s">
        <v>79</v>
      </c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</row>
    <row r="88">
      <c r="A88" s="25">
        <v>44651.0</v>
      </c>
      <c r="B88" s="26"/>
      <c r="C88" s="25" t="s">
        <v>342</v>
      </c>
      <c r="D88" s="25" t="s">
        <v>348</v>
      </c>
      <c r="E88" s="25">
        <v>470878.0</v>
      </c>
      <c r="F88" s="25" t="s">
        <v>400</v>
      </c>
      <c r="G88" s="25"/>
      <c r="H88" s="26"/>
      <c r="I88" s="26"/>
      <c r="J88" s="25" t="s">
        <v>399</v>
      </c>
      <c r="K88" s="25">
        <v>39.922968</v>
      </c>
      <c r="L88" s="25">
        <v>-74.716537</v>
      </c>
      <c r="M88" s="25" t="s">
        <v>249</v>
      </c>
      <c r="N88" s="25" t="s">
        <v>79</v>
      </c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</row>
    <row r="89">
      <c r="A89" s="25">
        <v>44828.0</v>
      </c>
      <c r="B89" s="25" t="s">
        <v>359</v>
      </c>
      <c r="C89" s="25" t="s">
        <v>342</v>
      </c>
      <c r="D89" s="25" t="s">
        <v>343</v>
      </c>
      <c r="E89" s="25">
        <v>470974.0</v>
      </c>
      <c r="F89" s="25" t="s">
        <v>401</v>
      </c>
      <c r="G89" s="25" t="str">
        <f t="shared" ref="G89:G94" si="7">IFERROR(__xludf.DUMMYFUNCTION("SPLIT(F89,""."",true)"),"7")</f>
        <v>7</v>
      </c>
      <c r="H89" s="25">
        <v>20.0</v>
      </c>
      <c r="I89" s="25">
        <v>1947.0</v>
      </c>
      <c r="J89" s="25" t="s">
        <v>402</v>
      </c>
      <c r="K89" s="25">
        <v>39.922968</v>
      </c>
      <c r="L89" s="25">
        <v>-74.716537</v>
      </c>
      <c r="M89" s="25" t="s">
        <v>249</v>
      </c>
      <c r="N89" s="25" t="s">
        <v>79</v>
      </c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</row>
    <row r="90">
      <c r="A90" s="29">
        <v>44635.0</v>
      </c>
      <c r="B90" s="29" t="s">
        <v>359</v>
      </c>
      <c r="C90" s="29" t="s">
        <v>342</v>
      </c>
      <c r="D90" s="29" t="s">
        <v>343</v>
      </c>
      <c r="E90" s="29">
        <v>460776.0</v>
      </c>
      <c r="F90" s="29" t="s">
        <v>403</v>
      </c>
      <c r="G90" s="29" t="str">
        <f t="shared" si="7"/>
        <v>7</v>
      </c>
      <c r="H90" s="29">
        <v>16.0</v>
      </c>
      <c r="I90" s="29">
        <v>1946.0</v>
      </c>
      <c r="J90" s="29" t="s">
        <v>404</v>
      </c>
      <c r="K90" s="29">
        <v>41.935271</v>
      </c>
      <c r="L90" s="29">
        <v>-74.920258</v>
      </c>
      <c r="M90" s="29" t="s">
        <v>249</v>
      </c>
      <c r="N90" s="29" t="s">
        <v>79</v>
      </c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</row>
    <row r="91">
      <c r="A91" s="29">
        <v>45173.0</v>
      </c>
      <c r="B91" s="29" t="s">
        <v>359</v>
      </c>
      <c r="C91" s="29" t="s">
        <v>342</v>
      </c>
      <c r="D91" s="29" t="s">
        <v>343</v>
      </c>
      <c r="E91" s="29">
        <v>460777.0</v>
      </c>
      <c r="F91" s="29" t="s">
        <v>403</v>
      </c>
      <c r="G91" s="29" t="str">
        <f t="shared" si="7"/>
        <v>7</v>
      </c>
      <c r="H91" s="29">
        <v>16.0</v>
      </c>
      <c r="I91" s="29">
        <v>1946.0</v>
      </c>
      <c r="J91" s="29" t="s">
        <v>404</v>
      </c>
      <c r="K91" s="29">
        <v>41.935271</v>
      </c>
      <c r="L91" s="29">
        <v>-74.920258</v>
      </c>
      <c r="M91" s="29" t="s">
        <v>249</v>
      </c>
      <c r="N91" s="29" t="s">
        <v>79</v>
      </c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</row>
    <row r="92">
      <c r="A92" s="11">
        <v>62649.0</v>
      </c>
      <c r="B92" s="11" t="s">
        <v>39</v>
      </c>
      <c r="C92" s="11" t="s">
        <v>342</v>
      </c>
      <c r="D92" s="11" t="s">
        <v>343</v>
      </c>
      <c r="E92" s="12"/>
      <c r="F92" s="11" t="s">
        <v>405</v>
      </c>
      <c r="G92" s="11" t="str">
        <f t="shared" si="7"/>
        <v>7</v>
      </c>
      <c r="H92" s="11">
        <v>18.0</v>
      </c>
      <c r="I92" s="11">
        <v>1973.0</v>
      </c>
      <c r="J92" s="11" t="s">
        <v>406</v>
      </c>
      <c r="K92" s="11">
        <v>49.316454</v>
      </c>
      <c r="L92" s="11">
        <v>-67.378021</v>
      </c>
      <c r="M92" s="11" t="s">
        <v>249</v>
      </c>
      <c r="N92" s="11" t="s">
        <v>79</v>
      </c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</row>
    <row r="93">
      <c r="A93" s="11">
        <v>62648.0</v>
      </c>
      <c r="B93" s="11" t="s">
        <v>39</v>
      </c>
      <c r="C93" s="11" t="s">
        <v>342</v>
      </c>
      <c r="D93" s="11" t="s">
        <v>343</v>
      </c>
      <c r="E93" s="12"/>
      <c r="F93" s="11" t="s">
        <v>405</v>
      </c>
      <c r="G93" s="11" t="str">
        <f t="shared" si="7"/>
        <v>7</v>
      </c>
      <c r="H93" s="11">
        <v>18.0</v>
      </c>
      <c r="I93" s="11">
        <v>1973.0</v>
      </c>
      <c r="J93" s="11" t="s">
        <v>406</v>
      </c>
      <c r="K93" s="11">
        <v>49.316454</v>
      </c>
      <c r="L93" s="11">
        <v>-67.378021</v>
      </c>
      <c r="M93" s="11" t="s">
        <v>249</v>
      </c>
      <c r="N93" s="11" t="s">
        <v>79</v>
      </c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</row>
    <row r="94">
      <c r="A94" s="11">
        <v>62541.0</v>
      </c>
      <c r="B94" s="11" t="s">
        <v>39</v>
      </c>
      <c r="C94" s="11" t="s">
        <v>342</v>
      </c>
      <c r="D94" s="11" t="s">
        <v>343</v>
      </c>
      <c r="E94" s="12"/>
      <c r="F94" s="11" t="s">
        <v>405</v>
      </c>
      <c r="G94" s="11" t="str">
        <f t="shared" si="7"/>
        <v>7</v>
      </c>
      <c r="H94" s="11">
        <v>18.0</v>
      </c>
      <c r="I94" s="11">
        <v>1973.0</v>
      </c>
      <c r="J94" s="11" t="s">
        <v>406</v>
      </c>
      <c r="K94" s="11">
        <v>49.316454</v>
      </c>
      <c r="L94" s="11">
        <v>-67.378021</v>
      </c>
      <c r="M94" s="11" t="s">
        <v>249</v>
      </c>
      <c r="N94" s="11" t="s">
        <v>79</v>
      </c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</row>
    <row r="95">
      <c r="A95" s="22">
        <v>44539.0</v>
      </c>
      <c r="B95" s="23"/>
      <c r="C95" s="22" t="s">
        <v>342</v>
      </c>
      <c r="D95" s="22" t="s">
        <v>348</v>
      </c>
      <c r="E95" s="22">
        <v>470618.0</v>
      </c>
      <c r="F95" s="22">
        <v>1947.0</v>
      </c>
      <c r="G95" s="22"/>
      <c r="H95" s="23"/>
      <c r="I95" s="23"/>
      <c r="J95" s="22" t="s">
        <v>407</v>
      </c>
      <c r="K95" s="22">
        <v>40.290384</v>
      </c>
      <c r="L95" s="22">
        <v>-85.460895</v>
      </c>
      <c r="M95" s="22" t="s">
        <v>249</v>
      </c>
      <c r="N95" s="22" t="s">
        <v>79</v>
      </c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</row>
    <row r="96">
      <c r="A96" s="22">
        <v>45755.0</v>
      </c>
      <c r="B96" s="23"/>
      <c r="C96" s="22" t="s">
        <v>342</v>
      </c>
      <c r="D96" s="22" t="s">
        <v>348</v>
      </c>
      <c r="E96" s="22">
        <v>470619.0</v>
      </c>
      <c r="F96" s="22">
        <v>1947.0</v>
      </c>
      <c r="G96" s="22"/>
      <c r="H96" s="23"/>
      <c r="I96" s="23"/>
      <c r="J96" s="22" t="s">
        <v>407</v>
      </c>
      <c r="K96" s="22">
        <v>40.290384</v>
      </c>
      <c r="L96" s="22">
        <v>-85.460895</v>
      </c>
      <c r="M96" s="22" t="s">
        <v>249</v>
      </c>
      <c r="N96" s="22" t="s">
        <v>79</v>
      </c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</row>
    <row r="97">
      <c r="A97" s="22">
        <v>44608.0</v>
      </c>
      <c r="B97" s="23"/>
      <c r="C97" s="22" t="s">
        <v>342</v>
      </c>
      <c r="D97" s="22" t="s">
        <v>348</v>
      </c>
      <c r="E97" s="22">
        <v>470620.0</v>
      </c>
      <c r="F97" s="22">
        <v>1947.0</v>
      </c>
      <c r="G97" s="22"/>
      <c r="H97" s="23"/>
      <c r="I97" s="23"/>
      <c r="J97" s="22" t="s">
        <v>407</v>
      </c>
      <c r="K97" s="22">
        <v>40.290384</v>
      </c>
      <c r="L97" s="22">
        <v>-85.460895</v>
      </c>
      <c r="M97" s="22" t="s">
        <v>249</v>
      </c>
      <c r="N97" s="22" t="s">
        <v>79</v>
      </c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</row>
    <row r="98">
      <c r="A98" s="22">
        <v>45847.0</v>
      </c>
      <c r="B98" s="23"/>
      <c r="C98" s="22" t="s">
        <v>342</v>
      </c>
      <c r="D98" s="22" t="s">
        <v>348</v>
      </c>
      <c r="E98" s="22">
        <v>470621.0</v>
      </c>
      <c r="F98" s="22">
        <v>1947.0</v>
      </c>
      <c r="G98" s="22"/>
      <c r="H98" s="23"/>
      <c r="I98" s="23"/>
      <c r="J98" s="22" t="s">
        <v>407</v>
      </c>
      <c r="K98" s="22">
        <v>40.290384</v>
      </c>
      <c r="L98" s="22">
        <v>-85.460895</v>
      </c>
      <c r="M98" s="22" t="s">
        <v>249</v>
      </c>
      <c r="N98" s="22" t="s">
        <v>79</v>
      </c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</row>
    <row r="99">
      <c r="A99" s="22">
        <v>43355.0</v>
      </c>
      <c r="B99" s="23"/>
      <c r="C99" s="22" t="s">
        <v>342</v>
      </c>
      <c r="D99" s="22" t="s">
        <v>348</v>
      </c>
      <c r="E99" s="22">
        <v>470622.0</v>
      </c>
      <c r="F99" s="22">
        <v>1947.0</v>
      </c>
      <c r="G99" s="22"/>
      <c r="H99" s="23"/>
      <c r="I99" s="23"/>
      <c r="J99" s="22" t="s">
        <v>407</v>
      </c>
      <c r="K99" s="22">
        <v>40.290384</v>
      </c>
      <c r="L99" s="22">
        <v>-85.460895</v>
      </c>
      <c r="M99" s="22" t="s">
        <v>249</v>
      </c>
      <c r="N99" s="22" t="s">
        <v>79</v>
      </c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</row>
    <row r="100">
      <c r="A100" s="22">
        <v>43180.0</v>
      </c>
      <c r="B100" s="23"/>
      <c r="C100" s="22" t="s">
        <v>342</v>
      </c>
      <c r="D100" s="22" t="s">
        <v>348</v>
      </c>
      <c r="E100" s="22">
        <v>470623.0</v>
      </c>
      <c r="F100" s="22">
        <v>1947.0</v>
      </c>
      <c r="G100" s="22"/>
      <c r="H100" s="23"/>
      <c r="I100" s="23"/>
      <c r="J100" s="22" t="s">
        <v>407</v>
      </c>
      <c r="K100" s="22">
        <v>40.290384</v>
      </c>
      <c r="L100" s="22">
        <v>-85.460895</v>
      </c>
      <c r="M100" s="22" t="s">
        <v>249</v>
      </c>
      <c r="N100" s="22" t="s">
        <v>79</v>
      </c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</row>
    <row r="101">
      <c r="A101" s="22">
        <v>38304.0</v>
      </c>
      <c r="B101" s="23"/>
      <c r="C101" s="22" t="s">
        <v>342</v>
      </c>
      <c r="D101" s="22" t="s">
        <v>348</v>
      </c>
      <c r="E101" s="22">
        <v>470624.0</v>
      </c>
      <c r="F101" s="22">
        <v>1947.0</v>
      </c>
      <c r="G101" s="22"/>
      <c r="H101" s="23"/>
      <c r="I101" s="23"/>
      <c r="J101" s="22" t="s">
        <v>407</v>
      </c>
      <c r="K101" s="22">
        <v>40.290384</v>
      </c>
      <c r="L101" s="22">
        <v>-85.460895</v>
      </c>
      <c r="M101" s="22" t="s">
        <v>249</v>
      </c>
      <c r="N101" s="22" t="s">
        <v>79</v>
      </c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</row>
    <row r="102">
      <c r="A102" s="22">
        <v>42106.0</v>
      </c>
      <c r="B102" s="23"/>
      <c r="C102" s="22" t="s">
        <v>342</v>
      </c>
      <c r="D102" s="22" t="s">
        <v>348</v>
      </c>
      <c r="E102" s="22">
        <v>470625.0</v>
      </c>
      <c r="F102" s="22">
        <v>1947.0</v>
      </c>
      <c r="G102" s="22"/>
      <c r="H102" s="23"/>
      <c r="I102" s="23"/>
      <c r="J102" s="22" t="s">
        <v>407</v>
      </c>
      <c r="K102" s="22">
        <v>40.290384</v>
      </c>
      <c r="L102" s="22">
        <v>-85.460895</v>
      </c>
      <c r="M102" s="22" t="s">
        <v>249</v>
      </c>
      <c r="N102" s="22" t="s">
        <v>79</v>
      </c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</row>
    <row r="103">
      <c r="A103" s="22">
        <v>44647.0</v>
      </c>
      <c r="B103" s="23"/>
      <c r="C103" s="22" t="s">
        <v>342</v>
      </c>
      <c r="D103" s="22" t="s">
        <v>348</v>
      </c>
      <c r="E103" s="22">
        <v>470626.0</v>
      </c>
      <c r="F103" s="22">
        <v>1947.0</v>
      </c>
      <c r="G103" s="22"/>
      <c r="H103" s="23"/>
      <c r="I103" s="23"/>
      <c r="J103" s="22" t="s">
        <v>407</v>
      </c>
      <c r="K103" s="22">
        <v>40.290384</v>
      </c>
      <c r="L103" s="22">
        <v>-85.460895</v>
      </c>
      <c r="M103" s="22" t="s">
        <v>249</v>
      </c>
      <c r="N103" s="22" t="s">
        <v>79</v>
      </c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</row>
    <row r="104">
      <c r="A104" s="22">
        <v>45752.0</v>
      </c>
      <c r="B104" s="23"/>
      <c r="C104" s="22" t="s">
        <v>342</v>
      </c>
      <c r="D104" s="22" t="s">
        <v>348</v>
      </c>
      <c r="E104" s="22">
        <v>470627.0</v>
      </c>
      <c r="F104" s="22">
        <v>1947.0</v>
      </c>
      <c r="G104" s="22"/>
      <c r="H104" s="23"/>
      <c r="I104" s="23"/>
      <c r="J104" s="22" t="s">
        <v>407</v>
      </c>
      <c r="K104" s="22">
        <v>40.290384</v>
      </c>
      <c r="L104" s="22">
        <v>-85.460895</v>
      </c>
      <c r="M104" s="22" t="s">
        <v>249</v>
      </c>
      <c r="N104" s="22" t="s">
        <v>79</v>
      </c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</row>
    <row r="105">
      <c r="A105" s="22">
        <v>45533.0</v>
      </c>
      <c r="B105" s="23"/>
      <c r="C105" s="22" t="s">
        <v>342</v>
      </c>
      <c r="D105" s="22" t="s">
        <v>348</v>
      </c>
      <c r="E105" s="22">
        <v>470628.0</v>
      </c>
      <c r="F105" s="22">
        <v>1947.0</v>
      </c>
      <c r="G105" s="22"/>
      <c r="H105" s="23"/>
      <c r="I105" s="23"/>
      <c r="J105" s="22" t="s">
        <v>407</v>
      </c>
      <c r="K105" s="22">
        <v>40.290384</v>
      </c>
      <c r="L105" s="22">
        <v>-85.460895</v>
      </c>
      <c r="M105" s="22" t="s">
        <v>249</v>
      </c>
      <c r="N105" s="22" t="s">
        <v>79</v>
      </c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</row>
    <row r="106">
      <c r="A106" s="22">
        <v>45572.0</v>
      </c>
      <c r="B106" s="23"/>
      <c r="C106" s="22" t="s">
        <v>342</v>
      </c>
      <c r="D106" s="22" t="s">
        <v>348</v>
      </c>
      <c r="E106" s="22">
        <v>470629.0</v>
      </c>
      <c r="F106" s="22">
        <v>1947.0</v>
      </c>
      <c r="G106" s="22"/>
      <c r="H106" s="23"/>
      <c r="I106" s="23"/>
      <c r="J106" s="22" t="s">
        <v>407</v>
      </c>
      <c r="K106" s="22">
        <v>40.290384</v>
      </c>
      <c r="L106" s="22">
        <v>-85.460895</v>
      </c>
      <c r="M106" s="22" t="s">
        <v>249</v>
      </c>
      <c r="N106" s="22" t="s">
        <v>79</v>
      </c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</row>
    <row r="107">
      <c r="A107" s="22">
        <v>44544.0</v>
      </c>
      <c r="B107" s="23"/>
      <c r="C107" s="22" t="s">
        <v>342</v>
      </c>
      <c r="D107" s="22" t="s">
        <v>348</v>
      </c>
      <c r="E107" s="22">
        <v>470630.0</v>
      </c>
      <c r="F107" s="22">
        <v>1947.0</v>
      </c>
      <c r="G107" s="22"/>
      <c r="H107" s="23"/>
      <c r="I107" s="23"/>
      <c r="J107" s="22" t="s">
        <v>407</v>
      </c>
      <c r="K107" s="22">
        <v>40.290384</v>
      </c>
      <c r="L107" s="22">
        <v>-85.460895</v>
      </c>
      <c r="M107" s="22" t="s">
        <v>249</v>
      </c>
      <c r="N107" s="22" t="s">
        <v>79</v>
      </c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</row>
    <row r="108">
      <c r="A108" s="22">
        <v>45562.0</v>
      </c>
      <c r="B108" s="23"/>
      <c r="C108" s="22" t="s">
        <v>342</v>
      </c>
      <c r="D108" s="22" t="s">
        <v>348</v>
      </c>
      <c r="E108" s="22">
        <v>470631.0</v>
      </c>
      <c r="F108" s="22">
        <v>1947.0</v>
      </c>
      <c r="G108" s="22"/>
      <c r="H108" s="23"/>
      <c r="I108" s="23"/>
      <c r="J108" s="22" t="s">
        <v>407</v>
      </c>
      <c r="K108" s="22">
        <v>40.290384</v>
      </c>
      <c r="L108" s="22">
        <v>-85.460895</v>
      </c>
      <c r="M108" s="22" t="s">
        <v>249</v>
      </c>
      <c r="N108" s="22" t="s">
        <v>79</v>
      </c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</row>
    <row r="109">
      <c r="A109" s="22">
        <v>43272.0</v>
      </c>
      <c r="B109" s="23"/>
      <c r="C109" s="22" t="s">
        <v>342</v>
      </c>
      <c r="D109" s="22" t="s">
        <v>348</v>
      </c>
      <c r="E109" s="22">
        <v>470632.0</v>
      </c>
      <c r="F109" s="22">
        <v>1947.0</v>
      </c>
      <c r="G109" s="22"/>
      <c r="H109" s="23"/>
      <c r="I109" s="23"/>
      <c r="J109" s="22" t="s">
        <v>407</v>
      </c>
      <c r="K109" s="22">
        <v>40.290384</v>
      </c>
      <c r="L109" s="22">
        <v>-85.460895</v>
      </c>
      <c r="M109" s="22" t="s">
        <v>249</v>
      </c>
      <c r="N109" s="22" t="s">
        <v>79</v>
      </c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</row>
    <row r="110">
      <c r="A110" s="22">
        <v>38309.0</v>
      </c>
      <c r="B110" s="23"/>
      <c r="C110" s="22" t="s">
        <v>342</v>
      </c>
      <c r="D110" s="22" t="s">
        <v>348</v>
      </c>
      <c r="E110" s="22">
        <v>470633.0</v>
      </c>
      <c r="F110" s="22">
        <v>1947.0</v>
      </c>
      <c r="G110" s="22"/>
      <c r="H110" s="23"/>
      <c r="I110" s="23"/>
      <c r="J110" s="22" t="s">
        <v>407</v>
      </c>
      <c r="K110" s="22">
        <v>40.290384</v>
      </c>
      <c r="L110" s="22">
        <v>-85.460895</v>
      </c>
      <c r="M110" s="22" t="s">
        <v>249</v>
      </c>
      <c r="N110" s="22" t="s">
        <v>79</v>
      </c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</row>
    <row r="111">
      <c r="A111" s="22">
        <v>44554.0</v>
      </c>
      <c r="B111" s="23"/>
      <c r="C111" s="22" t="s">
        <v>342</v>
      </c>
      <c r="D111" s="22" t="s">
        <v>348</v>
      </c>
      <c r="E111" s="22">
        <v>470634.0</v>
      </c>
      <c r="F111" s="22">
        <v>1947.0</v>
      </c>
      <c r="G111" s="22"/>
      <c r="H111" s="23"/>
      <c r="I111" s="23"/>
      <c r="J111" s="22" t="s">
        <v>407</v>
      </c>
      <c r="K111" s="22">
        <v>40.290384</v>
      </c>
      <c r="L111" s="22">
        <v>-85.460895</v>
      </c>
      <c r="M111" s="22" t="s">
        <v>249</v>
      </c>
      <c r="N111" s="22" t="s">
        <v>79</v>
      </c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</row>
    <row r="112">
      <c r="A112" s="22">
        <v>44677.0</v>
      </c>
      <c r="B112" s="23"/>
      <c r="C112" s="22" t="s">
        <v>342</v>
      </c>
      <c r="D112" s="22" t="s">
        <v>348</v>
      </c>
      <c r="E112" s="22">
        <v>470635.0</v>
      </c>
      <c r="F112" s="22">
        <v>1947.0</v>
      </c>
      <c r="G112" s="22"/>
      <c r="H112" s="23"/>
      <c r="I112" s="23"/>
      <c r="J112" s="22" t="s">
        <v>407</v>
      </c>
      <c r="K112" s="22">
        <v>40.290384</v>
      </c>
      <c r="L112" s="22">
        <v>-85.460895</v>
      </c>
      <c r="M112" s="22" t="s">
        <v>249</v>
      </c>
      <c r="N112" s="22" t="s">
        <v>79</v>
      </c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</row>
    <row r="113">
      <c r="A113" s="22">
        <v>41522.0</v>
      </c>
      <c r="B113" s="23"/>
      <c r="C113" s="22" t="s">
        <v>342</v>
      </c>
      <c r="D113" s="22" t="s">
        <v>348</v>
      </c>
      <c r="E113" s="22">
        <v>470636.0</v>
      </c>
      <c r="F113" s="22">
        <v>1947.0</v>
      </c>
      <c r="G113" s="22"/>
      <c r="H113" s="23"/>
      <c r="I113" s="23"/>
      <c r="J113" s="22" t="s">
        <v>407</v>
      </c>
      <c r="K113" s="22">
        <v>40.290384</v>
      </c>
      <c r="L113" s="22">
        <v>-85.460895</v>
      </c>
      <c r="M113" s="22" t="s">
        <v>249</v>
      </c>
      <c r="N113" s="22" t="s">
        <v>79</v>
      </c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</row>
    <row r="114">
      <c r="A114" s="22">
        <v>44727.0</v>
      </c>
      <c r="B114" s="23"/>
      <c r="C114" s="22" t="s">
        <v>342</v>
      </c>
      <c r="D114" s="22" t="s">
        <v>348</v>
      </c>
      <c r="E114" s="22">
        <v>470637.0</v>
      </c>
      <c r="F114" s="22">
        <v>1947.0</v>
      </c>
      <c r="G114" s="22"/>
      <c r="H114" s="23"/>
      <c r="I114" s="23"/>
      <c r="J114" s="22" t="s">
        <v>407</v>
      </c>
      <c r="K114" s="22">
        <v>40.290384</v>
      </c>
      <c r="L114" s="22">
        <v>-85.460895</v>
      </c>
      <c r="M114" s="22" t="s">
        <v>249</v>
      </c>
      <c r="N114" s="22" t="s">
        <v>79</v>
      </c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</row>
    <row r="115">
      <c r="A115" s="29">
        <v>95336.0</v>
      </c>
      <c r="B115" s="29" t="s">
        <v>39</v>
      </c>
      <c r="C115" s="29" t="s">
        <v>342</v>
      </c>
      <c r="D115" s="29" t="s">
        <v>343</v>
      </c>
      <c r="E115" s="30"/>
      <c r="F115" s="29" t="s">
        <v>408</v>
      </c>
      <c r="G115" s="29" t="str">
        <f t="shared" ref="G115:G125" si="8">IFERROR(__xludf.DUMMYFUNCTION("SPLIT(F115,""."",true)"),"5")</f>
        <v>5</v>
      </c>
      <c r="H115" s="29">
        <v>26.0</v>
      </c>
      <c r="I115" s="29">
        <v>1956.0</v>
      </c>
      <c r="J115" s="29" t="s">
        <v>409</v>
      </c>
      <c r="K115" s="29">
        <v>41.121809</v>
      </c>
      <c r="L115" s="29">
        <v>-78.85736</v>
      </c>
      <c r="M115" s="29" t="s">
        <v>249</v>
      </c>
      <c r="N115" s="29" t="s">
        <v>79</v>
      </c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</row>
    <row r="116">
      <c r="A116" s="29">
        <v>95461.0</v>
      </c>
      <c r="B116" s="29" t="s">
        <v>39</v>
      </c>
      <c r="C116" s="29" t="s">
        <v>342</v>
      </c>
      <c r="D116" s="29" t="s">
        <v>343</v>
      </c>
      <c r="E116" s="30"/>
      <c r="F116" s="29" t="s">
        <v>408</v>
      </c>
      <c r="G116" s="29" t="str">
        <f t="shared" si="8"/>
        <v>5</v>
      </c>
      <c r="H116" s="29">
        <v>26.0</v>
      </c>
      <c r="I116" s="29">
        <v>1956.0</v>
      </c>
      <c r="J116" s="29" t="s">
        <v>409</v>
      </c>
      <c r="K116" s="29">
        <v>41.121809</v>
      </c>
      <c r="L116" s="29">
        <v>-78.85736</v>
      </c>
      <c r="M116" s="29" t="s">
        <v>249</v>
      </c>
      <c r="N116" s="29" t="s">
        <v>79</v>
      </c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</row>
    <row r="117">
      <c r="A117" s="29">
        <v>84615.0</v>
      </c>
      <c r="B117" s="29" t="s">
        <v>39</v>
      </c>
      <c r="C117" s="29" t="s">
        <v>342</v>
      </c>
      <c r="D117" s="29" t="s">
        <v>343</v>
      </c>
      <c r="E117" s="30"/>
      <c r="F117" s="29" t="s">
        <v>408</v>
      </c>
      <c r="G117" s="29" t="str">
        <f t="shared" si="8"/>
        <v>5</v>
      </c>
      <c r="H117" s="29">
        <v>26.0</v>
      </c>
      <c r="I117" s="29">
        <v>1956.0</v>
      </c>
      <c r="J117" s="29" t="s">
        <v>409</v>
      </c>
      <c r="K117" s="29">
        <v>41.121809</v>
      </c>
      <c r="L117" s="29">
        <v>-78.85736</v>
      </c>
      <c r="M117" s="29" t="s">
        <v>249</v>
      </c>
      <c r="N117" s="29" t="s">
        <v>79</v>
      </c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</row>
    <row r="118">
      <c r="A118" s="17">
        <v>83559.0</v>
      </c>
      <c r="B118" s="17" t="s">
        <v>39</v>
      </c>
      <c r="C118" s="17" t="s">
        <v>342</v>
      </c>
      <c r="D118" s="17" t="s">
        <v>343</v>
      </c>
      <c r="E118" s="18"/>
      <c r="F118" s="17" t="s">
        <v>410</v>
      </c>
      <c r="G118" s="17" t="str">
        <f t="shared" si="8"/>
        <v>7</v>
      </c>
      <c r="H118" s="17">
        <v>4.0</v>
      </c>
      <c r="I118" s="17">
        <v>1955.0</v>
      </c>
      <c r="J118" s="17" t="s">
        <v>411</v>
      </c>
      <c r="K118" s="17">
        <v>40.682374</v>
      </c>
      <c r="L118" s="17">
        <v>-77.865988</v>
      </c>
      <c r="M118" s="17" t="s">
        <v>249</v>
      </c>
      <c r="N118" s="17" t="s">
        <v>79</v>
      </c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</row>
    <row r="119">
      <c r="A119" s="17">
        <v>82741.0</v>
      </c>
      <c r="B119" s="17" t="s">
        <v>39</v>
      </c>
      <c r="C119" s="17" t="s">
        <v>342</v>
      </c>
      <c r="D119" s="17" t="s">
        <v>343</v>
      </c>
      <c r="E119" s="18"/>
      <c r="F119" s="17" t="s">
        <v>410</v>
      </c>
      <c r="G119" s="17" t="str">
        <f t="shared" si="8"/>
        <v>7</v>
      </c>
      <c r="H119" s="17">
        <v>4.0</v>
      </c>
      <c r="I119" s="17">
        <v>1955.0</v>
      </c>
      <c r="J119" s="17" t="s">
        <v>411</v>
      </c>
      <c r="K119" s="17">
        <v>40.682374</v>
      </c>
      <c r="L119" s="17">
        <v>-77.865988</v>
      </c>
      <c r="M119" s="17" t="s">
        <v>249</v>
      </c>
      <c r="N119" s="17" t="s">
        <v>79</v>
      </c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</row>
    <row r="120">
      <c r="A120" s="17">
        <v>91447.0</v>
      </c>
      <c r="B120" s="17" t="s">
        <v>39</v>
      </c>
      <c r="C120" s="17" t="s">
        <v>342</v>
      </c>
      <c r="D120" s="17" t="s">
        <v>343</v>
      </c>
      <c r="E120" s="18"/>
      <c r="F120" s="17" t="s">
        <v>346</v>
      </c>
      <c r="G120" s="17" t="str">
        <f t="shared" si="8"/>
        <v>6</v>
      </c>
      <c r="H120" s="17">
        <v>22.0</v>
      </c>
      <c r="I120" s="17">
        <v>1955.0</v>
      </c>
      <c r="J120" s="17" t="s">
        <v>411</v>
      </c>
      <c r="K120" s="17">
        <v>40.682374</v>
      </c>
      <c r="L120" s="17">
        <v>-77.865988</v>
      </c>
      <c r="M120" s="17" t="s">
        <v>249</v>
      </c>
      <c r="N120" s="17" t="s">
        <v>79</v>
      </c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</row>
    <row r="121">
      <c r="A121" s="17">
        <v>84703.0</v>
      </c>
      <c r="B121" s="17" t="s">
        <v>39</v>
      </c>
      <c r="C121" s="17" t="s">
        <v>342</v>
      </c>
      <c r="D121" s="17" t="s">
        <v>343</v>
      </c>
      <c r="E121" s="18"/>
      <c r="F121" s="17" t="s">
        <v>412</v>
      </c>
      <c r="G121" s="17" t="str">
        <f t="shared" si="8"/>
        <v>6</v>
      </c>
      <c r="H121" s="17">
        <v>24.0</v>
      </c>
      <c r="I121" s="17">
        <v>1954.0</v>
      </c>
      <c r="J121" s="17" t="s">
        <v>411</v>
      </c>
      <c r="K121" s="17">
        <v>40.682374</v>
      </c>
      <c r="L121" s="17">
        <v>-77.865988</v>
      </c>
      <c r="M121" s="17" t="s">
        <v>249</v>
      </c>
      <c r="N121" s="17" t="s">
        <v>79</v>
      </c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</row>
    <row r="122">
      <c r="A122" s="17">
        <v>84609.0</v>
      </c>
      <c r="B122" s="17" t="s">
        <v>39</v>
      </c>
      <c r="C122" s="17" t="s">
        <v>342</v>
      </c>
      <c r="D122" s="17" t="s">
        <v>343</v>
      </c>
      <c r="E122" s="18"/>
      <c r="F122" s="17" t="s">
        <v>413</v>
      </c>
      <c r="G122" s="17" t="str">
        <f t="shared" si="8"/>
        <v>7</v>
      </c>
      <c r="H122" s="17">
        <v>16.0</v>
      </c>
      <c r="I122" s="17">
        <v>1953.0</v>
      </c>
      <c r="J122" s="17" t="s">
        <v>411</v>
      </c>
      <c r="K122" s="17">
        <v>40.682374</v>
      </c>
      <c r="L122" s="17">
        <v>-77.865988</v>
      </c>
      <c r="M122" s="17" t="s">
        <v>249</v>
      </c>
      <c r="N122" s="17" t="s">
        <v>79</v>
      </c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</row>
    <row r="123">
      <c r="A123" s="17">
        <v>82672.0</v>
      </c>
      <c r="B123" s="17" t="s">
        <v>39</v>
      </c>
      <c r="C123" s="17" t="s">
        <v>342</v>
      </c>
      <c r="D123" s="17" t="s">
        <v>343</v>
      </c>
      <c r="E123" s="18"/>
      <c r="F123" s="17" t="s">
        <v>413</v>
      </c>
      <c r="G123" s="17" t="str">
        <f t="shared" si="8"/>
        <v>7</v>
      </c>
      <c r="H123" s="17">
        <v>16.0</v>
      </c>
      <c r="I123" s="17">
        <v>1953.0</v>
      </c>
      <c r="J123" s="17" t="s">
        <v>411</v>
      </c>
      <c r="K123" s="17">
        <v>40.682374</v>
      </c>
      <c r="L123" s="17">
        <v>-77.865988</v>
      </c>
      <c r="M123" s="17" t="s">
        <v>249</v>
      </c>
      <c r="N123" s="17" t="s">
        <v>79</v>
      </c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</row>
    <row r="124">
      <c r="A124" s="17">
        <v>95420.0</v>
      </c>
      <c r="B124" s="17" t="s">
        <v>39</v>
      </c>
      <c r="C124" s="17" t="s">
        <v>342</v>
      </c>
      <c r="D124" s="17" t="s">
        <v>343</v>
      </c>
      <c r="E124" s="18"/>
      <c r="F124" s="17" t="s">
        <v>413</v>
      </c>
      <c r="G124" s="17" t="str">
        <f t="shared" si="8"/>
        <v>7</v>
      </c>
      <c r="H124" s="17">
        <v>16.0</v>
      </c>
      <c r="I124" s="17">
        <v>1953.0</v>
      </c>
      <c r="J124" s="17" t="s">
        <v>411</v>
      </c>
      <c r="K124" s="17">
        <v>40.682374</v>
      </c>
      <c r="L124" s="17">
        <v>-77.865988</v>
      </c>
      <c r="M124" s="17" t="s">
        <v>249</v>
      </c>
      <c r="N124" s="17" t="s">
        <v>79</v>
      </c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</row>
    <row r="125">
      <c r="A125" s="17">
        <v>84562.0</v>
      </c>
      <c r="B125" s="17" t="s">
        <v>39</v>
      </c>
      <c r="C125" s="17" t="s">
        <v>342</v>
      </c>
      <c r="D125" s="17" t="s">
        <v>343</v>
      </c>
      <c r="E125" s="18"/>
      <c r="F125" s="17" t="s">
        <v>414</v>
      </c>
      <c r="G125" s="17" t="str">
        <f t="shared" si="8"/>
        <v>4</v>
      </c>
      <c r="H125" s="17">
        <v>26.0</v>
      </c>
      <c r="I125" s="17">
        <v>1956.0</v>
      </c>
      <c r="J125" s="17" t="s">
        <v>415</v>
      </c>
      <c r="K125" s="17">
        <v>40.682374</v>
      </c>
      <c r="L125" s="17">
        <v>-77.865988</v>
      </c>
      <c r="M125" s="17" t="s">
        <v>249</v>
      </c>
      <c r="N125" s="17" t="s">
        <v>79</v>
      </c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</row>
    <row r="126">
      <c r="A126" s="25">
        <v>44821.0</v>
      </c>
      <c r="B126" s="26"/>
      <c r="C126" s="25" t="s">
        <v>342</v>
      </c>
      <c r="D126" s="25" t="s">
        <v>348</v>
      </c>
      <c r="E126" s="25">
        <v>510292.0</v>
      </c>
      <c r="F126" s="25" t="s">
        <v>416</v>
      </c>
      <c r="G126" s="25"/>
      <c r="H126" s="26"/>
      <c r="I126" s="26"/>
      <c r="J126" s="25" t="s">
        <v>417</v>
      </c>
      <c r="K126" s="25">
        <v>35.211548</v>
      </c>
      <c r="L126" s="25">
        <v>-82.6337</v>
      </c>
      <c r="M126" s="25" t="s">
        <v>418</v>
      </c>
      <c r="N126" s="25" t="s">
        <v>79</v>
      </c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</row>
    <row r="127">
      <c r="A127" s="25">
        <v>44826.0</v>
      </c>
      <c r="B127" s="26"/>
      <c r="C127" s="25" t="s">
        <v>342</v>
      </c>
      <c r="D127" s="25" t="s">
        <v>348</v>
      </c>
      <c r="E127" s="25">
        <v>510294.0</v>
      </c>
      <c r="F127" s="25" t="s">
        <v>416</v>
      </c>
      <c r="G127" s="25"/>
      <c r="H127" s="26"/>
      <c r="I127" s="26"/>
      <c r="J127" s="25" t="s">
        <v>417</v>
      </c>
      <c r="K127" s="25">
        <v>35.211548</v>
      </c>
      <c r="L127" s="25">
        <v>-82.6337</v>
      </c>
      <c r="M127" s="25" t="s">
        <v>418</v>
      </c>
      <c r="N127" s="25" t="s">
        <v>79</v>
      </c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</row>
    <row r="128">
      <c r="A128" s="25">
        <v>38376.0</v>
      </c>
      <c r="B128" s="26"/>
      <c r="C128" s="25" t="s">
        <v>342</v>
      </c>
      <c r="D128" s="25" t="s">
        <v>348</v>
      </c>
      <c r="E128" s="25">
        <v>510295.0</v>
      </c>
      <c r="F128" s="25" t="s">
        <v>416</v>
      </c>
      <c r="G128" s="25"/>
      <c r="H128" s="26"/>
      <c r="I128" s="26"/>
      <c r="J128" s="25" t="s">
        <v>417</v>
      </c>
      <c r="K128" s="25">
        <v>35.211548</v>
      </c>
      <c r="L128" s="25">
        <v>-82.6337</v>
      </c>
      <c r="M128" s="25" t="s">
        <v>418</v>
      </c>
      <c r="N128" s="25" t="s">
        <v>79</v>
      </c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</row>
    <row r="129">
      <c r="A129" s="25">
        <v>44843.0</v>
      </c>
      <c r="B129" s="26"/>
      <c r="C129" s="25" t="s">
        <v>342</v>
      </c>
      <c r="D129" s="25" t="s">
        <v>348</v>
      </c>
      <c r="E129" s="25">
        <v>510296.0</v>
      </c>
      <c r="F129" s="25" t="s">
        <v>416</v>
      </c>
      <c r="G129" s="25"/>
      <c r="H129" s="26"/>
      <c r="I129" s="26"/>
      <c r="J129" s="25" t="s">
        <v>417</v>
      </c>
      <c r="K129" s="25">
        <v>35.211548</v>
      </c>
      <c r="L129" s="25">
        <v>-82.6337</v>
      </c>
      <c r="M129" s="25" t="s">
        <v>418</v>
      </c>
      <c r="N129" s="25" t="s">
        <v>79</v>
      </c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</row>
    <row r="130">
      <c r="A130" s="25">
        <v>45172.0</v>
      </c>
      <c r="B130" s="26"/>
      <c r="C130" s="25" t="s">
        <v>342</v>
      </c>
      <c r="D130" s="25" t="s">
        <v>348</v>
      </c>
      <c r="E130" s="25">
        <v>510297.0</v>
      </c>
      <c r="F130" s="25" t="s">
        <v>416</v>
      </c>
      <c r="G130" s="25"/>
      <c r="H130" s="26"/>
      <c r="I130" s="26"/>
      <c r="J130" s="25" t="s">
        <v>417</v>
      </c>
      <c r="K130" s="25">
        <v>35.211548</v>
      </c>
      <c r="L130" s="25">
        <v>-82.6337</v>
      </c>
      <c r="M130" s="25" t="s">
        <v>418</v>
      </c>
      <c r="N130" s="25" t="s">
        <v>79</v>
      </c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</row>
    <row r="131">
      <c r="A131" s="25">
        <v>44889.0</v>
      </c>
      <c r="B131" s="26"/>
      <c r="C131" s="25" t="s">
        <v>342</v>
      </c>
      <c r="D131" s="25" t="s">
        <v>348</v>
      </c>
      <c r="E131" s="25">
        <v>510298.0</v>
      </c>
      <c r="F131" s="25" t="s">
        <v>416</v>
      </c>
      <c r="G131" s="25"/>
      <c r="H131" s="26"/>
      <c r="I131" s="26"/>
      <c r="J131" s="25" t="s">
        <v>417</v>
      </c>
      <c r="K131" s="25">
        <v>35.211548</v>
      </c>
      <c r="L131" s="25">
        <v>-82.6337</v>
      </c>
      <c r="M131" s="25" t="s">
        <v>418</v>
      </c>
      <c r="N131" s="25" t="s">
        <v>79</v>
      </c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</row>
    <row r="132">
      <c r="A132" s="25">
        <v>38278.0</v>
      </c>
      <c r="B132" s="26"/>
      <c r="C132" s="25" t="s">
        <v>342</v>
      </c>
      <c r="D132" s="25" t="s">
        <v>348</v>
      </c>
      <c r="E132" s="25">
        <v>510299.0</v>
      </c>
      <c r="F132" s="25" t="s">
        <v>416</v>
      </c>
      <c r="G132" s="25"/>
      <c r="H132" s="26"/>
      <c r="I132" s="26"/>
      <c r="J132" s="25" t="s">
        <v>417</v>
      </c>
      <c r="K132" s="25">
        <v>35.211548</v>
      </c>
      <c r="L132" s="25">
        <v>-82.6337</v>
      </c>
      <c r="M132" s="25" t="s">
        <v>418</v>
      </c>
      <c r="N132" s="25" t="s">
        <v>79</v>
      </c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</row>
    <row r="133">
      <c r="A133" s="25">
        <v>45500.0</v>
      </c>
      <c r="B133" s="26"/>
      <c r="C133" s="25" t="s">
        <v>342</v>
      </c>
      <c r="D133" s="25" t="s">
        <v>348</v>
      </c>
      <c r="E133" s="25">
        <v>510300.0</v>
      </c>
      <c r="F133" s="25" t="s">
        <v>416</v>
      </c>
      <c r="G133" s="25"/>
      <c r="H133" s="26"/>
      <c r="I133" s="26"/>
      <c r="J133" s="25" t="s">
        <v>417</v>
      </c>
      <c r="K133" s="25">
        <v>35.211548</v>
      </c>
      <c r="L133" s="25">
        <v>-82.6337</v>
      </c>
      <c r="M133" s="25" t="s">
        <v>418</v>
      </c>
      <c r="N133" s="25" t="s">
        <v>79</v>
      </c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</row>
    <row r="134">
      <c r="A134" s="25">
        <v>44862.0</v>
      </c>
      <c r="B134" s="26"/>
      <c r="C134" s="25" t="s">
        <v>342</v>
      </c>
      <c r="D134" s="25" t="s">
        <v>348</v>
      </c>
      <c r="E134" s="25">
        <v>510301.0</v>
      </c>
      <c r="F134" s="25" t="s">
        <v>416</v>
      </c>
      <c r="G134" s="25"/>
      <c r="H134" s="26"/>
      <c r="I134" s="26"/>
      <c r="J134" s="25" t="s">
        <v>417</v>
      </c>
      <c r="K134" s="25">
        <v>35.211548</v>
      </c>
      <c r="L134" s="25">
        <v>-82.6337</v>
      </c>
      <c r="M134" s="25" t="s">
        <v>418</v>
      </c>
      <c r="N134" s="25" t="s">
        <v>79</v>
      </c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</row>
    <row r="135">
      <c r="A135" s="25">
        <v>45539.0</v>
      </c>
      <c r="B135" s="26"/>
      <c r="C135" s="25" t="s">
        <v>342</v>
      </c>
      <c r="D135" s="25" t="s">
        <v>348</v>
      </c>
      <c r="E135" s="25">
        <v>510302.0</v>
      </c>
      <c r="F135" s="25" t="s">
        <v>416</v>
      </c>
      <c r="G135" s="25"/>
      <c r="H135" s="26"/>
      <c r="I135" s="26"/>
      <c r="J135" s="25" t="s">
        <v>417</v>
      </c>
      <c r="K135" s="25">
        <v>35.211548</v>
      </c>
      <c r="L135" s="25">
        <v>-82.6337</v>
      </c>
      <c r="M135" s="25" t="s">
        <v>418</v>
      </c>
      <c r="N135" s="25" t="s">
        <v>79</v>
      </c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</row>
    <row r="136">
      <c r="A136" s="25">
        <v>45563.0</v>
      </c>
      <c r="B136" s="26"/>
      <c r="C136" s="25" t="s">
        <v>342</v>
      </c>
      <c r="D136" s="25" t="s">
        <v>348</v>
      </c>
      <c r="E136" s="25">
        <v>510303.0</v>
      </c>
      <c r="F136" s="25" t="s">
        <v>416</v>
      </c>
      <c r="G136" s="25"/>
      <c r="H136" s="26"/>
      <c r="I136" s="26"/>
      <c r="J136" s="25" t="s">
        <v>417</v>
      </c>
      <c r="K136" s="25">
        <v>35.211548</v>
      </c>
      <c r="L136" s="25">
        <v>-82.6337</v>
      </c>
      <c r="M136" s="25" t="s">
        <v>418</v>
      </c>
      <c r="N136" s="25" t="s">
        <v>79</v>
      </c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</row>
    <row r="137">
      <c r="A137" s="25">
        <v>38248.0</v>
      </c>
      <c r="B137" s="26"/>
      <c r="C137" s="25" t="s">
        <v>342</v>
      </c>
      <c r="D137" s="25" t="s">
        <v>348</v>
      </c>
      <c r="E137" s="25">
        <v>510304.0</v>
      </c>
      <c r="F137" s="25" t="s">
        <v>416</v>
      </c>
      <c r="G137" s="25"/>
      <c r="H137" s="26"/>
      <c r="I137" s="26"/>
      <c r="J137" s="25" t="s">
        <v>417</v>
      </c>
      <c r="K137" s="25">
        <v>35.211548</v>
      </c>
      <c r="L137" s="25">
        <v>-82.6337</v>
      </c>
      <c r="M137" s="25" t="s">
        <v>418</v>
      </c>
      <c r="N137" s="25" t="s">
        <v>79</v>
      </c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</row>
    <row r="138">
      <c r="A138" s="25">
        <v>38152.0</v>
      </c>
      <c r="B138" s="26"/>
      <c r="C138" s="25" t="s">
        <v>342</v>
      </c>
      <c r="D138" s="25" t="s">
        <v>348</v>
      </c>
      <c r="E138" s="25">
        <v>510305.0</v>
      </c>
      <c r="F138" s="25" t="s">
        <v>416</v>
      </c>
      <c r="G138" s="25"/>
      <c r="H138" s="26"/>
      <c r="I138" s="26"/>
      <c r="J138" s="25" t="s">
        <v>417</v>
      </c>
      <c r="K138" s="25">
        <v>35.211548</v>
      </c>
      <c r="L138" s="25">
        <v>-82.6337</v>
      </c>
      <c r="M138" s="25" t="s">
        <v>418</v>
      </c>
      <c r="N138" s="25" t="s">
        <v>79</v>
      </c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</row>
    <row r="139">
      <c r="A139" s="25">
        <v>45791.0</v>
      </c>
      <c r="B139" s="26"/>
      <c r="C139" s="25" t="s">
        <v>342</v>
      </c>
      <c r="D139" s="25" t="s">
        <v>348</v>
      </c>
      <c r="E139" s="25">
        <v>510306.0</v>
      </c>
      <c r="F139" s="25" t="s">
        <v>416</v>
      </c>
      <c r="G139" s="25"/>
      <c r="H139" s="26"/>
      <c r="I139" s="26"/>
      <c r="J139" s="25" t="s">
        <v>417</v>
      </c>
      <c r="K139" s="25">
        <v>35.211548</v>
      </c>
      <c r="L139" s="25">
        <v>-82.6337</v>
      </c>
      <c r="M139" s="25" t="s">
        <v>418</v>
      </c>
      <c r="N139" s="25" t="s">
        <v>79</v>
      </c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</row>
    <row r="140">
      <c r="A140" s="25">
        <v>44824.0</v>
      </c>
      <c r="B140" s="26"/>
      <c r="C140" s="25" t="s">
        <v>342</v>
      </c>
      <c r="D140" s="25" t="s">
        <v>348</v>
      </c>
      <c r="E140" s="25">
        <v>510307.0</v>
      </c>
      <c r="F140" s="25" t="s">
        <v>416</v>
      </c>
      <c r="G140" s="25"/>
      <c r="H140" s="26"/>
      <c r="I140" s="26"/>
      <c r="J140" s="25" t="s">
        <v>417</v>
      </c>
      <c r="K140" s="25">
        <v>35.211548</v>
      </c>
      <c r="L140" s="25">
        <v>-82.6337</v>
      </c>
      <c r="M140" s="25" t="s">
        <v>418</v>
      </c>
      <c r="N140" s="25" t="s">
        <v>79</v>
      </c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</row>
    <row r="141">
      <c r="A141" s="25">
        <v>45825.0</v>
      </c>
      <c r="B141" s="26"/>
      <c r="C141" s="25" t="s">
        <v>342</v>
      </c>
      <c r="D141" s="25" t="s">
        <v>348</v>
      </c>
      <c r="E141" s="25">
        <v>510308.0</v>
      </c>
      <c r="F141" s="25" t="s">
        <v>416</v>
      </c>
      <c r="G141" s="25"/>
      <c r="H141" s="26"/>
      <c r="I141" s="26"/>
      <c r="J141" s="25" t="s">
        <v>417</v>
      </c>
      <c r="K141" s="25">
        <v>35.211548</v>
      </c>
      <c r="L141" s="25">
        <v>-82.6337</v>
      </c>
      <c r="M141" s="25" t="s">
        <v>418</v>
      </c>
      <c r="N141" s="25" t="s">
        <v>79</v>
      </c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</row>
    <row r="142">
      <c r="A142" s="25">
        <v>44813.0</v>
      </c>
      <c r="B142" s="26"/>
      <c r="C142" s="25" t="s">
        <v>342</v>
      </c>
      <c r="D142" s="25" t="s">
        <v>348</v>
      </c>
      <c r="E142" s="25">
        <v>510309.0</v>
      </c>
      <c r="F142" s="25" t="s">
        <v>416</v>
      </c>
      <c r="G142" s="25"/>
      <c r="H142" s="26"/>
      <c r="I142" s="26"/>
      <c r="J142" s="25" t="s">
        <v>417</v>
      </c>
      <c r="K142" s="25">
        <v>35.211548</v>
      </c>
      <c r="L142" s="25">
        <v>-82.6337</v>
      </c>
      <c r="M142" s="25" t="s">
        <v>418</v>
      </c>
      <c r="N142" s="25" t="s">
        <v>79</v>
      </c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</row>
    <row r="143">
      <c r="A143" s="25">
        <v>44847.0</v>
      </c>
      <c r="B143" s="26"/>
      <c r="C143" s="25" t="s">
        <v>342</v>
      </c>
      <c r="D143" s="25" t="s">
        <v>348</v>
      </c>
      <c r="E143" s="25">
        <v>510310.0</v>
      </c>
      <c r="F143" s="25" t="s">
        <v>416</v>
      </c>
      <c r="G143" s="25"/>
      <c r="H143" s="26"/>
      <c r="I143" s="26"/>
      <c r="J143" s="25" t="s">
        <v>417</v>
      </c>
      <c r="K143" s="25">
        <v>35.211548</v>
      </c>
      <c r="L143" s="25">
        <v>-82.6337</v>
      </c>
      <c r="M143" s="25" t="s">
        <v>418</v>
      </c>
      <c r="N143" s="25" t="s">
        <v>79</v>
      </c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</row>
    <row r="144">
      <c r="A144" s="25">
        <v>44730.0</v>
      </c>
      <c r="B144" s="26"/>
      <c r="C144" s="25" t="s">
        <v>342</v>
      </c>
      <c r="D144" s="25" t="s">
        <v>348</v>
      </c>
      <c r="E144" s="25">
        <v>510311.0</v>
      </c>
      <c r="F144" s="25" t="s">
        <v>416</v>
      </c>
      <c r="G144" s="25"/>
      <c r="H144" s="26"/>
      <c r="I144" s="26"/>
      <c r="J144" s="25" t="s">
        <v>417</v>
      </c>
      <c r="K144" s="25">
        <v>35.211548</v>
      </c>
      <c r="L144" s="25">
        <v>-82.6337</v>
      </c>
      <c r="M144" s="25" t="s">
        <v>418</v>
      </c>
      <c r="N144" s="25" t="s">
        <v>79</v>
      </c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</row>
    <row r="145">
      <c r="A145" s="25">
        <v>43313.0</v>
      </c>
      <c r="B145" s="26"/>
      <c r="C145" s="25" t="s">
        <v>342</v>
      </c>
      <c r="D145" s="25" t="s">
        <v>348</v>
      </c>
      <c r="E145" s="25">
        <v>510312.0</v>
      </c>
      <c r="F145" s="25" t="s">
        <v>416</v>
      </c>
      <c r="G145" s="25"/>
      <c r="H145" s="26"/>
      <c r="I145" s="26"/>
      <c r="J145" s="25" t="s">
        <v>417</v>
      </c>
      <c r="K145" s="25">
        <v>35.211548</v>
      </c>
      <c r="L145" s="25">
        <v>-82.6337</v>
      </c>
      <c r="M145" s="25" t="s">
        <v>418</v>
      </c>
      <c r="N145" s="25" t="s">
        <v>79</v>
      </c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</row>
    <row r="146">
      <c r="A146" s="17">
        <v>43370.0</v>
      </c>
      <c r="B146" s="17" t="s">
        <v>39</v>
      </c>
      <c r="C146" s="17" t="s">
        <v>342</v>
      </c>
      <c r="D146" s="17" t="s">
        <v>343</v>
      </c>
      <c r="E146" s="18"/>
      <c r="F146" s="17" t="s">
        <v>195</v>
      </c>
      <c r="G146" s="17" t="str">
        <f t="shared" ref="G146:G158" si="9">IFERROR(__xludf.DUMMYFUNCTION("SPLIT(F146,""."",true)"),"8")</f>
        <v>8</v>
      </c>
      <c r="H146" s="17">
        <v>16.0</v>
      </c>
      <c r="I146" s="17">
        <v>1953.0</v>
      </c>
      <c r="J146" s="17" t="s">
        <v>419</v>
      </c>
      <c r="K146" s="17">
        <v>40.25325</v>
      </c>
      <c r="L146" s="17">
        <v>-75.656437</v>
      </c>
      <c r="M146" s="17" t="s">
        <v>249</v>
      </c>
      <c r="N146" s="17" t="s">
        <v>79</v>
      </c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</row>
    <row r="147">
      <c r="A147" s="11">
        <v>84778.0</v>
      </c>
      <c r="B147" s="11" t="s">
        <v>39</v>
      </c>
      <c r="C147" s="11" t="s">
        <v>342</v>
      </c>
      <c r="D147" s="11" t="s">
        <v>343</v>
      </c>
      <c r="E147" s="12"/>
      <c r="F147" s="11" t="s">
        <v>420</v>
      </c>
      <c r="G147" s="11" t="str">
        <f t="shared" si="9"/>
        <v>8</v>
      </c>
      <c r="H147" s="11">
        <v>6.0</v>
      </c>
      <c r="I147" s="11">
        <v>1960.0</v>
      </c>
      <c r="J147" s="11" t="s">
        <v>421</v>
      </c>
      <c r="K147" s="11">
        <v>40.42118</v>
      </c>
      <c r="L147" s="11">
        <v>-79.788102</v>
      </c>
      <c r="M147" s="11" t="s">
        <v>249</v>
      </c>
      <c r="N147" s="11" t="s">
        <v>79</v>
      </c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</row>
    <row r="148">
      <c r="A148" s="39">
        <v>83544.0</v>
      </c>
      <c r="B148" s="39" t="s">
        <v>39</v>
      </c>
      <c r="C148" s="39" t="s">
        <v>342</v>
      </c>
      <c r="D148" s="39" t="s">
        <v>343</v>
      </c>
      <c r="E148" s="40"/>
      <c r="F148" s="39" t="s">
        <v>422</v>
      </c>
      <c r="G148" s="39" t="str">
        <f t="shared" si="9"/>
        <v>7</v>
      </c>
      <c r="H148" s="39">
        <v>3.0</v>
      </c>
      <c r="I148" s="39">
        <v>1955.0</v>
      </c>
      <c r="J148" s="39" t="s">
        <v>423</v>
      </c>
      <c r="K148" s="39">
        <v>40.867221</v>
      </c>
      <c r="L148" s="39">
        <v>-77.049063</v>
      </c>
      <c r="M148" s="39" t="s">
        <v>249</v>
      </c>
      <c r="N148" s="39" t="s">
        <v>79</v>
      </c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</row>
    <row r="149">
      <c r="A149" s="39">
        <v>98574.0</v>
      </c>
      <c r="B149" s="39" t="s">
        <v>39</v>
      </c>
      <c r="C149" s="39" t="s">
        <v>342</v>
      </c>
      <c r="D149" s="39" t="s">
        <v>343</v>
      </c>
      <c r="E149" s="40"/>
      <c r="F149" s="39" t="s">
        <v>422</v>
      </c>
      <c r="G149" s="39" t="str">
        <f t="shared" si="9"/>
        <v>7</v>
      </c>
      <c r="H149" s="39">
        <v>3.0</v>
      </c>
      <c r="I149" s="39">
        <v>1955.0</v>
      </c>
      <c r="J149" s="39" t="s">
        <v>423</v>
      </c>
      <c r="K149" s="39">
        <v>40.867221</v>
      </c>
      <c r="L149" s="39">
        <v>-77.049063</v>
      </c>
      <c r="M149" s="39" t="s">
        <v>249</v>
      </c>
      <c r="N149" s="39" t="s">
        <v>79</v>
      </c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</row>
    <row r="150">
      <c r="A150" s="39">
        <v>95287.0</v>
      </c>
      <c r="B150" s="39" t="s">
        <v>39</v>
      </c>
      <c r="C150" s="39" t="s">
        <v>342</v>
      </c>
      <c r="D150" s="39" t="s">
        <v>343</v>
      </c>
      <c r="E150" s="40"/>
      <c r="F150" s="39" t="s">
        <v>422</v>
      </c>
      <c r="G150" s="39" t="str">
        <f t="shared" si="9"/>
        <v>7</v>
      </c>
      <c r="H150" s="39">
        <v>3.0</v>
      </c>
      <c r="I150" s="39">
        <v>1955.0</v>
      </c>
      <c r="J150" s="39" t="s">
        <v>423</v>
      </c>
      <c r="K150" s="39">
        <v>40.867221</v>
      </c>
      <c r="L150" s="39">
        <v>-77.049063</v>
      </c>
      <c r="M150" s="39" t="s">
        <v>249</v>
      </c>
      <c r="N150" s="39" t="s">
        <v>79</v>
      </c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</row>
    <row r="151">
      <c r="A151" s="22">
        <v>95334.0</v>
      </c>
      <c r="B151" s="22" t="s">
        <v>39</v>
      </c>
      <c r="C151" s="22" t="s">
        <v>342</v>
      </c>
      <c r="D151" s="22" t="s">
        <v>343</v>
      </c>
      <c r="E151" s="23"/>
      <c r="F151" s="22" t="s">
        <v>424</v>
      </c>
      <c r="G151" s="22" t="str">
        <f t="shared" si="9"/>
        <v>6</v>
      </c>
      <c r="H151" s="22">
        <v>7.0</v>
      </c>
      <c r="I151" s="22">
        <v>1957.0</v>
      </c>
      <c r="J151" s="22" t="s">
        <v>425</v>
      </c>
      <c r="K151" s="22">
        <v>40.83337</v>
      </c>
      <c r="L151" s="22">
        <v>-77.415168</v>
      </c>
      <c r="M151" s="22" t="s">
        <v>249</v>
      </c>
      <c r="N151" s="22" t="s">
        <v>79</v>
      </c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</row>
    <row r="152">
      <c r="A152" s="22">
        <v>91646.0</v>
      </c>
      <c r="B152" s="22" t="s">
        <v>39</v>
      </c>
      <c r="C152" s="22" t="s">
        <v>342</v>
      </c>
      <c r="D152" s="22" t="s">
        <v>343</v>
      </c>
      <c r="E152" s="23"/>
      <c r="F152" s="22" t="s">
        <v>426</v>
      </c>
      <c r="G152" s="22" t="str">
        <f t="shared" si="9"/>
        <v>6</v>
      </c>
      <c r="H152" s="22">
        <v>20.0</v>
      </c>
      <c r="I152" s="22">
        <v>1955.0</v>
      </c>
      <c r="J152" s="22" t="s">
        <v>425</v>
      </c>
      <c r="K152" s="22">
        <v>40.83337</v>
      </c>
      <c r="L152" s="22">
        <v>-77.415168</v>
      </c>
      <c r="M152" s="22" t="s">
        <v>249</v>
      </c>
      <c r="N152" s="22" t="s">
        <v>79</v>
      </c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</row>
    <row r="153">
      <c r="A153" s="22">
        <v>95530.0</v>
      </c>
      <c r="B153" s="22" t="s">
        <v>39</v>
      </c>
      <c r="C153" s="22" t="s">
        <v>342</v>
      </c>
      <c r="D153" s="22" t="s">
        <v>343</v>
      </c>
      <c r="E153" s="23"/>
      <c r="F153" s="22" t="s">
        <v>426</v>
      </c>
      <c r="G153" s="22" t="str">
        <f t="shared" si="9"/>
        <v>6</v>
      </c>
      <c r="H153" s="22">
        <v>20.0</v>
      </c>
      <c r="I153" s="22">
        <v>1955.0</v>
      </c>
      <c r="J153" s="22" t="s">
        <v>425</v>
      </c>
      <c r="K153" s="22">
        <v>40.83337</v>
      </c>
      <c r="L153" s="22">
        <v>-77.415168</v>
      </c>
      <c r="M153" s="22" t="s">
        <v>249</v>
      </c>
      <c r="N153" s="22" t="s">
        <v>79</v>
      </c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</row>
    <row r="154">
      <c r="A154" s="22">
        <v>82709.0</v>
      </c>
      <c r="B154" s="22" t="s">
        <v>39</v>
      </c>
      <c r="C154" s="22" t="s">
        <v>342</v>
      </c>
      <c r="D154" s="22" t="s">
        <v>343</v>
      </c>
      <c r="E154" s="23"/>
      <c r="F154" s="22" t="s">
        <v>426</v>
      </c>
      <c r="G154" s="22" t="str">
        <f t="shared" si="9"/>
        <v>6</v>
      </c>
      <c r="H154" s="22">
        <v>20.0</v>
      </c>
      <c r="I154" s="22">
        <v>1955.0</v>
      </c>
      <c r="J154" s="22" t="s">
        <v>425</v>
      </c>
      <c r="K154" s="22">
        <v>40.83337</v>
      </c>
      <c r="L154" s="22">
        <v>-77.415168</v>
      </c>
      <c r="M154" s="22" t="s">
        <v>249</v>
      </c>
      <c r="N154" s="22" t="s">
        <v>79</v>
      </c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</row>
    <row r="155">
      <c r="A155" s="22">
        <v>92591.0</v>
      </c>
      <c r="B155" s="22" t="s">
        <v>39</v>
      </c>
      <c r="C155" s="22" t="s">
        <v>342</v>
      </c>
      <c r="D155" s="22" t="s">
        <v>343</v>
      </c>
      <c r="E155" s="23"/>
      <c r="F155" s="22" t="s">
        <v>427</v>
      </c>
      <c r="G155" s="22" t="str">
        <f t="shared" si="9"/>
        <v>7</v>
      </c>
      <c r="H155" s="22">
        <v>11.0</v>
      </c>
      <c r="I155" s="22">
        <v>1955.0</v>
      </c>
      <c r="J155" s="22" t="s">
        <v>425</v>
      </c>
      <c r="K155" s="22">
        <v>40.83337</v>
      </c>
      <c r="L155" s="22">
        <v>-77.415168</v>
      </c>
      <c r="M155" s="22" t="s">
        <v>249</v>
      </c>
      <c r="N155" s="22" t="s">
        <v>79</v>
      </c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</row>
    <row r="156">
      <c r="A156" s="39">
        <v>44595.0</v>
      </c>
      <c r="B156" s="39" t="s">
        <v>39</v>
      </c>
      <c r="C156" s="39" t="s">
        <v>342</v>
      </c>
      <c r="D156" s="39" t="s">
        <v>343</v>
      </c>
      <c r="E156" s="39">
        <v>511507.0</v>
      </c>
      <c r="F156" s="39" t="s">
        <v>428</v>
      </c>
      <c r="G156" s="39" t="str">
        <f t="shared" si="9"/>
        <v>7</v>
      </c>
      <c r="H156" s="39">
        <v>17.0</v>
      </c>
      <c r="I156" s="39">
        <v>1953.0</v>
      </c>
      <c r="J156" s="39" t="s">
        <v>429</v>
      </c>
      <c r="K156" s="39">
        <v>40.867221</v>
      </c>
      <c r="L156" s="39">
        <v>-77.049063</v>
      </c>
      <c r="M156" s="39" t="s">
        <v>249</v>
      </c>
      <c r="N156" s="39" t="s">
        <v>79</v>
      </c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</row>
    <row r="157">
      <c r="A157" s="22">
        <v>44806.0</v>
      </c>
      <c r="B157" s="22" t="s">
        <v>39</v>
      </c>
      <c r="C157" s="22" t="s">
        <v>342</v>
      </c>
      <c r="D157" s="22" t="s">
        <v>343</v>
      </c>
      <c r="E157" s="23"/>
      <c r="F157" s="22" t="s">
        <v>232</v>
      </c>
      <c r="G157" s="22" t="str">
        <f t="shared" si="9"/>
        <v>8</v>
      </c>
      <c r="H157" s="22">
        <v>6.0</v>
      </c>
      <c r="I157" s="22">
        <v>1953.0</v>
      </c>
      <c r="J157" s="22" t="s">
        <v>430</v>
      </c>
      <c r="K157" s="22">
        <v>40.407243</v>
      </c>
      <c r="L157" s="22">
        <v>-75.228725</v>
      </c>
      <c r="M157" s="22" t="s">
        <v>249</v>
      </c>
      <c r="N157" s="22" t="s">
        <v>79</v>
      </c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</row>
    <row r="158">
      <c r="A158" s="39">
        <v>83484.0</v>
      </c>
      <c r="B158" s="39" t="s">
        <v>39</v>
      </c>
      <c r="C158" s="39" t="s">
        <v>342</v>
      </c>
      <c r="D158" s="39" t="s">
        <v>343</v>
      </c>
      <c r="E158" s="40"/>
      <c r="F158" s="39" t="s">
        <v>431</v>
      </c>
      <c r="G158" s="39" t="str">
        <f t="shared" si="9"/>
        <v>8</v>
      </c>
      <c r="H158" s="39">
        <v>18.0</v>
      </c>
      <c r="I158" s="39">
        <v>1956.0</v>
      </c>
      <c r="J158" s="39" t="s">
        <v>432</v>
      </c>
      <c r="K158" s="39">
        <v>40.505107</v>
      </c>
      <c r="L158" s="39">
        <v>-80.407068</v>
      </c>
      <c r="M158" s="39" t="s">
        <v>249</v>
      </c>
      <c r="N158" s="39" t="s">
        <v>79</v>
      </c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</row>
    <row r="159">
      <c r="A159" s="34">
        <v>38415.0</v>
      </c>
      <c r="B159" s="35"/>
      <c r="C159" s="34" t="s">
        <v>342</v>
      </c>
      <c r="D159" s="34" t="s">
        <v>348</v>
      </c>
      <c r="E159" s="34">
        <v>461408.0</v>
      </c>
      <c r="F159" s="34">
        <v>7.1946</v>
      </c>
      <c r="G159" s="34"/>
      <c r="H159" s="35"/>
      <c r="I159" s="35"/>
      <c r="J159" s="34" t="s">
        <v>433</v>
      </c>
      <c r="K159" s="34">
        <v>36.722013</v>
      </c>
      <c r="L159" s="34">
        <v>-76.556096</v>
      </c>
      <c r="M159" s="34" t="s">
        <v>278</v>
      </c>
      <c r="N159" s="34" t="s">
        <v>79</v>
      </c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</row>
    <row r="160">
      <c r="A160" s="34">
        <v>45600.0</v>
      </c>
      <c r="B160" s="35"/>
      <c r="C160" s="34" t="s">
        <v>342</v>
      </c>
      <c r="D160" s="34" t="s">
        <v>348</v>
      </c>
      <c r="E160" s="34">
        <v>461409.0</v>
      </c>
      <c r="F160" s="34">
        <v>7.1946</v>
      </c>
      <c r="G160" s="34"/>
      <c r="H160" s="35"/>
      <c r="I160" s="35"/>
      <c r="J160" s="34" t="s">
        <v>433</v>
      </c>
      <c r="K160" s="34">
        <v>36.722013</v>
      </c>
      <c r="L160" s="34">
        <v>-76.556096</v>
      </c>
      <c r="M160" s="34" t="s">
        <v>278</v>
      </c>
      <c r="N160" s="34" t="s">
        <v>79</v>
      </c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</row>
    <row r="161">
      <c r="A161" s="34">
        <v>44581.0</v>
      </c>
      <c r="B161" s="35"/>
      <c r="C161" s="34" t="s">
        <v>342</v>
      </c>
      <c r="D161" s="34" t="s">
        <v>348</v>
      </c>
      <c r="E161" s="34">
        <v>461410.0</v>
      </c>
      <c r="F161" s="34">
        <v>7.1946</v>
      </c>
      <c r="G161" s="34"/>
      <c r="H161" s="35"/>
      <c r="I161" s="35"/>
      <c r="J161" s="34" t="s">
        <v>433</v>
      </c>
      <c r="K161" s="34">
        <v>36.722013</v>
      </c>
      <c r="L161" s="34">
        <v>-76.556096</v>
      </c>
      <c r="M161" s="34" t="s">
        <v>278</v>
      </c>
      <c r="N161" s="34" t="s">
        <v>79</v>
      </c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  <c r="AF161" s="35"/>
    </row>
    <row r="162">
      <c r="A162" s="34">
        <v>44576.0</v>
      </c>
      <c r="B162" s="35"/>
      <c r="C162" s="34" t="s">
        <v>342</v>
      </c>
      <c r="D162" s="34" t="s">
        <v>348</v>
      </c>
      <c r="E162" s="34">
        <v>461411.0</v>
      </c>
      <c r="F162" s="34">
        <v>7.1946</v>
      </c>
      <c r="G162" s="34"/>
      <c r="H162" s="35"/>
      <c r="I162" s="35"/>
      <c r="J162" s="34" t="s">
        <v>433</v>
      </c>
      <c r="K162" s="34">
        <v>36.722013</v>
      </c>
      <c r="L162" s="34">
        <v>-76.556096</v>
      </c>
      <c r="M162" s="34" t="s">
        <v>278</v>
      </c>
      <c r="N162" s="34" t="s">
        <v>79</v>
      </c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  <c r="AF162" s="35"/>
    </row>
    <row r="163">
      <c r="A163" s="34">
        <v>45612.0</v>
      </c>
      <c r="B163" s="35"/>
      <c r="C163" s="34" t="s">
        <v>342</v>
      </c>
      <c r="D163" s="34" t="s">
        <v>348</v>
      </c>
      <c r="E163" s="34">
        <v>461412.0</v>
      </c>
      <c r="F163" s="34">
        <v>7.1946</v>
      </c>
      <c r="G163" s="34"/>
      <c r="H163" s="35"/>
      <c r="I163" s="35"/>
      <c r="J163" s="34" t="s">
        <v>433</v>
      </c>
      <c r="K163" s="34">
        <v>36.722013</v>
      </c>
      <c r="L163" s="34">
        <v>-76.556096</v>
      </c>
      <c r="M163" s="34" t="s">
        <v>278</v>
      </c>
      <c r="N163" s="34" t="s">
        <v>79</v>
      </c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  <c r="AF163" s="35"/>
    </row>
    <row r="164">
      <c r="A164" s="34">
        <v>45535.0</v>
      </c>
      <c r="B164" s="35"/>
      <c r="C164" s="34" t="s">
        <v>342</v>
      </c>
      <c r="D164" s="34" t="s">
        <v>348</v>
      </c>
      <c r="E164" s="34">
        <v>461413.0</v>
      </c>
      <c r="F164" s="34">
        <v>7.1946</v>
      </c>
      <c r="G164" s="34"/>
      <c r="H164" s="35"/>
      <c r="I164" s="35"/>
      <c r="J164" s="34" t="s">
        <v>433</v>
      </c>
      <c r="K164" s="34">
        <v>36.722013</v>
      </c>
      <c r="L164" s="34">
        <v>-76.556096</v>
      </c>
      <c r="M164" s="34" t="s">
        <v>278</v>
      </c>
      <c r="N164" s="34" t="s">
        <v>79</v>
      </c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</row>
    <row r="165">
      <c r="A165" s="34">
        <v>44840.0</v>
      </c>
      <c r="B165" s="35"/>
      <c r="C165" s="34" t="s">
        <v>342</v>
      </c>
      <c r="D165" s="34" t="s">
        <v>348</v>
      </c>
      <c r="E165" s="34">
        <v>461414.0</v>
      </c>
      <c r="F165" s="34">
        <v>7.1946</v>
      </c>
      <c r="G165" s="34"/>
      <c r="H165" s="35"/>
      <c r="I165" s="35"/>
      <c r="J165" s="34" t="s">
        <v>433</v>
      </c>
      <c r="K165" s="34">
        <v>36.722013</v>
      </c>
      <c r="L165" s="34">
        <v>-76.556096</v>
      </c>
      <c r="M165" s="34" t="s">
        <v>278</v>
      </c>
      <c r="N165" s="34" t="s">
        <v>79</v>
      </c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  <c r="AF165" s="35"/>
    </row>
    <row r="166">
      <c r="A166" s="34">
        <v>45768.0</v>
      </c>
      <c r="B166" s="35"/>
      <c r="C166" s="34" t="s">
        <v>342</v>
      </c>
      <c r="D166" s="34" t="s">
        <v>348</v>
      </c>
      <c r="E166" s="34">
        <v>461415.0</v>
      </c>
      <c r="F166" s="34">
        <v>7.1946</v>
      </c>
      <c r="G166" s="34"/>
      <c r="H166" s="35"/>
      <c r="I166" s="35"/>
      <c r="J166" s="34" t="s">
        <v>433</v>
      </c>
      <c r="K166" s="34">
        <v>36.722013</v>
      </c>
      <c r="L166" s="34">
        <v>-76.556096</v>
      </c>
      <c r="M166" s="34" t="s">
        <v>278</v>
      </c>
      <c r="N166" s="34" t="s">
        <v>79</v>
      </c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</row>
    <row r="167">
      <c r="A167" s="34">
        <v>44457.0</v>
      </c>
      <c r="B167" s="35"/>
      <c r="C167" s="34" t="s">
        <v>342</v>
      </c>
      <c r="D167" s="34" t="s">
        <v>348</v>
      </c>
      <c r="E167" s="34">
        <v>461416.0</v>
      </c>
      <c r="F167" s="34">
        <v>7.1946</v>
      </c>
      <c r="G167" s="34"/>
      <c r="H167" s="35"/>
      <c r="I167" s="35"/>
      <c r="J167" s="34" t="s">
        <v>433</v>
      </c>
      <c r="K167" s="34">
        <v>36.722013</v>
      </c>
      <c r="L167" s="34">
        <v>-76.556096</v>
      </c>
      <c r="M167" s="34" t="s">
        <v>278</v>
      </c>
      <c r="N167" s="34" t="s">
        <v>79</v>
      </c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  <c r="AF167" s="35"/>
    </row>
    <row r="168">
      <c r="A168" s="25">
        <v>45576.0</v>
      </c>
      <c r="B168" s="25" t="s">
        <v>367</v>
      </c>
      <c r="C168" s="25" t="s">
        <v>342</v>
      </c>
      <c r="D168" s="25" t="s">
        <v>343</v>
      </c>
      <c r="E168" s="26"/>
      <c r="F168" s="25" t="s">
        <v>434</v>
      </c>
      <c r="G168" s="25" t="str">
        <f t="shared" ref="G168:G169" si="10">IFERROR(__xludf.DUMMYFUNCTION("SPLIT(F168,""."",true)"),"6")</f>
        <v>6</v>
      </c>
      <c r="H168" s="25">
        <v>17.0</v>
      </c>
      <c r="I168" s="25">
        <v>1945.0</v>
      </c>
      <c r="J168" s="25" t="s">
        <v>435</v>
      </c>
      <c r="K168" s="25">
        <v>40.813121</v>
      </c>
      <c r="L168" s="25">
        <v>-77.833022</v>
      </c>
      <c r="M168" s="25" t="s">
        <v>249</v>
      </c>
      <c r="N168" s="25" t="s">
        <v>79</v>
      </c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</row>
    <row r="169">
      <c r="A169" s="25">
        <v>41345.0</v>
      </c>
      <c r="B169" s="25" t="s">
        <v>39</v>
      </c>
      <c r="C169" s="25" t="s">
        <v>342</v>
      </c>
      <c r="D169" s="25" t="s">
        <v>343</v>
      </c>
      <c r="E169" s="26"/>
      <c r="F169" s="25" t="s">
        <v>434</v>
      </c>
      <c r="G169" s="25" t="str">
        <f t="shared" si="10"/>
        <v>6</v>
      </c>
      <c r="H169" s="25">
        <v>17.0</v>
      </c>
      <c r="I169" s="25">
        <v>1945.0</v>
      </c>
      <c r="J169" s="25" t="s">
        <v>435</v>
      </c>
      <c r="K169" s="25">
        <v>40.813121</v>
      </c>
      <c r="L169" s="25">
        <v>-77.833022</v>
      </c>
      <c r="M169" s="25" t="s">
        <v>249</v>
      </c>
      <c r="N169" s="25" t="s">
        <v>79</v>
      </c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</row>
    <row r="170">
      <c r="A170" s="29">
        <v>44759.0</v>
      </c>
      <c r="B170" s="30"/>
      <c r="C170" s="29" t="s">
        <v>342</v>
      </c>
      <c r="D170" s="29" t="s">
        <v>348</v>
      </c>
      <c r="E170" s="29">
        <v>480221.0</v>
      </c>
      <c r="F170" s="29" t="s">
        <v>436</v>
      </c>
      <c r="G170" s="29"/>
      <c r="H170" s="30"/>
      <c r="I170" s="30"/>
      <c r="J170" s="29" t="s">
        <v>437</v>
      </c>
      <c r="K170" s="29">
        <v>40.463784</v>
      </c>
      <c r="L170" s="29">
        <v>-75.129226</v>
      </c>
      <c r="M170" s="45" t="s">
        <v>278</v>
      </c>
      <c r="N170" s="29" t="s">
        <v>79</v>
      </c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</row>
    <row r="171">
      <c r="A171" s="29">
        <v>43074.0</v>
      </c>
      <c r="B171" s="30"/>
      <c r="C171" s="29" t="s">
        <v>342</v>
      </c>
      <c r="D171" s="29" t="s">
        <v>348</v>
      </c>
      <c r="E171" s="29">
        <v>480222.0</v>
      </c>
      <c r="F171" s="29" t="s">
        <v>436</v>
      </c>
      <c r="G171" s="29"/>
      <c r="H171" s="30"/>
      <c r="I171" s="30"/>
      <c r="J171" s="29" t="s">
        <v>437</v>
      </c>
      <c r="K171" s="29">
        <v>40.463784</v>
      </c>
      <c r="L171" s="29">
        <v>-75.129226</v>
      </c>
      <c r="M171" s="45" t="s">
        <v>286</v>
      </c>
      <c r="N171" s="29" t="s">
        <v>79</v>
      </c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</row>
    <row r="172">
      <c r="A172" s="29">
        <v>44664.0</v>
      </c>
      <c r="B172" s="30"/>
      <c r="C172" s="29" t="s">
        <v>342</v>
      </c>
      <c r="D172" s="29" t="s">
        <v>348</v>
      </c>
      <c r="E172" s="29">
        <v>480223.0</v>
      </c>
      <c r="F172" s="29" t="s">
        <v>436</v>
      </c>
      <c r="G172" s="29"/>
      <c r="H172" s="30"/>
      <c r="I172" s="30"/>
      <c r="J172" s="29" t="s">
        <v>437</v>
      </c>
      <c r="K172" s="29">
        <v>40.463784</v>
      </c>
      <c r="L172" s="29">
        <v>-75.129226</v>
      </c>
      <c r="M172" s="45" t="s">
        <v>288</v>
      </c>
      <c r="N172" s="29" t="s">
        <v>79</v>
      </c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</row>
    <row r="173">
      <c r="A173" s="29">
        <v>38184.0</v>
      </c>
      <c r="B173" s="30"/>
      <c r="C173" s="29" t="s">
        <v>342</v>
      </c>
      <c r="D173" s="29" t="s">
        <v>348</v>
      </c>
      <c r="E173" s="29">
        <v>480224.0</v>
      </c>
      <c r="F173" s="29" t="s">
        <v>436</v>
      </c>
      <c r="G173" s="29"/>
      <c r="H173" s="30"/>
      <c r="I173" s="30"/>
      <c r="J173" s="29" t="s">
        <v>437</v>
      </c>
      <c r="K173" s="29">
        <v>40.463784</v>
      </c>
      <c r="L173" s="29">
        <v>-75.129226</v>
      </c>
      <c r="M173" s="45" t="s">
        <v>289</v>
      </c>
      <c r="N173" s="29" t="s">
        <v>79</v>
      </c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</row>
    <row r="174">
      <c r="A174" s="29">
        <v>44615.0</v>
      </c>
      <c r="B174" s="30"/>
      <c r="C174" s="29" t="s">
        <v>342</v>
      </c>
      <c r="D174" s="29" t="s">
        <v>348</v>
      </c>
      <c r="E174" s="29">
        <v>480225.0</v>
      </c>
      <c r="F174" s="29" t="s">
        <v>436</v>
      </c>
      <c r="G174" s="29"/>
      <c r="H174" s="30"/>
      <c r="I174" s="30"/>
      <c r="J174" s="29" t="s">
        <v>437</v>
      </c>
      <c r="K174" s="29">
        <v>40.463784</v>
      </c>
      <c r="L174" s="29">
        <v>-75.129226</v>
      </c>
      <c r="M174" s="45" t="s">
        <v>438</v>
      </c>
      <c r="N174" s="29" t="s">
        <v>79</v>
      </c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</row>
    <row r="175">
      <c r="A175" s="25">
        <v>45561.0</v>
      </c>
      <c r="B175" s="25" t="s">
        <v>39</v>
      </c>
      <c r="C175" s="25" t="s">
        <v>342</v>
      </c>
      <c r="D175" s="25" t="s">
        <v>343</v>
      </c>
      <c r="E175" s="26"/>
      <c r="F175" s="25" t="s">
        <v>439</v>
      </c>
      <c r="G175" s="25" t="str">
        <f t="shared" ref="G175:G195" si="11">IFERROR(__xludf.DUMMYFUNCTION("SPLIT(F175,""."",true)"),"7")</f>
        <v>7</v>
      </c>
      <c r="H175" s="25">
        <v>21.0</v>
      </c>
      <c r="I175" s="25">
        <v>1953.0</v>
      </c>
      <c r="J175" s="25" t="s">
        <v>440</v>
      </c>
      <c r="K175" s="25">
        <v>41.158425</v>
      </c>
      <c r="L175" s="25">
        <v>-75.192402</v>
      </c>
      <c r="M175" s="25" t="s">
        <v>249</v>
      </c>
      <c r="N175" s="25" t="s">
        <v>79</v>
      </c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</row>
    <row r="176">
      <c r="A176" s="19">
        <v>38219.0</v>
      </c>
      <c r="B176" s="19" t="s">
        <v>367</v>
      </c>
      <c r="C176" s="19" t="s">
        <v>342</v>
      </c>
      <c r="D176" s="19" t="s">
        <v>343</v>
      </c>
      <c r="E176" s="20"/>
      <c r="F176" s="19" t="s">
        <v>441</v>
      </c>
      <c r="G176" s="19" t="str">
        <f t="shared" si="11"/>
        <v>6</v>
      </c>
      <c r="H176" s="19">
        <v>18.0</v>
      </c>
      <c r="I176" s="19">
        <v>1945.0</v>
      </c>
      <c r="J176" s="19" t="s">
        <v>442</v>
      </c>
      <c r="K176" s="19">
        <v>40.943132</v>
      </c>
      <c r="L176" s="19">
        <v>-77.787407</v>
      </c>
      <c r="M176" s="19" t="s">
        <v>249</v>
      </c>
      <c r="N176" s="19" t="s">
        <v>79</v>
      </c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</row>
    <row r="177">
      <c r="A177" s="22">
        <v>36160.0</v>
      </c>
      <c r="B177" s="22" t="s">
        <v>39</v>
      </c>
      <c r="C177" s="22" t="s">
        <v>342</v>
      </c>
      <c r="D177" s="22" t="s">
        <v>343</v>
      </c>
      <c r="E177" s="23"/>
      <c r="F177" s="22" t="s">
        <v>443</v>
      </c>
      <c r="G177" s="22" t="str">
        <f t="shared" si="11"/>
        <v>7</v>
      </c>
      <c r="H177" s="22">
        <v>7.0</v>
      </c>
      <c r="I177" s="22">
        <v>1968.0</v>
      </c>
      <c r="J177" s="22" t="s">
        <v>444</v>
      </c>
      <c r="K177" s="22">
        <v>42.675688</v>
      </c>
      <c r="L177" s="22">
        <v>-71.715116</v>
      </c>
      <c r="M177" s="22" t="s">
        <v>249</v>
      </c>
      <c r="N177" s="22" t="s">
        <v>79</v>
      </c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</row>
    <row r="178">
      <c r="A178" s="11">
        <v>62588.0</v>
      </c>
      <c r="B178" s="11" t="s">
        <v>39</v>
      </c>
      <c r="C178" s="11" t="s">
        <v>342</v>
      </c>
      <c r="D178" s="11" t="s">
        <v>343</v>
      </c>
      <c r="E178" s="12"/>
      <c r="F178" s="11" t="s">
        <v>445</v>
      </c>
      <c r="G178" s="11" t="str">
        <f t="shared" si="11"/>
        <v>7</v>
      </c>
      <c r="H178" s="11">
        <v>21.0</v>
      </c>
      <c r="I178" s="11">
        <v>1966.0</v>
      </c>
      <c r="J178" s="11" t="s">
        <v>446</v>
      </c>
      <c r="K178" s="11">
        <v>41.426263</v>
      </c>
      <c r="L178" s="11">
        <v>-78.558351</v>
      </c>
      <c r="M178" s="11" t="s">
        <v>249</v>
      </c>
      <c r="N178" s="11" t="s">
        <v>79</v>
      </c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</row>
    <row r="179">
      <c r="A179" s="14">
        <v>38407.0</v>
      </c>
      <c r="B179" s="14" t="s">
        <v>39</v>
      </c>
      <c r="C179" s="14" t="s">
        <v>342</v>
      </c>
      <c r="D179" s="14" t="s">
        <v>343</v>
      </c>
      <c r="E179" s="15"/>
      <c r="F179" s="14" t="s">
        <v>447</v>
      </c>
      <c r="G179" s="14" t="str">
        <f t="shared" si="11"/>
        <v>8</v>
      </c>
      <c r="H179" s="14">
        <v>10.0</v>
      </c>
      <c r="I179" s="14">
        <v>1951.0</v>
      </c>
      <c r="J179" s="14" t="s">
        <v>448</v>
      </c>
      <c r="K179" s="14">
        <v>38.640947</v>
      </c>
      <c r="L179" s="14">
        <v>-75.339915</v>
      </c>
      <c r="M179" s="14" t="s">
        <v>249</v>
      </c>
      <c r="N179" s="14" t="s">
        <v>79</v>
      </c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</row>
    <row r="180">
      <c r="A180" s="34">
        <v>91979.0</v>
      </c>
      <c r="B180" s="34" t="s">
        <v>39</v>
      </c>
      <c r="C180" s="34" t="s">
        <v>342</v>
      </c>
      <c r="D180" s="34" t="s">
        <v>343</v>
      </c>
      <c r="E180" s="35"/>
      <c r="F180" s="34" t="s">
        <v>449</v>
      </c>
      <c r="G180" s="34" t="str">
        <f t="shared" si="11"/>
        <v>7</v>
      </c>
      <c r="H180" s="34">
        <v>8.0</v>
      </c>
      <c r="I180" s="34">
        <v>1956.0</v>
      </c>
      <c r="J180" s="34" t="s">
        <v>450</v>
      </c>
      <c r="K180" s="34">
        <v>41.565397</v>
      </c>
      <c r="L180" s="34">
        <v>-76.667411</v>
      </c>
      <c r="M180" s="34" t="s">
        <v>249</v>
      </c>
      <c r="N180" s="34" t="s">
        <v>79</v>
      </c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</row>
    <row r="181">
      <c r="A181" s="34">
        <v>84550.0</v>
      </c>
      <c r="B181" s="34" t="s">
        <v>39</v>
      </c>
      <c r="C181" s="34" t="s">
        <v>342</v>
      </c>
      <c r="D181" s="34" t="s">
        <v>343</v>
      </c>
      <c r="E181" s="35"/>
      <c r="F181" s="34" t="s">
        <v>449</v>
      </c>
      <c r="G181" s="34" t="str">
        <f t="shared" si="11"/>
        <v>7</v>
      </c>
      <c r="H181" s="34">
        <v>8.0</v>
      </c>
      <c r="I181" s="34">
        <v>1956.0</v>
      </c>
      <c r="J181" s="34" t="s">
        <v>450</v>
      </c>
      <c r="K181" s="34">
        <v>41.565397</v>
      </c>
      <c r="L181" s="34">
        <v>-76.667411</v>
      </c>
      <c r="M181" s="34" t="s">
        <v>249</v>
      </c>
      <c r="N181" s="34" t="s">
        <v>79</v>
      </c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</row>
    <row r="182">
      <c r="A182" s="14">
        <v>91930.0</v>
      </c>
      <c r="B182" s="14" t="s">
        <v>39</v>
      </c>
      <c r="C182" s="14" t="s">
        <v>342</v>
      </c>
      <c r="D182" s="14" t="s">
        <v>343</v>
      </c>
      <c r="E182" s="15"/>
      <c r="F182" s="14" t="s">
        <v>204</v>
      </c>
      <c r="G182" s="14" t="str">
        <f t="shared" si="11"/>
        <v>7</v>
      </c>
      <c r="H182" s="14">
        <v>26.0</v>
      </c>
      <c r="I182" s="14">
        <v>1954.0</v>
      </c>
      <c r="J182" s="14" t="s">
        <v>451</v>
      </c>
      <c r="K182" s="14">
        <v>41.793543</v>
      </c>
      <c r="L182" s="14">
        <v>-85.82059</v>
      </c>
      <c r="M182" s="14" t="s">
        <v>249</v>
      </c>
      <c r="N182" s="14" t="s">
        <v>79</v>
      </c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</row>
    <row r="183">
      <c r="A183" s="36">
        <v>62203.0</v>
      </c>
      <c r="B183" s="36" t="s">
        <v>39</v>
      </c>
      <c r="C183" s="36" t="s">
        <v>342</v>
      </c>
      <c r="D183" s="36" t="s">
        <v>343</v>
      </c>
      <c r="E183" s="37"/>
      <c r="F183" s="36" t="s">
        <v>452</v>
      </c>
      <c r="G183" s="36" t="str">
        <f t="shared" si="11"/>
        <v>6</v>
      </c>
      <c r="H183" s="36">
        <v>25.0</v>
      </c>
      <c r="I183" s="36">
        <v>1955.0</v>
      </c>
      <c r="J183" s="36" t="s">
        <v>453</v>
      </c>
      <c r="K183" s="36">
        <v>41.543497</v>
      </c>
      <c r="L183" s="36">
        <v>-77.713249</v>
      </c>
      <c r="M183" s="36" t="s">
        <v>249</v>
      </c>
      <c r="N183" s="36" t="s">
        <v>79</v>
      </c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</row>
    <row r="184">
      <c r="A184" s="39">
        <v>92745.0</v>
      </c>
      <c r="B184" s="39" t="s">
        <v>39</v>
      </c>
      <c r="C184" s="39" t="s">
        <v>342</v>
      </c>
      <c r="D184" s="39" t="s">
        <v>343</v>
      </c>
      <c r="E184" s="40"/>
      <c r="F184" s="39" t="s">
        <v>454</v>
      </c>
      <c r="G184" s="39" t="str">
        <f t="shared" si="11"/>
        <v>6</v>
      </c>
      <c r="H184" s="39">
        <v>19.0</v>
      </c>
      <c r="I184" s="39">
        <v>1956.0</v>
      </c>
      <c r="J184" s="39" t="s">
        <v>455</v>
      </c>
      <c r="K184" s="39">
        <v>41.563952</v>
      </c>
      <c r="L184" s="39">
        <v>-79.941077</v>
      </c>
      <c r="M184" s="39" t="s">
        <v>249</v>
      </c>
      <c r="N184" s="39" t="s">
        <v>79</v>
      </c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  <c r="AF184" s="40"/>
    </row>
    <row r="185">
      <c r="A185" s="36">
        <v>41775.0</v>
      </c>
      <c r="B185" s="36" t="s">
        <v>39</v>
      </c>
      <c r="C185" s="36" t="s">
        <v>342</v>
      </c>
      <c r="D185" s="36" t="s">
        <v>343</v>
      </c>
      <c r="E185" s="36" t="s">
        <v>456</v>
      </c>
      <c r="F185" s="36" t="s">
        <v>456</v>
      </c>
      <c r="G185" s="36" t="str">
        <f t="shared" si="11"/>
        <v>8</v>
      </c>
      <c r="H185" s="36">
        <v>3.0</v>
      </c>
      <c r="I185" s="36">
        <v>1953.0</v>
      </c>
      <c r="J185" s="36" t="s">
        <v>457</v>
      </c>
      <c r="K185" s="36">
        <v>40.48677</v>
      </c>
      <c r="L185" s="36">
        <v>-75.067393</v>
      </c>
      <c r="M185" s="36" t="s">
        <v>249</v>
      </c>
      <c r="N185" s="36" t="s">
        <v>79</v>
      </c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7"/>
    </row>
    <row r="186">
      <c r="A186" s="17">
        <v>62202.0</v>
      </c>
      <c r="B186" s="17" t="s">
        <v>39</v>
      </c>
      <c r="C186" s="17" t="s">
        <v>342</v>
      </c>
      <c r="D186" s="17" t="s">
        <v>343</v>
      </c>
      <c r="E186" s="18"/>
      <c r="F186" s="17" t="s">
        <v>458</v>
      </c>
      <c r="G186" s="17" t="str">
        <f t="shared" si="11"/>
        <v>7</v>
      </c>
      <c r="H186" s="17">
        <v>8.0</v>
      </c>
      <c r="I186" s="17">
        <v>1955.0</v>
      </c>
      <c r="J186" s="17" t="s">
        <v>459</v>
      </c>
      <c r="K186" s="17">
        <v>41.61145</v>
      </c>
      <c r="L186" s="17">
        <v>-78.755307</v>
      </c>
      <c r="M186" s="17" t="s">
        <v>249</v>
      </c>
      <c r="N186" s="17" t="s">
        <v>79</v>
      </c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</row>
    <row r="187">
      <c r="A187" s="25">
        <v>91939.0</v>
      </c>
      <c r="B187" s="25" t="s">
        <v>39</v>
      </c>
      <c r="C187" s="25" t="s">
        <v>342</v>
      </c>
      <c r="D187" s="25" t="s">
        <v>343</v>
      </c>
      <c r="E187" s="26"/>
      <c r="F187" s="25" t="s">
        <v>460</v>
      </c>
      <c r="G187" s="25" t="str">
        <f t="shared" si="11"/>
        <v>6</v>
      </c>
      <c r="H187" s="25">
        <v>11.0</v>
      </c>
      <c r="I187" s="25">
        <v>1954.0</v>
      </c>
      <c r="J187" s="25" t="s">
        <v>461</v>
      </c>
      <c r="K187" s="25">
        <v>40.38205</v>
      </c>
      <c r="L187" s="25">
        <v>-75.419856</v>
      </c>
      <c r="M187" s="25" t="s">
        <v>249</v>
      </c>
      <c r="N187" s="25" t="s">
        <v>79</v>
      </c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</row>
    <row r="188">
      <c r="A188" s="25">
        <v>98982.0</v>
      </c>
      <c r="B188" s="25" t="s">
        <v>39</v>
      </c>
      <c r="C188" s="25" t="s">
        <v>342</v>
      </c>
      <c r="D188" s="25" t="s">
        <v>343</v>
      </c>
      <c r="E188" s="26"/>
      <c r="F188" s="25" t="s">
        <v>460</v>
      </c>
      <c r="G188" s="25" t="str">
        <f t="shared" si="11"/>
        <v>6</v>
      </c>
      <c r="H188" s="25">
        <v>11.0</v>
      </c>
      <c r="I188" s="25">
        <v>1954.0</v>
      </c>
      <c r="J188" s="25" t="s">
        <v>461</v>
      </c>
      <c r="K188" s="25">
        <v>40.38205</v>
      </c>
      <c r="L188" s="25">
        <v>-75.419856</v>
      </c>
      <c r="M188" s="25" t="s">
        <v>249</v>
      </c>
      <c r="N188" s="25" t="s">
        <v>79</v>
      </c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</row>
    <row r="189">
      <c r="A189" s="25">
        <v>44571.0</v>
      </c>
      <c r="B189" s="25" t="s">
        <v>39</v>
      </c>
      <c r="C189" s="25" t="s">
        <v>342</v>
      </c>
      <c r="D189" s="25" t="s">
        <v>343</v>
      </c>
      <c r="E189" s="26"/>
      <c r="F189" s="25" t="s">
        <v>228</v>
      </c>
      <c r="G189" s="25" t="str">
        <f t="shared" si="11"/>
        <v>8</v>
      </c>
      <c r="H189" s="25">
        <v>7.0</v>
      </c>
      <c r="I189" s="25">
        <v>1953.0</v>
      </c>
      <c r="J189" s="25" t="s">
        <v>229</v>
      </c>
      <c r="K189" s="25">
        <v>40.38205</v>
      </c>
      <c r="L189" s="25">
        <v>-75.419856</v>
      </c>
      <c r="M189" s="25" t="s">
        <v>249</v>
      </c>
      <c r="N189" s="25" t="s">
        <v>79</v>
      </c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</row>
    <row r="190">
      <c r="A190" s="25">
        <v>43630.0</v>
      </c>
      <c r="B190" s="25" t="s">
        <v>39</v>
      </c>
      <c r="C190" s="25" t="s">
        <v>342</v>
      </c>
      <c r="D190" s="25" t="s">
        <v>343</v>
      </c>
      <c r="E190" s="26"/>
      <c r="F190" s="25" t="s">
        <v>228</v>
      </c>
      <c r="G190" s="25" t="str">
        <f t="shared" si="11"/>
        <v>8</v>
      </c>
      <c r="H190" s="25">
        <v>7.0</v>
      </c>
      <c r="I190" s="25">
        <v>1953.0</v>
      </c>
      <c r="J190" s="25" t="s">
        <v>229</v>
      </c>
      <c r="K190" s="25">
        <v>40.38205</v>
      </c>
      <c r="L190" s="25">
        <v>-75.419856</v>
      </c>
      <c r="M190" s="25" t="s">
        <v>249</v>
      </c>
      <c r="N190" s="25" t="s">
        <v>79</v>
      </c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</row>
    <row r="191">
      <c r="A191" s="25">
        <v>98654.0</v>
      </c>
      <c r="B191" s="25" t="s">
        <v>39</v>
      </c>
      <c r="C191" s="25" t="s">
        <v>342</v>
      </c>
      <c r="D191" s="25" t="s">
        <v>343</v>
      </c>
      <c r="E191" s="26"/>
      <c r="F191" s="25" t="s">
        <v>462</v>
      </c>
      <c r="G191" s="25" t="str">
        <f t="shared" si="11"/>
        <v>6</v>
      </c>
      <c r="H191" s="25">
        <v>4.0</v>
      </c>
      <c r="I191" s="25">
        <v>1954.0</v>
      </c>
      <c r="J191" s="25" t="s">
        <v>463</v>
      </c>
      <c r="K191" s="25">
        <v>40.38205</v>
      </c>
      <c r="L191" s="25">
        <v>-75.419856</v>
      </c>
      <c r="M191" s="25" t="s">
        <v>249</v>
      </c>
      <c r="N191" s="25" t="s">
        <v>79</v>
      </c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</row>
    <row r="192">
      <c r="A192" s="19">
        <v>62561.0</v>
      </c>
      <c r="B192" s="19" t="s">
        <v>39</v>
      </c>
      <c r="C192" s="19" t="s">
        <v>342</v>
      </c>
      <c r="D192" s="19" t="s">
        <v>343</v>
      </c>
      <c r="E192" s="20"/>
      <c r="F192" s="19" t="s">
        <v>458</v>
      </c>
      <c r="G192" s="19" t="str">
        <f t="shared" si="11"/>
        <v>7</v>
      </c>
      <c r="H192" s="19">
        <v>8.0</v>
      </c>
      <c r="I192" s="19">
        <v>1955.0</v>
      </c>
      <c r="J192" s="19" t="s">
        <v>464</v>
      </c>
      <c r="K192" s="19">
        <v>41.575869</v>
      </c>
      <c r="L192" s="19">
        <v>-78.69311</v>
      </c>
      <c r="M192" s="19" t="s">
        <v>249</v>
      </c>
      <c r="N192" s="19" t="s">
        <v>79</v>
      </c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</row>
    <row r="193">
      <c r="A193" s="14">
        <v>95298.0</v>
      </c>
      <c r="B193" s="14" t="s">
        <v>39</v>
      </c>
      <c r="C193" s="14" t="s">
        <v>342</v>
      </c>
      <c r="D193" s="14" t="s">
        <v>343</v>
      </c>
      <c r="E193" s="15"/>
      <c r="F193" s="14" t="s">
        <v>234</v>
      </c>
      <c r="G193" s="14" t="str">
        <f t="shared" si="11"/>
        <v>7</v>
      </c>
      <c r="H193" s="14">
        <v>25.0</v>
      </c>
      <c r="I193" s="14">
        <v>1954.0</v>
      </c>
      <c r="J193" s="14" t="s">
        <v>465</v>
      </c>
      <c r="K193" s="14">
        <v>40.741194</v>
      </c>
      <c r="L193" s="14">
        <v>-85.169491</v>
      </c>
      <c r="M193" s="14" t="s">
        <v>249</v>
      </c>
      <c r="N193" s="14" t="s">
        <v>79</v>
      </c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</row>
    <row r="194">
      <c r="A194" s="17">
        <v>62222.0</v>
      </c>
      <c r="B194" s="17" t="s">
        <v>39</v>
      </c>
      <c r="C194" s="17" t="s">
        <v>342</v>
      </c>
      <c r="D194" s="17" t="s">
        <v>343</v>
      </c>
      <c r="E194" s="18"/>
      <c r="F194" s="17" t="s">
        <v>466</v>
      </c>
      <c r="G194" s="17" t="str">
        <f t="shared" si="11"/>
        <v>6</v>
      </c>
      <c r="H194" s="17">
        <v>23.0</v>
      </c>
      <c r="I194" s="17">
        <v>1955.0</v>
      </c>
      <c r="J194" s="17" t="s">
        <v>467</v>
      </c>
      <c r="K194" s="17">
        <v>40.980455</v>
      </c>
      <c r="L194" s="17">
        <v>-77.851161</v>
      </c>
      <c r="M194" s="17" t="s">
        <v>249</v>
      </c>
      <c r="N194" s="17" t="s">
        <v>79</v>
      </c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</row>
    <row r="195">
      <c r="A195" s="19">
        <v>83392.0</v>
      </c>
      <c r="B195" s="19" t="s">
        <v>39</v>
      </c>
      <c r="C195" s="19" t="s">
        <v>342</v>
      </c>
      <c r="D195" s="19" t="s">
        <v>343</v>
      </c>
      <c r="E195" s="20"/>
      <c r="F195" s="19" t="s">
        <v>468</v>
      </c>
      <c r="G195" s="19" t="str">
        <f t="shared" si="11"/>
        <v>7</v>
      </c>
      <c r="H195" s="19">
        <v>26.0</v>
      </c>
      <c r="I195" s="19">
        <v>1958.0</v>
      </c>
      <c r="J195" s="19" t="s">
        <v>469</v>
      </c>
      <c r="K195" s="19">
        <v>40.6534</v>
      </c>
      <c r="L195" s="19">
        <v>-80.079503</v>
      </c>
      <c r="M195" s="19" t="s">
        <v>249</v>
      </c>
      <c r="N195" s="19" t="s">
        <v>79</v>
      </c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</row>
    <row r="196">
      <c r="A196" s="8">
        <v>38218.0</v>
      </c>
      <c r="C196" s="8" t="s">
        <v>342</v>
      </c>
      <c r="D196" s="8" t="s">
        <v>348</v>
      </c>
      <c r="E196" s="8">
        <v>461578.0</v>
      </c>
      <c r="F196" s="8">
        <v>8.1946</v>
      </c>
      <c r="G196" s="8">
        <v>8.0</v>
      </c>
      <c r="I196" s="8">
        <v>1946.0</v>
      </c>
      <c r="J196" s="8" t="s">
        <v>153</v>
      </c>
    </row>
    <row r="197">
      <c r="A197" s="8">
        <v>38308.0</v>
      </c>
      <c r="C197" s="8" t="s">
        <v>342</v>
      </c>
      <c r="D197" s="8" t="s">
        <v>348</v>
      </c>
      <c r="E197" s="8">
        <v>461579.0</v>
      </c>
      <c r="F197" s="8">
        <v>8.1946</v>
      </c>
      <c r="G197" s="8">
        <v>8.0</v>
      </c>
      <c r="I197" s="8">
        <v>1946.0</v>
      </c>
      <c r="J197" s="8" t="s">
        <v>153</v>
      </c>
    </row>
    <row r="198">
      <c r="A198" s="8">
        <v>45841.0</v>
      </c>
      <c r="C198" s="8" t="s">
        <v>342</v>
      </c>
      <c r="D198" s="8" t="s">
        <v>348</v>
      </c>
      <c r="E198" s="8">
        <v>461582.0</v>
      </c>
      <c r="F198" s="8">
        <v>8.1946</v>
      </c>
      <c r="G198" s="8">
        <v>8.0</v>
      </c>
      <c r="I198" s="8">
        <v>1946.0</v>
      </c>
      <c r="J198" s="8" t="s">
        <v>153</v>
      </c>
    </row>
    <row r="199">
      <c r="A199" s="8">
        <v>45553.0</v>
      </c>
      <c r="C199" s="8" t="s">
        <v>342</v>
      </c>
      <c r="D199" s="8" t="s">
        <v>348</v>
      </c>
      <c r="E199" s="8">
        <v>461583.0</v>
      </c>
      <c r="F199" s="8">
        <v>8.1946</v>
      </c>
      <c r="G199" s="8">
        <v>8.0</v>
      </c>
      <c r="I199" s="8">
        <v>1946.0</v>
      </c>
      <c r="J199" s="8" t="s">
        <v>153</v>
      </c>
    </row>
    <row r="200">
      <c r="A200" s="22">
        <v>43239.0</v>
      </c>
      <c r="B200" s="22" t="s">
        <v>367</v>
      </c>
      <c r="C200" s="22" t="s">
        <v>342</v>
      </c>
      <c r="D200" s="22" t="s">
        <v>343</v>
      </c>
      <c r="E200" s="23"/>
      <c r="F200" s="22" t="s">
        <v>236</v>
      </c>
      <c r="G200" s="22" t="str">
        <f t="shared" ref="G200:G204" si="12">IFERROR(__xludf.DUMMYFUNCTION("SPLIT(F200,""."",true)"),"9")</f>
        <v>9</v>
      </c>
      <c r="H200" s="22">
        <v>3.0</v>
      </c>
      <c r="I200" s="22">
        <v>1945.0</v>
      </c>
      <c r="J200" s="22" t="s">
        <v>470</v>
      </c>
      <c r="K200" s="22">
        <v>39.950654</v>
      </c>
      <c r="L200" s="22">
        <v>-75.542982</v>
      </c>
      <c r="M200" s="22" t="s">
        <v>249</v>
      </c>
      <c r="N200" s="22" t="s">
        <v>79</v>
      </c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</row>
    <row r="201">
      <c r="A201" s="39">
        <v>62572.0</v>
      </c>
      <c r="B201" s="39" t="s">
        <v>39</v>
      </c>
      <c r="C201" s="39" t="s">
        <v>342</v>
      </c>
      <c r="D201" s="39" t="s">
        <v>348</v>
      </c>
      <c r="E201" s="39" t="s">
        <v>471</v>
      </c>
      <c r="F201" s="39" t="s">
        <v>472</v>
      </c>
      <c r="G201" s="39" t="str">
        <f t="shared" si="12"/>
        <v>6</v>
      </c>
      <c r="H201" s="39">
        <v>16.0</v>
      </c>
      <c r="I201" s="39">
        <v>1963.0</v>
      </c>
      <c r="J201" s="39" t="s">
        <v>473</v>
      </c>
      <c r="K201" s="39">
        <v>40.684291</v>
      </c>
      <c r="L201" s="39">
        <v>-77.863882</v>
      </c>
      <c r="M201" s="39" t="s">
        <v>474</v>
      </c>
      <c r="N201" s="39" t="s">
        <v>79</v>
      </c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  <c r="AE201" s="40"/>
      <c r="AF201" s="40"/>
    </row>
    <row r="202">
      <c r="A202" s="11">
        <v>44710.0</v>
      </c>
      <c r="B202" s="11" t="s">
        <v>367</v>
      </c>
      <c r="C202" s="11" t="s">
        <v>342</v>
      </c>
      <c r="D202" s="11" t="s">
        <v>343</v>
      </c>
      <c r="E202" s="12"/>
      <c r="F202" s="11" t="s">
        <v>475</v>
      </c>
      <c r="G202" s="11" t="str">
        <f t="shared" si="12"/>
        <v>8</v>
      </c>
      <c r="H202" s="11">
        <v>12.0</v>
      </c>
      <c r="I202" s="11">
        <v>1945.0</v>
      </c>
      <c r="J202" s="11" t="s">
        <v>476</v>
      </c>
      <c r="K202" s="11">
        <v>39.959282</v>
      </c>
      <c r="L202" s="11">
        <v>-74.509319</v>
      </c>
      <c r="M202" s="11" t="s">
        <v>249</v>
      </c>
      <c r="N202" s="11" t="s">
        <v>79</v>
      </c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</row>
    <row r="203">
      <c r="A203" s="34">
        <v>62206.0</v>
      </c>
      <c r="B203" s="34" t="s">
        <v>39</v>
      </c>
      <c r="C203" s="34" t="s">
        <v>342</v>
      </c>
      <c r="D203" s="34" t="s">
        <v>348</v>
      </c>
      <c r="E203" s="34" t="s">
        <v>477</v>
      </c>
      <c r="F203" s="34" t="s">
        <v>478</v>
      </c>
      <c r="G203" s="34" t="str">
        <f t="shared" si="12"/>
        <v>6</v>
      </c>
      <c r="H203" s="34">
        <v>10.0</v>
      </c>
      <c r="I203" s="34">
        <v>1963.0</v>
      </c>
      <c r="J203" s="34" t="s">
        <v>479</v>
      </c>
      <c r="K203" s="34">
        <v>41.041382</v>
      </c>
      <c r="L203" s="34">
        <v>-80.100857</v>
      </c>
      <c r="M203" s="34" t="s">
        <v>383</v>
      </c>
      <c r="N203" s="34" t="s">
        <v>79</v>
      </c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</row>
    <row r="204">
      <c r="A204" s="19">
        <v>45784.0</v>
      </c>
      <c r="B204" s="19" t="s">
        <v>367</v>
      </c>
      <c r="C204" s="19" t="s">
        <v>342</v>
      </c>
      <c r="D204" s="19" t="s">
        <v>343</v>
      </c>
      <c r="E204" s="20"/>
      <c r="F204" s="19" t="s">
        <v>480</v>
      </c>
      <c r="G204" s="19" t="str">
        <f t="shared" si="12"/>
        <v>6</v>
      </c>
      <c r="H204" s="19">
        <v>16.0</v>
      </c>
      <c r="I204" s="19">
        <v>1946.0</v>
      </c>
      <c r="J204" s="19" t="s">
        <v>481</v>
      </c>
      <c r="K204" s="19">
        <v>40.008165</v>
      </c>
      <c r="L204" s="19">
        <v>-75.418529</v>
      </c>
      <c r="M204" s="19" t="s">
        <v>249</v>
      </c>
      <c r="N204" s="19" t="s">
        <v>79</v>
      </c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</row>
    <row r="205">
      <c r="A205" s="8">
        <v>43338.0</v>
      </c>
      <c r="C205" s="8" t="s">
        <v>342</v>
      </c>
      <c r="D205" s="8" t="s">
        <v>348</v>
      </c>
      <c r="E205" s="8">
        <v>460316.0</v>
      </c>
      <c r="F205" s="8" t="s">
        <v>482</v>
      </c>
      <c r="G205" s="8"/>
      <c r="J205" s="8" t="s">
        <v>483</v>
      </c>
    </row>
    <row r="206">
      <c r="A206" s="8">
        <v>44850.0</v>
      </c>
      <c r="C206" s="8" t="s">
        <v>342</v>
      </c>
      <c r="D206" s="8" t="s">
        <v>348</v>
      </c>
      <c r="E206" s="8">
        <v>460529.0</v>
      </c>
      <c r="G206" s="8"/>
    </row>
    <row r="207">
      <c r="A207" s="8">
        <v>38187.0</v>
      </c>
      <c r="C207" s="8" t="s">
        <v>342</v>
      </c>
      <c r="D207" s="8" t="s">
        <v>348</v>
      </c>
      <c r="E207" s="8">
        <v>460530.0</v>
      </c>
      <c r="G207" s="8"/>
    </row>
    <row r="208">
      <c r="A208" s="8">
        <v>45830.0</v>
      </c>
      <c r="C208" s="8" t="s">
        <v>342</v>
      </c>
      <c r="D208" s="8" t="s">
        <v>348</v>
      </c>
      <c r="E208" s="8">
        <v>460793.0</v>
      </c>
      <c r="G208" s="8"/>
    </row>
    <row r="209">
      <c r="A209" s="8">
        <v>44482.0</v>
      </c>
      <c r="C209" s="8" t="s">
        <v>342</v>
      </c>
      <c r="D209" s="8" t="s">
        <v>348</v>
      </c>
      <c r="E209" s="8">
        <v>461332.0</v>
      </c>
      <c r="G209" s="8"/>
    </row>
    <row r="210">
      <c r="A210" s="8">
        <v>38315.0</v>
      </c>
      <c r="C210" s="8" t="s">
        <v>342</v>
      </c>
      <c r="D210" s="8" t="s">
        <v>348</v>
      </c>
      <c r="E210" s="8">
        <v>461716.0</v>
      </c>
      <c r="F210" s="8">
        <v>8.1946</v>
      </c>
      <c r="G210" s="8"/>
    </row>
    <row r="211">
      <c r="A211" s="8">
        <v>44626.0</v>
      </c>
      <c r="C211" s="8" t="s">
        <v>342</v>
      </c>
      <c r="D211" s="8" t="s">
        <v>348</v>
      </c>
      <c r="E211" s="8">
        <v>461717.0</v>
      </c>
      <c r="F211" s="8">
        <v>8.1946</v>
      </c>
      <c r="G211" s="8"/>
    </row>
    <row r="212">
      <c r="A212" s="8">
        <v>44684.0</v>
      </c>
      <c r="C212" s="8" t="s">
        <v>342</v>
      </c>
      <c r="D212" s="8" t="s">
        <v>348</v>
      </c>
      <c r="E212" s="8">
        <v>461718.0</v>
      </c>
      <c r="F212" s="8">
        <v>8.1946</v>
      </c>
      <c r="G212" s="8"/>
    </row>
    <row r="213">
      <c r="A213" s="8">
        <v>38402.0</v>
      </c>
      <c r="C213" s="8" t="s">
        <v>342</v>
      </c>
      <c r="D213" s="8" t="s">
        <v>348</v>
      </c>
      <c r="E213" s="8">
        <v>461719.0</v>
      </c>
      <c r="F213" s="8">
        <v>8.1946</v>
      </c>
      <c r="G213" s="8"/>
    </row>
    <row r="214">
      <c r="A214" s="8">
        <v>45804.0</v>
      </c>
      <c r="C214" s="8" t="s">
        <v>342</v>
      </c>
      <c r="D214" s="8" t="s">
        <v>348</v>
      </c>
      <c r="E214" s="8">
        <v>461720.0</v>
      </c>
      <c r="F214" s="8">
        <v>8.1946</v>
      </c>
      <c r="G214" s="8"/>
    </row>
    <row r="215">
      <c r="A215" s="8">
        <v>45785.0</v>
      </c>
      <c r="C215" s="8" t="s">
        <v>342</v>
      </c>
      <c r="D215" s="8" t="s">
        <v>348</v>
      </c>
      <c r="E215" s="8">
        <v>461739.0</v>
      </c>
      <c r="F215" s="8">
        <v>8.1946</v>
      </c>
      <c r="G215" s="8"/>
    </row>
    <row r="216">
      <c r="A216" s="8">
        <v>44617.0</v>
      </c>
      <c r="C216" s="8" t="s">
        <v>342</v>
      </c>
      <c r="D216" s="8" t="s">
        <v>348</v>
      </c>
      <c r="E216" s="8">
        <v>461918.0</v>
      </c>
      <c r="G216" s="8"/>
    </row>
    <row r="217">
      <c r="A217" s="8">
        <v>44786.0</v>
      </c>
      <c r="C217" s="8" t="s">
        <v>342</v>
      </c>
      <c r="D217" s="8" t="s">
        <v>348</v>
      </c>
      <c r="E217" s="8">
        <v>461919.0</v>
      </c>
      <c r="G217" s="8"/>
    </row>
    <row r="218">
      <c r="A218" s="8">
        <v>44639.0</v>
      </c>
      <c r="C218" s="8" t="s">
        <v>342</v>
      </c>
      <c r="D218" s="8" t="s">
        <v>348</v>
      </c>
      <c r="E218" s="8">
        <v>461920.0</v>
      </c>
      <c r="G218" s="8"/>
    </row>
    <row r="219">
      <c r="A219" s="8">
        <v>45815.0</v>
      </c>
      <c r="C219" s="8" t="s">
        <v>342</v>
      </c>
      <c r="D219" s="8" t="s">
        <v>348</v>
      </c>
      <c r="E219" s="8">
        <v>470219.0</v>
      </c>
      <c r="G219" s="8"/>
    </row>
    <row r="220">
      <c r="A220" s="8">
        <v>84355.0</v>
      </c>
      <c r="B220" s="8" t="s">
        <v>39</v>
      </c>
      <c r="C220" s="8" t="s">
        <v>342</v>
      </c>
      <c r="D220" s="8" t="s">
        <v>348</v>
      </c>
      <c r="E220" s="8">
        <v>480290.0</v>
      </c>
      <c r="F220" s="8"/>
      <c r="G220" s="8"/>
      <c r="H220" s="8"/>
      <c r="I220" s="8"/>
    </row>
    <row r="221">
      <c r="A221" s="8">
        <v>43409.0</v>
      </c>
      <c r="C221" s="8" t="s">
        <v>342</v>
      </c>
      <c r="D221" s="8" t="s">
        <v>348</v>
      </c>
      <c r="E221" s="8">
        <v>480291.0</v>
      </c>
      <c r="F221" s="8"/>
      <c r="G221" s="8"/>
      <c r="H221" s="8"/>
      <c r="I221" s="8"/>
    </row>
    <row r="222">
      <c r="A222" s="8">
        <v>39974.0</v>
      </c>
      <c r="B222" s="8" t="s">
        <v>39</v>
      </c>
      <c r="C222" s="8" t="s">
        <v>342</v>
      </c>
      <c r="D222" s="8" t="s">
        <v>348</v>
      </c>
      <c r="E222" s="8">
        <v>511268.0</v>
      </c>
      <c r="F222" s="8"/>
      <c r="G222" s="8"/>
      <c r="H222" s="8"/>
      <c r="I222" s="8"/>
    </row>
    <row r="223">
      <c r="A223" s="8">
        <v>44801.0</v>
      </c>
      <c r="B223" s="8" t="s">
        <v>39</v>
      </c>
      <c r="C223" s="8" t="s">
        <v>342</v>
      </c>
      <c r="D223" s="8" t="s">
        <v>348</v>
      </c>
      <c r="E223" s="8">
        <v>511270.0</v>
      </c>
      <c r="F223" s="8"/>
      <c r="G223" s="8"/>
      <c r="H223" s="8"/>
      <c r="I223" s="8"/>
    </row>
    <row r="224">
      <c r="A224" s="8">
        <v>41939.0</v>
      </c>
      <c r="B224" s="8" t="s">
        <v>39</v>
      </c>
      <c r="C224" s="8" t="s">
        <v>342</v>
      </c>
      <c r="D224" s="8" t="s">
        <v>348</v>
      </c>
      <c r="E224" s="8">
        <v>511271.0</v>
      </c>
      <c r="F224" s="8"/>
      <c r="G224" s="8"/>
      <c r="H224" s="8"/>
      <c r="I224" s="8"/>
    </row>
    <row r="225">
      <c r="A225" s="8">
        <v>45604.0</v>
      </c>
      <c r="B225" s="8" t="s">
        <v>39</v>
      </c>
      <c r="C225" s="8" t="s">
        <v>342</v>
      </c>
      <c r="D225" s="8" t="s">
        <v>348</v>
      </c>
      <c r="E225" s="8">
        <v>512378.0</v>
      </c>
      <c r="F225" s="8"/>
      <c r="G225" s="8"/>
      <c r="H225" s="8"/>
      <c r="I225" s="8"/>
    </row>
    <row r="226">
      <c r="A226" s="8">
        <v>40888.0</v>
      </c>
      <c r="B226" s="8" t="s">
        <v>39</v>
      </c>
      <c r="C226" s="8" t="s">
        <v>342</v>
      </c>
      <c r="D226" s="8" t="s">
        <v>348</v>
      </c>
      <c r="E226" s="8">
        <v>512379.0</v>
      </c>
      <c r="F226" s="8"/>
      <c r="G226" s="8"/>
      <c r="H226" s="8"/>
      <c r="I226" s="8"/>
    </row>
    <row r="227">
      <c r="A227" s="8">
        <v>44841.0</v>
      </c>
      <c r="B227" s="8" t="s">
        <v>39</v>
      </c>
      <c r="C227" s="8" t="s">
        <v>342</v>
      </c>
      <c r="D227" s="8" t="s">
        <v>348</v>
      </c>
      <c r="E227" s="8" t="s">
        <v>484</v>
      </c>
      <c r="G227" s="8"/>
    </row>
    <row r="228">
      <c r="A228" s="8">
        <v>44633.0</v>
      </c>
      <c r="B228" s="8" t="s">
        <v>39</v>
      </c>
      <c r="C228" s="8" t="s">
        <v>342</v>
      </c>
      <c r="D228" s="8" t="s">
        <v>348</v>
      </c>
      <c r="E228" s="8" t="s">
        <v>485</v>
      </c>
      <c r="G228" s="8"/>
    </row>
    <row r="229">
      <c r="A229" s="8">
        <v>62291.0</v>
      </c>
      <c r="B229" s="8" t="s">
        <v>39</v>
      </c>
      <c r="C229" s="8" t="s">
        <v>342</v>
      </c>
      <c r="D229" s="8" t="s">
        <v>348</v>
      </c>
      <c r="E229" s="8" t="s">
        <v>485</v>
      </c>
      <c r="G229" s="8"/>
    </row>
    <row r="230">
      <c r="A230" s="8">
        <v>44794.0</v>
      </c>
      <c r="B230" s="8" t="s">
        <v>39</v>
      </c>
      <c r="C230" s="8" t="s">
        <v>342</v>
      </c>
      <c r="D230" s="8" t="s">
        <v>348</v>
      </c>
      <c r="E230" s="8" t="s">
        <v>486</v>
      </c>
      <c r="G230" s="8"/>
    </row>
    <row r="231">
      <c r="A231" s="8">
        <v>39655.0</v>
      </c>
      <c r="B231" s="8" t="s">
        <v>39</v>
      </c>
      <c r="C231" s="8" t="s">
        <v>342</v>
      </c>
      <c r="D231" s="8" t="s">
        <v>348</v>
      </c>
      <c r="E231" s="8" t="s">
        <v>487</v>
      </c>
      <c r="G231" s="8"/>
    </row>
    <row r="232">
      <c r="A232" s="8">
        <v>44546.0</v>
      </c>
      <c r="B232" s="8" t="s">
        <v>39</v>
      </c>
      <c r="C232" s="8" t="s">
        <v>342</v>
      </c>
      <c r="D232" s="8" t="s">
        <v>348</v>
      </c>
      <c r="E232" s="8" t="s">
        <v>488</v>
      </c>
      <c r="G232" s="8"/>
    </row>
    <row r="233">
      <c r="A233" s="8">
        <v>45826.0</v>
      </c>
      <c r="B233" s="8" t="s">
        <v>39</v>
      </c>
      <c r="C233" s="8" t="s">
        <v>342</v>
      </c>
      <c r="D233" s="8" t="s">
        <v>348</v>
      </c>
      <c r="E233" s="8" t="s">
        <v>489</v>
      </c>
      <c r="G233" s="8"/>
    </row>
    <row r="234">
      <c r="A234" s="8">
        <v>38360.0</v>
      </c>
      <c r="B234" s="8" t="s">
        <v>39</v>
      </c>
      <c r="C234" s="8" t="s">
        <v>342</v>
      </c>
      <c r="D234" s="8" t="s">
        <v>348</v>
      </c>
      <c r="E234" s="8" t="s">
        <v>490</v>
      </c>
      <c r="G234" s="8"/>
    </row>
    <row r="235">
      <c r="A235" s="8">
        <v>44891.0</v>
      </c>
      <c r="B235" s="8" t="s">
        <v>39</v>
      </c>
      <c r="C235" s="8" t="s">
        <v>342</v>
      </c>
      <c r="D235" s="8" t="s">
        <v>348</v>
      </c>
      <c r="E235" s="8" t="s">
        <v>491</v>
      </c>
      <c r="G235" s="8"/>
    </row>
    <row r="236">
      <c r="A236" s="8">
        <v>44538.0</v>
      </c>
      <c r="B236" s="8" t="s">
        <v>39</v>
      </c>
      <c r="C236" s="8" t="s">
        <v>342</v>
      </c>
      <c r="D236" s="8" t="s">
        <v>348</v>
      </c>
      <c r="E236" s="8" t="s">
        <v>491</v>
      </c>
      <c r="G236" s="8"/>
    </row>
    <row r="237">
      <c r="A237" s="8">
        <v>43366.0</v>
      </c>
      <c r="B237" s="8" t="s">
        <v>39</v>
      </c>
      <c r="C237" s="8" t="s">
        <v>342</v>
      </c>
      <c r="D237" s="8" t="s">
        <v>348</v>
      </c>
      <c r="E237" s="8" t="s">
        <v>492</v>
      </c>
      <c r="G237" s="8"/>
    </row>
    <row r="238">
      <c r="A238" s="8">
        <v>45763.0</v>
      </c>
      <c r="B238" s="8" t="s">
        <v>39</v>
      </c>
      <c r="C238" s="8" t="s">
        <v>342</v>
      </c>
      <c r="D238" s="8" t="s">
        <v>348</v>
      </c>
      <c r="E238" s="8" t="s">
        <v>493</v>
      </c>
      <c r="G238" s="8"/>
    </row>
    <row r="239">
      <c r="A239" s="8">
        <v>45575.0</v>
      </c>
      <c r="B239" s="8" t="s">
        <v>39</v>
      </c>
      <c r="C239" s="8" t="s">
        <v>342</v>
      </c>
      <c r="D239" s="8" t="s">
        <v>348</v>
      </c>
      <c r="E239" s="8" t="s">
        <v>494</v>
      </c>
      <c r="G239" s="8"/>
    </row>
    <row r="240">
      <c r="A240" s="8">
        <v>44721.0</v>
      </c>
      <c r="B240" s="8" t="s">
        <v>39</v>
      </c>
      <c r="C240" s="8" t="s">
        <v>342</v>
      </c>
      <c r="D240" s="8" t="s">
        <v>348</v>
      </c>
      <c r="E240" s="8" t="s">
        <v>495</v>
      </c>
      <c r="G240" s="8"/>
    </row>
    <row r="241">
      <c r="A241" s="8">
        <v>44754.0</v>
      </c>
      <c r="B241" s="8" t="s">
        <v>39</v>
      </c>
      <c r="C241" s="8" t="s">
        <v>342</v>
      </c>
      <c r="D241" s="8" t="s">
        <v>348</v>
      </c>
      <c r="E241" s="8" t="s">
        <v>496</v>
      </c>
      <c r="G241" s="8"/>
    </row>
    <row r="242">
      <c r="A242" s="8">
        <v>45843.0</v>
      </c>
      <c r="B242" s="8" t="s">
        <v>39</v>
      </c>
      <c r="C242" s="8" t="s">
        <v>342</v>
      </c>
      <c r="D242" s="8" t="s">
        <v>348</v>
      </c>
      <c r="E242" s="8" t="s">
        <v>496</v>
      </c>
      <c r="G242" s="8"/>
    </row>
    <row r="243">
      <c r="A243" s="8">
        <v>44481.0</v>
      </c>
      <c r="B243" s="8" t="s">
        <v>39</v>
      </c>
      <c r="C243" s="8" t="s">
        <v>342</v>
      </c>
      <c r="D243" s="8" t="s">
        <v>348</v>
      </c>
      <c r="E243" s="8" t="s">
        <v>497</v>
      </c>
      <c r="G243" s="8"/>
    </row>
    <row r="244">
      <c r="A244" s="8">
        <v>44807.0</v>
      </c>
      <c r="B244" s="8" t="s">
        <v>39</v>
      </c>
      <c r="C244" s="8" t="s">
        <v>342</v>
      </c>
      <c r="D244" s="8" t="s">
        <v>348</v>
      </c>
      <c r="E244" s="8" t="s">
        <v>498</v>
      </c>
      <c r="G244" s="8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B7E1CD"/>
  </sheetPr>
  <sheetViews>
    <sheetView workbookViewId="0"/>
  </sheetViews>
  <sheetFormatPr customHeight="1" defaultColWidth="14.43" defaultRowHeight="15.75"/>
  <sheetData>
    <row r="1">
      <c r="A1" s="9" t="s">
        <v>69</v>
      </c>
      <c r="B1" s="9" t="s">
        <v>53</v>
      </c>
      <c r="C1" s="9" t="s">
        <v>54</v>
      </c>
      <c r="D1" s="9" t="s">
        <v>55</v>
      </c>
      <c r="E1" s="9" t="s">
        <v>240</v>
      </c>
      <c r="F1" s="9" t="s">
        <v>59</v>
      </c>
      <c r="G1" s="9" t="s">
        <v>60</v>
      </c>
      <c r="H1" s="9" t="s">
        <v>241</v>
      </c>
      <c r="I1" s="9" t="s">
        <v>62</v>
      </c>
      <c r="J1" s="9" t="s">
        <v>242</v>
      </c>
      <c r="K1" s="9" t="s">
        <v>243</v>
      </c>
      <c r="L1" s="9" t="s">
        <v>244</v>
      </c>
      <c r="M1" s="9" t="s">
        <v>66</v>
      </c>
      <c r="N1" s="9" t="s">
        <v>68</v>
      </c>
    </row>
    <row r="2">
      <c r="A2" s="17">
        <v>43820.0</v>
      </c>
      <c r="B2" s="17" t="s">
        <v>13</v>
      </c>
      <c r="C2" s="17" t="s">
        <v>13</v>
      </c>
      <c r="D2" s="17" t="s">
        <v>343</v>
      </c>
      <c r="E2" s="18"/>
      <c r="F2" s="17" t="s">
        <v>499</v>
      </c>
      <c r="G2" s="17" t="str">
        <f t="shared" ref="G2:G60" si="1">IFERROR(__xludf.DUMMYFUNCTION("SPLIT(F2, ""."", TRUE)"),"3")</f>
        <v>3</v>
      </c>
      <c r="H2" s="17">
        <v>27.0</v>
      </c>
      <c r="I2" s="17">
        <v>1954.0</v>
      </c>
      <c r="J2" s="17" t="s">
        <v>500</v>
      </c>
      <c r="K2" s="17">
        <v>40.26845</v>
      </c>
      <c r="L2" s="17">
        <v>-75.07188</v>
      </c>
      <c r="M2" s="17" t="s">
        <v>249</v>
      </c>
      <c r="N2" s="17" t="s">
        <v>79</v>
      </c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</row>
    <row r="3">
      <c r="A3" s="17">
        <v>45531.0</v>
      </c>
      <c r="B3" s="17" t="s">
        <v>13</v>
      </c>
      <c r="C3" s="17" t="s">
        <v>13</v>
      </c>
      <c r="D3" s="17" t="s">
        <v>343</v>
      </c>
      <c r="E3" s="18"/>
      <c r="F3" s="17" t="s">
        <v>501</v>
      </c>
      <c r="G3" s="17" t="str">
        <f t="shared" si="1"/>
        <v>4</v>
      </c>
      <c r="H3" s="17">
        <v>13.0</v>
      </c>
      <c r="I3" s="17">
        <v>1954.0</v>
      </c>
      <c r="J3" s="17" t="s">
        <v>500</v>
      </c>
      <c r="K3" s="17">
        <v>40.26845</v>
      </c>
      <c r="L3" s="17">
        <v>-75.07188</v>
      </c>
      <c r="M3" s="17" t="s">
        <v>249</v>
      </c>
      <c r="N3" s="17" t="s">
        <v>79</v>
      </c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</row>
    <row r="4">
      <c r="A4" s="17">
        <v>43140.0</v>
      </c>
      <c r="B4" s="17" t="s">
        <v>13</v>
      </c>
      <c r="C4" s="17" t="s">
        <v>13</v>
      </c>
      <c r="D4" s="17" t="s">
        <v>343</v>
      </c>
      <c r="E4" s="18"/>
      <c r="F4" s="17" t="s">
        <v>501</v>
      </c>
      <c r="G4" s="17" t="str">
        <f t="shared" si="1"/>
        <v>4</v>
      </c>
      <c r="H4" s="17">
        <v>13.0</v>
      </c>
      <c r="I4" s="17">
        <v>1954.0</v>
      </c>
      <c r="J4" s="17" t="s">
        <v>500</v>
      </c>
      <c r="K4" s="17">
        <v>40.26845</v>
      </c>
      <c r="L4" s="17">
        <v>-75.07188</v>
      </c>
      <c r="M4" s="17" t="s">
        <v>249</v>
      </c>
      <c r="N4" s="17" t="s">
        <v>79</v>
      </c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</row>
    <row r="5">
      <c r="A5" s="17">
        <v>43585.0</v>
      </c>
      <c r="B5" s="17" t="s">
        <v>13</v>
      </c>
      <c r="C5" s="17" t="s">
        <v>13</v>
      </c>
      <c r="D5" s="17" t="s">
        <v>343</v>
      </c>
      <c r="E5" s="18"/>
      <c r="F5" s="17" t="s">
        <v>501</v>
      </c>
      <c r="G5" s="17" t="str">
        <f t="shared" si="1"/>
        <v>4</v>
      </c>
      <c r="H5" s="17">
        <v>13.0</v>
      </c>
      <c r="I5" s="17">
        <v>1954.0</v>
      </c>
      <c r="J5" s="17" t="s">
        <v>500</v>
      </c>
      <c r="K5" s="17">
        <v>40.26845</v>
      </c>
      <c r="L5" s="17">
        <v>-75.07188</v>
      </c>
      <c r="M5" s="17" t="s">
        <v>249</v>
      </c>
      <c r="N5" s="17" t="s">
        <v>79</v>
      </c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</row>
    <row r="6">
      <c r="A6" s="17">
        <v>40618.0</v>
      </c>
      <c r="B6" s="17" t="s">
        <v>13</v>
      </c>
      <c r="C6" s="17" t="s">
        <v>13</v>
      </c>
      <c r="D6" s="17" t="s">
        <v>343</v>
      </c>
      <c r="E6" s="18"/>
      <c r="F6" s="17" t="s">
        <v>501</v>
      </c>
      <c r="G6" s="17" t="str">
        <f t="shared" si="1"/>
        <v>4</v>
      </c>
      <c r="H6" s="17">
        <v>13.0</v>
      </c>
      <c r="I6" s="17">
        <v>1954.0</v>
      </c>
      <c r="J6" s="17" t="s">
        <v>500</v>
      </c>
      <c r="K6" s="17">
        <v>40.26845</v>
      </c>
      <c r="L6" s="17">
        <v>-75.07188</v>
      </c>
      <c r="M6" s="17" t="s">
        <v>249</v>
      </c>
      <c r="N6" s="17" t="s">
        <v>79</v>
      </c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</row>
    <row r="7">
      <c r="A7" s="17">
        <v>43699.0</v>
      </c>
      <c r="B7" s="17" t="s">
        <v>13</v>
      </c>
      <c r="C7" s="17" t="s">
        <v>13</v>
      </c>
      <c r="D7" s="17" t="s">
        <v>343</v>
      </c>
      <c r="E7" s="18"/>
      <c r="F7" s="17" t="s">
        <v>501</v>
      </c>
      <c r="G7" s="17" t="str">
        <f t="shared" si="1"/>
        <v>4</v>
      </c>
      <c r="H7" s="17">
        <v>13.0</v>
      </c>
      <c r="I7" s="17">
        <v>1954.0</v>
      </c>
      <c r="J7" s="17" t="s">
        <v>500</v>
      </c>
      <c r="K7" s="17">
        <v>40.26845</v>
      </c>
      <c r="L7" s="17">
        <v>-75.07188</v>
      </c>
      <c r="M7" s="17" t="s">
        <v>249</v>
      </c>
      <c r="N7" s="17" t="s">
        <v>79</v>
      </c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</row>
    <row r="8">
      <c r="A8" s="17">
        <v>43098.0</v>
      </c>
      <c r="B8" s="17" t="s">
        <v>13</v>
      </c>
      <c r="C8" s="17" t="s">
        <v>13</v>
      </c>
      <c r="D8" s="17" t="s">
        <v>343</v>
      </c>
      <c r="E8" s="18"/>
      <c r="F8" s="17" t="s">
        <v>502</v>
      </c>
      <c r="G8" s="17" t="str">
        <f t="shared" si="1"/>
        <v>4</v>
      </c>
      <c r="H8" s="17">
        <v>28.0</v>
      </c>
      <c r="I8" s="17">
        <v>1954.0</v>
      </c>
      <c r="J8" s="17" t="s">
        <v>500</v>
      </c>
      <c r="K8" s="17">
        <v>40.26845</v>
      </c>
      <c r="L8" s="17">
        <v>-75.07188</v>
      </c>
      <c r="M8" s="17" t="s">
        <v>249</v>
      </c>
      <c r="N8" s="17" t="s">
        <v>79</v>
      </c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</row>
    <row r="9">
      <c r="A9" s="17">
        <v>43765.0</v>
      </c>
      <c r="B9" s="17" t="s">
        <v>13</v>
      </c>
      <c r="C9" s="17" t="s">
        <v>13</v>
      </c>
      <c r="D9" s="17" t="s">
        <v>343</v>
      </c>
      <c r="E9" s="18"/>
      <c r="F9" s="17" t="s">
        <v>503</v>
      </c>
      <c r="G9" s="17" t="str">
        <f t="shared" si="1"/>
        <v>5</v>
      </c>
      <c r="H9" s="17">
        <v>1.0</v>
      </c>
      <c r="I9" s="17">
        <v>1954.0</v>
      </c>
      <c r="J9" s="17" t="s">
        <v>500</v>
      </c>
      <c r="K9" s="17">
        <v>40.26845</v>
      </c>
      <c r="L9" s="17">
        <v>-75.07188</v>
      </c>
      <c r="M9" s="17" t="s">
        <v>249</v>
      </c>
      <c r="N9" s="17" t="s">
        <v>79</v>
      </c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</row>
    <row r="10">
      <c r="A10" s="14">
        <v>44358.0</v>
      </c>
      <c r="B10" s="14" t="s">
        <v>13</v>
      </c>
      <c r="C10" s="14" t="s">
        <v>13</v>
      </c>
      <c r="D10" s="14" t="s">
        <v>343</v>
      </c>
      <c r="E10" s="15"/>
      <c r="F10" s="14" t="s">
        <v>504</v>
      </c>
      <c r="G10" s="14" t="str">
        <f t="shared" si="1"/>
        <v>4</v>
      </c>
      <c r="H10" s="14">
        <v>19.0</v>
      </c>
      <c r="I10" s="14">
        <v>1954.0</v>
      </c>
      <c r="J10" s="14" t="s">
        <v>505</v>
      </c>
      <c r="K10" s="14">
        <v>40.38205</v>
      </c>
      <c r="L10" s="14">
        <v>-75.419856</v>
      </c>
      <c r="M10" s="14" t="s">
        <v>249</v>
      </c>
      <c r="N10" s="14" t="s">
        <v>79</v>
      </c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</row>
    <row r="11">
      <c r="A11" s="14">
        <v>45634.0</v>
      </c>
      <c r="B11" s="14" t="s">
        <v>13</v>
      </c>
      <c r="C11" s="14" t="s">
        <v>13</v>
      </c>
      <c r="D11" s="14" t="s">
        <v>343</v>
      </c>
      <c r="E11" s="15"/>
      <c r="F11" s="14" t="s">
        <v>504</v>
      </c>
      <c r="G11" s="14" t="str">
        <f t="shared" si="1"/>
        <v>4</v>
      </c>
      <c r="H11" s="14">
        <v>19.0</v>
      </c>
      <c r="I11" s="14">
        <v>1954.0</v>
      </c>
      <c r="J11" s="14" t="s">
        <v>505</v>
      </c>
      <c r="K11" s="14">
        <v>40.38205</v>
      </c>
      <c r="L11" s="14">
        <v>-75.419856</v>
      </c>
      <c r="M11" s="14" t="s">
        <v>249</v>
      </c>
      <c r="N11" s="14" t="s">
        <v>79</v>
      </c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</row>
    <row r="12">
      <c r="A12" s="14">
        <v>43711.0</v>
      </c>
      <c r="B12" s="14" t="s">
        <v>13</v>
      </c>
      <c r="C12" s="14" t="s">
        <v>13</v>
      </c>
      <c r="D12" s="14" t="s">
        <v>343</v>
      </c>
      <c r="E12" s="15"/>
      <c r="F12" s="14" t="s">
        <v>504</v>
      </c>
      <c r="G12" s="14" t="str">
        <f t="shared" si="1"/>
        <v>4</v>
      </c>
      <c r="H12" s="14">
        <v>19.0</v>
      </c>
      <c r="I12" s="14">
        <v>1954.0</v>
      </c>
      <c r="J12" s="14" t="s">
        <v>505</v>
      </c>
      <c r="K12" s="14">
        <v>40.38205</v>
      </c>
      <c r="L12" s="14">
        <v>-75.419856</v>
      </c>
      <c r="M12" s="14" t="s">
        <v>249</v>
      </c>
      <c r="N12" s="14" t="s">
        <v>79</v>
      </c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</row>
    <row r="13">
      <c r="A13" s="14">
        <v>40553.0</v>
      </c>
      <c r="B13" s="14" t="s">
        <v>13</v>
      </c>
      <c r="C13" s="14" t="s">
        <v>13</v>
      </c>
      <c r="D13" s="14" t="s">
        <v>343</v>
      </c>
      <c r="E13" s="15"/>
      <c r="F13" s="14" t="s">
        <v>504</v>
      </c>
      <c r="G13" s="14" t="str">
        <f t="shared" si="1"/>
        <v>4</v>
      </c>
      <c r="H13" s="14">
        <v>19.0</v>
      </c>
      <c r="I13" s="14">
        <v>1954.0</v>
      </c>
      <c r="J13" s="14" t="s">
        <v>505</v>
      </c>
      <c r="K13" s="14">
        <v>40.38205</v>
      </c>
      <c r="L13" s="14">
        <v>-75.419856</v>
      </c>
      <c r="M13" s="14" t="s">
        <v>249</v>
      </c>
      <c r="N13" s="14" t="s">
        <v>79</v>
      </c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</row>
    <row r="14">
      <c r="A14" s="14">
        <v>43485.0</v>
      </c>
      <c r="B14" s="14" t="s">
        <v>13</v>
      </c>
      <c r="C14" s="14" t="s">
        <v>13</v>
      </c>
      <c r="D14" s="14" t="s">
        <v>343</v>
      </c>
      <c r="E14" s="15"/>
      <c r="F14" s="14" t="s">
        <v>504</v>
      </c>
      <c r="G14" s="14" t="str">
        <f t="shared" si="1"/>
        <v>4</v>
      </c>
      <c r="H14" s="14">
        <v>19.0</v>
      </c>
      <c r="I14" s="14">
        <v>1954.0</v>
      </c>
      <c r="J14" s="14" t="s">
        <v>505</v>
      </c>
      <c r="K14" s="14">
        <v>40.38205</v>
      </c>
      <c r="L14" s="14">
        <v>-75.419856</v>
      </c>
      <c r="M14" s="14" t="s">
        <v>249</v>
      </c>
      <c r="N14" s="14" t="s">
        <v>79</v>
      </c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</row>
    <row r="15">
      <c r="A15" s="14">
        <v>43643.0</v>
      </c>
      <c r="B15" s="14" t="s">
        <v>13</v>
      </c>
      <c r="C15" s="14" t="s">
        <v>13</v>
      </c>
      <c r="D15" s="14" t="s">
        <v>343</v>
      </c>
      <c r="E15" s="15"/>
      <c r="F15" s="14" t="s">
        <v>504</v>
      </c>
      <c r="G15" s="14" t="str">
        <f t="shared" si="1"/>
        <v>4</v>
      </c>
      <c r="H15" s="14">
        <v>19.0</v>
      </c>
      <c r="I15" s="14">
        <v>1954.0</v>
      </c>
      <c r="J15" s="14" t="s">
        <v>505</v>
      </c>
      <c r="K15" s="14">
        <v>40.38205</v>
      </c>
      <c r="L15" s="14">
        <v>-75.419856</v>
      </c>
      <c r="M15" s="14" t="s">
        <v>249</v>
      </c>
      <c r="N15" s="14" t="s">
        <v>79</v>
      </c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</row>
    <row r="16">
      <c r="A16" s="14">
        <v>39818.0</v>
      </c>
      <c r="B16" s="14" t="s">
        <v>13</v>
      </c>
      <c r="C16" s="14" t="s">
        <v>13</v>
      </c>
      <c r="D16" s="14" t="s">
        <v>343</v>
      </c>
      <c r="E16" s="15"/>
      <c r="F16" s="14" t="s">
        <v>506</v>
      </c>
      <c r="G16" s="14" t="str">
        <f t="shared" si="1"/>
        <v>4</v>
      </c>
      <c r="H16" s="14">
        <v>30.0</v>
      </c>
      <c r="I16" s="14">
        <v>1956.0</v>
      </c>
      <c r="J16" s="14" t="s">
        <v>505</v>
      </c>
      <c r="K16" s="14">
        <v>40.38205</v>
      </c>
      <c r="L16" s="14">
        <v>-75.419856</v>
      </c>
      <c r="M16" s="14" t="s">
        <v>249</v>
      </c>
      <c r="N16" s="14" t="s">
        <v>79</v>
      </c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</row>
    <row r="17">
      <c r="A17" s="14">
        <v>44198.0</v>
      </c>
      <c r="B17" s="14" t="s">
        <v>13</v>
      </c>
      <c r="C17" s="14" t="s">
        <v>13</v>
      </c>
      <c r="D17" s="14" t="s">
        <v>343</v>
      </c>
      <c r="E17" s="15"/>
      <c r="F17" s="14" t="s">
        <v>506</v>
      </c>
      <c r="G17" s="14" t="str">
        <f t="shared" si="1"/>
        <v>4</v>
      </c>
      <c r="H17" s="14">
        <v>30.0</v>
      </c>
      <c r="I17" s="14">
        <v>1956.0</v>
      </c>
      <c r="J17" s="14" t="s">
        <v>505</v>
      </c>
      <c r="K17" s="14">
        <v>40.38205</v>
      </c>
      <c r="L17" s="14">
        <v>-75.419856</v>
      </c>
      <c r="M17" s="14" t="s">
        <v>249</v>
      </c>
      <c r="N17" s="14" t="s">
        <v>79</v>
      </c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</row>
    <row r="18">
      <c r="A18" s="14">
        <v>42631.0</v>
      </c>
      <c r="B18" s="14" t="s">
        <v>13</v>
      </c>
      <c r="C18" s="14" t="s">
        <v>13</v>
      </c>
      <c r="D18" s="14" t="s">
        <v>343</v>
      </c>
      <c r="E18" s="15"/>
      <c r="F18" s="14" t="s">
        <v>506</v>
      </c>
      <c r="G18" s="14" t="str">
        <f t="shared" si="1"/>
        <v>4</v>
      </c>
      <c r="H18" s="14">
        <v>30.0</v>
      </c>
      <c r="I18" s="14">
        <v>1956.0</v>
      </c>
      <c r="J18" s="14" t="s">
        <v>505</v>
      </c>
      <c r="K18" s="14">
        <v>40.38205</v>
      </c>
      <c r="L18" s="14">
        <v>-75.419856</v>
      </c>
      <c r="M18" s="14" t="s">
        <v>249</v>
      </c>
      <c r="N18" s="14" t="s">
        <v>79</v>
      </c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</row>
    <row r="19">
      <c r="A19" s="14">
        <v>35707.0</v>
      </c>
      <c r="B19" s="14" t="s">
        <v>13</v>
      </c>
      <c r="C19" s="14" t="s">
        <v>13</v>
      </c>
      <c r="D19" s="14" t="s">
        <v>343</v>
      </c>
      <c r="E19" s="15"/>
      <c r="F19" s="14" t="s">
        <v>506</v>
      </c>
      <c r="G19" s="14" t="str">
        <f t="shared" si="1"/>
        <v>4</v>
      </c>
      <c r="H19" s="14">
        <v>30.0</v>
      </c>
      <c r="I19" s="14">
        <v>1956.0</v>
      </c>
      <c r="J19" s="14" t="s">
        <v>505</v>
      </c>
      <c r="K19" s="14">
        <v>40.38205</v>
      </c>
      <c r="L19" s="14">
        <v>-75.419856</v>
      </c>
      <c r="M19" s="14" t="s">
        <v>249</v>
      </c>
      <c r="N19" s="14" t="s">
        <v>79</v>
      </c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</row>
    <row r="20">
      <c r="A20" s="14">
        <v>91073.0</v>
      </c>
      <c r="B20" s="14" t="s">
        <v>13</v>
      </c>
      <c r="C20" s="14" t="s">
        <v>13</v>
      </c>
      <c r="D20" s="14" t="s">
        <v>343</v>
      </c>
      <c r="E20" s="15"/>
      <c r="F20" s="14" t="s">
        <v>507</v>
      </c>
      <c r="G20" s="14" t="str">
        <f t="shared" si="1"/>
        <v>5</v>
      </c>
      <c r="H20" s="14">
        <v>14.0</v>
      </c>
      <c r="I20" s="14">
        <v>1954.0</v>
      </c>
      <c r="J20" s="14" t="s">
        <v>505</v>
      </c>
      <c r="K20" s="14">
        <v>40.38205</v>
      </c>
      <c r="L20" s="14">
        <v>-75.419856</v>
      </c>
      <c r="M20" s="14" t="s">
        <v>249</v>
      </c>
      <c r="N20" s="14" t="s">
        <v>79</v>
      </c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</row>
    <row r="21">
      <c r="A21" s="14">
        <v>38199.0</v>
      </c>
      <c r="B21" s="14" t="s">
        <v>13</v>
      </c>
      <c r="C21" s="14" t="s">
        <v>13</v>
      </c>
      <c r="D21" s="14" t="s">
        <v>343</v>
      </c>
      <c r="E21" s="15"/>
      <c r="F21" s="14" t="s">
        <v>508</v>
      </c>
      <c r="G21" s="14" t="str">
        <f t="shared" si="1"/>
        <v>5</v>
      </c>
      <c r="H21" s="14">
        <v>24.0</v>
      </c>
      <c r="I21" s="14">
        <v>1954.0</v>
      </c>
      <c r="J21" s="14" t="s">
        <v>509</v>
      </c>
      <c r="K21" s="14">
        <v>40.38205</v>
      </c>
      <c r="L21" s="14">
        <v>-75.419856</v>
      </c>
      <c r="M21" s="14" t="s">
        <v>249</v>
      </c>
      <c r="N21" s="14" t="s">
        <v>79</v>
      </c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</row>
    <row r="22">
      <c r="A22" s="14">
        <v>43526.0</v>
      </c>
      <c r="B22" s="14" t="s">
        <v>13</v>
      </c>
      <c r="C22" s="14" t="s">
        <v>13</v>
      </c>
      <c r="D22" s="14" t="s">
        <v>343</v>
      </c>
      <c r="E22" s="15"/>
      <c r="F22" s="14" t="s">
        <v>508</v>
      </c>
      <c r="G22" s="14" t="str">
        <f t="shared" si="1"/>
        <v>5</v>
      </c>
      <c r="H22" s="14">
        <v>24.0</v>
      </c>
      <c r="I22" s="14">
        <v>1954.0</v>
      </c>
      <c r="J22" s="14" t="s">
        <v>509</v>
      </c>
      <c r="K22" s="14">
        <v>40.38205</v>
      </c>
      <c r="L22" s="14">
        <v>-75.419856</v>
      </c>
      <c r="M22" s="14" t="s">
        <v>249</v>
      </c>
      <c r="N22" s="14" t="s">
        <v>79</v>
      </c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</row>
    <row r="23">
      <c r="A23" s="14">
        <v>43134.0</v>
      </c>
      <c r="B23" s="14" t="s">
        <v>13</v>
      </c>
      <c r="C23" s="14" t="s">
        <v>13</v>
      </c>
      <c r="D23" s="14" t="s">
        <v>343</v>
      </c>
      <c r="E23" s="15"/>
      <c r="F23" s="14" t="s">
        <v>508</v>
      </c>
      <c r="G23" s="14" t="str">
        <f t="shared" si="1"/>
        <v>5</v>
      </c>
      <c r="H23" s="14">
        <v>24.0</v>
      </c>
      <c r="I23" s="14">
        <v>1954.0</v>
      </c>
      <c r="J23" s="14" t="s">
        <v>509</v>
      </c>
      <c r="K23" s="14">
        <v>40.38205</v>
      </c>
      <c r="L23" s="14">
        <v>-75.419856</v>
      </c>
      <c r="M23" s="14" t="s">
        <v>249</v>
      </c>
      <c r="N23" s="14" t="s">
        <v>79</v>
      </c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</row>
    <row r="24">
      <c r="A24" s="14">
        <v>43616.0</v>
      </c>
      <c r="B24" s="14" t="s">
        <v>13</v>
      </c>
      <c r="C24" s="14" t="s">
        <v>13</v>
      </c>
      <c r="D24" s="14" t="s">
        <v>343</v>
      </c>
      <c r="E24" s="15"/>
      <c r="F24" s="14" t="s">
        <v>508</v>
      </c>
      <c r="G24" s="14" t="str">
        <f t="shared" si="1"/>
        <v>5</v>
      </c>
      <c r="H24" s="14">
        <v>24.0</v>
      </c>
      <c r="I24" s="14">
        <v>1954.0</v>
      </c>
      <c r="J24" s="14" t="s">
        <v>509</v>
      </c>
      <c r="K24" s="14">
        <v>40.38205</v>
      </c>
      <c r="L24" s="14">
        <v>-75.419856</v>
      </c>
      <c r="M24" s="14" t="s">
        <v>249</v>
      </c>
      <c r="N24" s="14" t="s">
        <v>79</v>
      </c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</row>
    <row r="25">
      <c r="A25" s="14">
        <v>43738.0</v>
      </c>
      <c r="B25" s="14" t="s">
        <v>13</v>
      </c>
      <c r="C25" s="14" t="s">
        <v>13</v>
      </c>
      <c r="D25" s="14" t="s">
        <v>343</v>
      </c>
      <c r="E25" s="15"/>
      <c r="F25" s="14" t="s">
        <v>508</v>
      </c>
      <c r="G25" s="14" t="str">
        <f t="shared" si="1"/>
        <v>5</v>
      </c>
      <c r="H25" s="14">
        <v>24.0</v>
      </c>
      <c r="I25" s="14">
        <v>1954.0</v>
      </c>
      <c r="J25" s="14" t="s">
        <v>509</v>
      </c>
      <c r="K25" s="14">
        <v>40.38205</v>
      </c>
      <c r="L25" s="14">
        <v>-75.419856</v>
      </c>
      <c r="M25" s="14" t="s">
        <v>249</v>
      </c>
      <c r="N25" s="14" t="s">
        <v>79</v>
      </c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</row>
    <row r="26">
      <c r="A26" s="14">
        <v>45135.0</v>
      </c>
      <c r="B26" s="14" t="s">
        <v>13</v>
      </c>
      <c r="C26" s="14" t="s">
        <v>13</v>
      </c>
      <c r="D26" s="14" t="s">
        <v>343</v>
      </c>
      <c r="E26" s="15"/>
      <c r="F26" s="14" t="s">
        <v>508</v>
      </c>
      <c r="G26" s="14" t="str">
        <f t="shared" si="1"/>
        <v>5</v>
      </c>
      <c r="H26" s="14">
        <v>24.0</v>
      </c>
      <c r="I26" s="14">
        <v>1954.0</v>
      </c>
      <c r="J26" s="14" t="s">
        <v>509</v>
      </c>
      <c r="K26" s="14">
        <v>40.38205</v>
      </c>
      <c r="L26" s="14">
        <v>-75.419856</v>
      </c>
      <c r="M26" s="14" t="s">
        <v>249</v>
      </c>
      <c r="N26" s="14" t="s">
        <v>79</v>
      </c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</row>
    <row r="27">
      <c r="A27" s="14">
        <v>44241.0</v>
      </c>
      <c r="B27" s="14" t="s">
        <v>13</v>
      </c>
      <c r="C27" s="14" t="s">
        <v>13</v>
      </c>
      <c r="D27" s="14" t="s">
        <v>343</v>
      </c>
      <c r="E27" s="15"/>
      <c r="F27" s="14" t="s">
        <v>508</v>
      </c>
      <c r="G27" s="14" t="str">
        <f t="shared" si="1"/>
        <v>5</v>
      </c>
      <c r="H27" s="14">
        <v>24.0</v>
      </c>
      <c r="I27" s="14">
        <v>1954.0</v>
      </c>
      <c r="J27" s="14" t="s">
        <v>509</v>
      </c>
      <c r="K27" s="14">
        <v>40.38205</v>
      </c>
      <c r="L27" s="14">
        <v>-75.419856</v>
      </c>
      <c r="M27" s="14" t="s">
        <v>249</v>
      </c>
      <c r="N27" s="14" t="s">
        <v>79</v>
      </c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</row>
    <row r="28">
      <c r="A28" s="14">
        <v>44094.0</v>
      </c>
      <c r="B28" s="14" t="s">
        <v>13</v>
      </c>
      <c r="C28" s="14" t="s">
        <v>13</v>
      </c>
      <c r="D28" s="14" t="s">
        <v>343</v>
      </c>
      <c r="E28" s="15"/>
      <c r="F28" s="14" t="s">
        <v>508</v>
      </c>
      <c r="G28" s="14" t="str">
        <f t="shared" si="1"/>
        <v>5</v>
      </c>
      <c r="H28" s="14">
        <v>24.0</v>
      </c>
      <c r="I28" s="14">
        <v>1954.0</v>
      </c>
      <c r="J28" s="14" t="s">
        <v>509</v>
      </c>
      <c r="K28" s="14">
        <v>40.38205</v>
      </c>
      <c r="L28" s="14">
        <v>-75.419856</v>
      </c>
      <c r="M28" s="14" t="s">
        <v>249</v>
      </c>
      <c r="N28" s="14" t="s">
        <v>79</v>
      </c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</row>
    <row r="29">
      <c r="A29" s="14">
        <v>43733.0</v>
      </c>
      <c r="B29" s="14" t="s">
        <v>13</v>
      </c>
      <c r="C29" s="14" t="s">
        <v>13</v>
      </c>
      <c r="D29" s="14" t="s">
        <v>343</v>
      </c>
      <c r="E29" s="15"/>
      <c r="F29" s="14" t="s">
        <v>508</v>
      </c>
      <c r="G29" s="14" t="str">
        <f t="shared" si="1"/>
        <v>5</v>
      </c>
      <c r="H29" s="14">
        <v>24.0</v>
      </c>
      <c r="I29" s="14">
        <v>1954.0</v>
      </c>
      <c r="J29" s="14" t="s">
        <v>509</v>
      </c>
      <c r="K29" s="14">
        <v>40.38205</v>
      </c>
      <c r="L29" s="14">
        <v>-75.419856</v>
      </c>
      <c r="M29" s="14" t="s">
        <v>249</v>
      </c>
      <c r="N29" s="14" t="s">
        <v>79</v>
      </c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</row>
    <row r="30">
      <c r="A30" s="14">
        <v>43867.0</v>
      </c>
      <c r="B30" s="14" t="s">
        <v>13</v>
      </c>
      <c r="C30" s="14" t="s">
        <v>13</v>
      </c>
      <c r="D30" s="14" t="s">
        <v>343</v>
      </c>
      <c r="E30" s="15"/>
      <c r="F30" s="14" t="s">
        <v>508</v>
      </c>
      <c r="G30" s="14" t="str">
        <f t="shared" si="1"/>
        <v>5</v>
      </c>
      <c r="H30" s="14">
        <v>24.0</v>
      </c>
      <c r="I30" s="14">
        <v>1954.0</v>
      </c>
      <c r="J30" s="14" t="s">
        <v>509</v>
      </c>
      <c r="K30" s="14">
        <v>40.38205</v>
      </c>
      <c r="L30" s="14">
        <v>-75.419856</v>
      </c>
      <c r="M30" s="14" t="s">
        <v>249</v>
      </c>
      <c r="N30" s="14" t="s">
        <v>79</v>
      </c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</row>
    <row r="31">
      <c r="A31" s="14">
        <v>43912.0</v>
      </c>
      <c r="B31" s="14" t="s">
        <v>13</v>
      </c>
      <c r="C31" s="14" t="s">
        <v>13</v>
      </c>
      <c r="D31" s="14" t="s">
        <v>343</v>
      </c>
      <c r="E31" s="15"/>
      <c r="F31" s="14" t="s">
        <v>508</v>
      </c>
      <c r="G31" s="14" t="str">
        <f t="shared" si="1"/>
        <v>5</v>
      </c>
      <c r="H31" s="14">
        <v>24.0</v>
      </c>
      <c r="I31" s="14">
        <v>1954.0</v>
      </c>
      <c r="J31" s="14" t="s">
        <v>509</v>
      </c>
      <c r="K31" s="14">
        <v>40.38205</v>
      </c>
      <c r="L31" s="14">
        <v>-75.419856</v>
      </c>
      <c r="M31" s="14" t="s">
        <v>249</v>
      </c>
      <c r="N31" s="14" t="s">
        <v>79</v>
      </c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</row>
    <row r="32">
      <c r="A32" s="14">
        <v>44818.0</v>
      </c>
      <c r="B32" s="14" t="s">
        <v>13</v>
      </c>
      <c r="C32" s="14" t="s">
        <v>13</v>
      </c>
      <c r="D32" s="14" t="s">
        <v>343</v>
      </c>
      <c r="E32" s="15"/>
      <c r="F32" s="14" t="s">
        <v>510</v>
      </c>
      <c r="G32" s="14" t="str">
        <f t="shared" si="1"/>
        <v>5</v>
      </c>
      <c r="H32" s="14">
        <v>25.0</v>
      </c>
      <c r="I32" s="14">
        <v>1954.0</v>
      </c>
      <c r="J32" s="14" t="s">
        <v>509</v>
      </c>
      <c r="K32" s="14">
        <v>40.38205</v>
      </c>
      <c r="L32" s="14">
        <v>-75.419856</v>
      </c>
      <c r="M32" s="14" t="s">
        <v>249</v>
      </c>
      <c r="N32" s="14" t="s">
        <v>79</v>
      </c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</row>
    <row r="33">
      <c r="A33" s="14">
        <v>43136.0</v>
      </c>
      <c r="B33" s="14" t="s">
        <v>13</v>
      </c>
      <c r="C33" s="14" t="s">
        <v>13</v>
      </c>
      <c r="D33" s="14" t="s">
        <v>343</v>
      </c>
      <c r="E33" s="15"/>
      <c r="F33" s="14" t="s">
        <v>510</v>
      </c>
      <c r="G33" s="14" t="str">
        <f t="shared" si="1"/>
        <v>5</v>
      </c>
      <c r="H33" s="14">
        <v>25.0</v>
      </c>
      <c r="I33" s="14">
        <v>1954.0</v>
      </c>
      <c r="J33" s="14" t="s">
        <v>509</v>
      </c>
      <c r="K33" s="14">
        <v>40.38205</v>
      </c>
      <c r="L33" s="14">
        <v>-75.419856</v>
      </c>
      <c r="M33" s="14" t="s">
        <v>249</v>
      </c>
      <c r="N33" s="14" t="s">
        <v>79</v>
      </c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</row>
    <row r="34">
      <c r="A34" s="14">
        <v>43910.0</v>
      </c>
      <c r="B34" s="14" t="s">
        <v>13</v>
      </c>
      <c r="C34" s="14" t="s">
        <v>13</v>
      </c>
      <c r="D34" s="14" t="s">
        <v>343</v>
      </c>
      <c r="E34" s="15"/>
      <c r="F34" s="14" t="s">
        <v>510</v>
      </c>
      <c r="G34" s="14" t="str">
        <f t="shared" si="1"/>
        <v>5</v>
      </c>
      <c r="H34" s="14">
        <v>25.0</v>
      </c>
      <c r="I34" s="14">
        <v>1954.0</v>
      </c>
      <c r="J34" s="14" t="s">
        <v>509</v>
      </c>
      <c r="K34" s="14">
        <v>40.38205</v>
      </c>
      <c r="L34" s="14">
        <v>-75.419856</v>
      </c>
      <c r="M34" s="14" t="s">
        <v>249</v>
      </c>
      <c r="N34" s="14" t="s">
        <v>79</v>
      </c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</row>
    <row r="35">
      <c r="A35" s="14">
        <v>43902.0</v>
      </c>
      <c r="B35" s="14" t="s">
        <v>13</v>
      </c>
      <c r="C35" s="14" t="s">
        <v>13</v>
      </c>
      <c r="D35" s="14" t="s">
        <v>343</v>
      </c>
      <c r="E35" s="15"/>
      <c r="F35" s="14" t="s">
        <v>510</v>
      </c>
      <c r="G35" s="14" t="str">
        <f t="shared" si="1"/>
        <v>5</v>
      </c>
      <c r="H35" s="14">
        <v>25.0</v>
      </c>
      <c r="I35" s="14">
        <v>1954.0</v>
      </c>
      <c r="J35" s="14" t="s">
        <v>509</v>
      </c>
      <c r="K35" s="14">
        <v>40.38205</v>
      </c>
      <c r="L35" s="14">
        <v>-75.419856</v>
      </c>
      <c r="M35" s="14" t="s">
        <v>249</v>
      </c>
      <c r="N35" s="14" t="s">
        <v>79</v>
      </c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</row>
    <row r="36">
      <c r="A36" s="14">
        <v>43804.0</v>
      </c>
      <c r="B36" s="14" t="s">
        <v>13</v>
      </c>
      <c r="C36" s="14" t="s">
        <v>13</v>
      </c>
      <c r="D36" s="14" t="s">
        <v>343</v>
      </c>
      <c r="E36" s="15"/>
      <c r="F36" s="14" t="s">
        <v>510</v>
      </c>
      <c r="G36" s="14" t="str">
        <f t="shared" si="1"/>
        <v>5</v>
      </c>
      <c r="H36" s="14">
        <v>25.0</v>
      </c>
      <c r="I36" s="14">
        <v>1954.0</v>
      </c>
      <c r="J36" s="14" t="s">
        <v>509</v>
      </c>
      <c r="K36" s="14">
        <v>40.38205</v>
      </c>
      <c r="L36" s="14">
        <v>-75.419856</v>
      </c>
      <c r="M36" s="14" t="s">
        <v>249</v>
      </c>
      <c r="N36" s="14" t="s">
        <v>79</v>
      </c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</row>
    <row r="37">
      <c r="A37" s="14">
        <v>43915.0</v>
      </c>
      <c r="B37" s="14" t="s">
        <v>13</v>
      </c>
      <c r="C37" s="14" t="s">
        <v>13</v>
      </c>
      <c r="D37" s="14" t="s">
        <v>343</v>
      </c>
      <c r="E37" s="15"/>
      <c r="F37" s="14" t="s">
        <v>510</v>
      </c>
      <c r="G37" s="14" t="str">
        <f t="shared" si="1"/>
        <v>5</v>
      </c>
      <c r="H37" s="14">
        <v>25.0</v>
      </c>
      <c r="I37" s="14">
        <v>1954.0</v>
      </c>
      <c r="J37" s="14" t="s">
        <v>509</v>
      </c>
      <c r="K37" s="14">
        <v>40.38205</v>
      </c>
      <c r="L37" s="14">
        <v>-75.419856</v>
      </c>
      <c r="M37" s="14" t="s">
        <v>249</v>
      </c>
      <c r="N37" s="14" t="s">
        <v>79</v>
      </c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</row>
    <row r="38">
      <c r="A38" s="14">
        <v>44780.0</v>
      </c>
      <c r="B38" s="14" t="s">
        <v>13</v>
      </c>
      <c r="C38" s="14" t="s">
        <v>13</v>
      </c>
      <c r="D38" s="14" t="s">
        <v>343</v>
      </c>
      <c r="E38" s="15"/>
      <c r="F38" s="14" t="s">
        <v>510</v>
      </c>
      <c r="G38" s="14" t="str">
        <f t="shared" si="1"/>
        <v>5</v>
      </c>
      <c r="H38" s="14">
        <v>25.0</v>
      </c>
      <c r="I38" s="14">
        <v>1954.0</v>
      </c>
      <c r="J38" s="14" t="s">
        <v>509</v>
      </c>
      <c r="K38" s="14">
        <v>40.38205</v>
      </c>
      <c r="L38" s="14">
        <v>-75.419856</v>
      </c>
      <c r="M38" s="14" t="s">
        <v>249</v>
      </c>
      <c r="N38" s="14" t="s">
        <v>79</v>
      </c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</row>
    <row r="39">
      <c r="A39" s="14">
        <v>44525.0</v>
      </c>
      <c r="B39" s="14" t="s">
        <v>13</v>
      </c>
      <c r="C39" s="14" t="s">
        <v>13</v>
      </c>
      <c r="D39" s="14" t="s">
        <v>343</v>
      </c>
      <c r="E39" s="15"/>
      <c r="F39" s="14" t="s">
        <v>510</v>
      </c>
      <c r="G39" s="14" t="str">
        <f t="shared" si="1"/>
        <v>5</v>
      </c>
      <c r="H39" s="14">
        <v>25.0</v>
      </c>
      <c r="I39" s="14">
        <v>1954.0</v>
      </c>
      <c r="J39" s="14" t="s">
        <v>509</v>
      </c>
      <c r="K39" s="14">
        <v>40.38205</v>
      </c>
      <c r="L39" s="14">
        <v>-75.419856</v>
      </c>
      <c r="M39" s="14" t="s">
        <v>249</v>
      </c>
      <c r="N39" s="14" t="s">
        <v>79</v>
      </c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</row>
    <row r="40">
      <c r="A40" s="14">
        <v>92695.0</v>
      </c>
      <c r="B40" s="14" t="s">
        <v>13</v>
      </c>
      <c r="C40" s="14" t="s">
        <v>13</v>
      </c>
      <c r="D40" s="14" t="s">
        <v>343</v>
      </c>
      <c r="E40" s="15"/>
      <c r="F40" s="14" t="s">
        <v>511</v>
      </c>
      <c r="G40" s="14" t="str">
        <f t="shared" si="1"/>
        <v>5</v>
      </c>
      <c r="H40" s="14">
        <v>26.0</v>
      </c>
      <c r="I40" s="14">
        <v>1954.0</v>
      </c>
      <c r="J40" s="14" t="s">
        <v>512</v>
      </c>
      <c r="K40" s="14">
        <v>40.38205</v>
      </c>
      <c r="L40" s="14">
        <v>-75.419856</v>
      </c>
      <c r="M40" s="14" t="s">
        <v>249</v>
      </c>
      <c r="N40" s="14" t="s">
        <v>79</v>
      </c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</row>
    <row r="41">
      <c r="A41" s="14">
        <v>44223.0</v>
      </c>
      <c r="B41" s="14" t="s">
        <v>13</v>
      </c>
      <c r="C41" s="14" t="s">
        <v>13</v>
      </c>
      <c r="D41" s="14" t="s">
        <v>343</v>
      </c>
      <c r="E41" s="15"/>
      <c r="F41" s="14" t="s">
        <v>511</v>
      </c>
      <c r="G41" s="14" t="str">
        <f t="shared" si="1"/>
        <v>5</v>
      </c>
      <c r="H41" s="14">
        <v>26.0</v>
      </c>
      <c r="I41" s="14">
        <v>1954.0</v>
      </c>
      <c r="J41" s="14" t="s">
        <v>509</v>
      </c>
      <c r="K41" s="14">
        <v>40.38205</v>
      </c>
      <c r="L41" s="14">
        <v>-75.419856</v>
      </c>
      <c r="M41" s="14" t="s">
        <v>249</v>
      </c>
      <c r="N41" s="14" t="s">
        <v>79</v>
      </c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</row>
    <row r="42">
      <c r="A42" s="14">
        <v>44162.0</v>
      </c>
      <c r="B42" s="14" t="s">
        <v>13</v>
      </c>
      <c r="C42" s="14" t="s">
        <v>13</v>
      </c>
      <c r="D42" s="14" t="s">
        <v>343</v>
      </c>
      <c r="E42" s="15"/>
      <c r="F42" s="14" t="s">
        <v>511</v>
      </c>
      <c r="G42" s="14" t="str">
        <f t="shared" si="1"/>
        <v>5</v>
      </c>
      <c r="H42" s="14">
        <v>26.0</v>
      </c>
      <c r="I42" s="14">
        <v>1954.0</v>
      </c>
      <c r="J42" s="14" t="s">
        <v>509</v>
      </c>
      <c r="K42" s="14">
        <v>40.38205</v>
      </c>
      <c r="L42" s="14">
        <v>-75.419856</v>
      </c>
      <c r="M42" s="14" t="s">
        <v>249</v>
      </c>
      <c r="N42" s="14" t="s">
        <v>79</v>
      </c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</row>
    <row r="43">
      <c r="A43" s="14">
        <v>44084.0</v>
      </c>
      <c r="B43" s="14" t="s">
        <v>13</v>
      </c>
      <c r="C43" s="14" t="s">
        <v>13</v>
      </c>
      <c r="D43" s="14" t="s">
        <v>343</v>
      </c>
      <c r="E43" s="15"/>
      <c r="F43" s="14" t="s">
        <v>511</v>
      </c>
      <c r="G43" s="14" t="str">
        <f t="shared" si="1"/>
        <v>5</v>
      </c>
      <c r="H43" s="14">
        <v>26.0</v>
      </c>
      <c r="I43" s="14">
        <v>1954.0</v>
      </c>
      <c r="J43" s="14" t="s">
        <v>509</v>
      </c>
      <c r="K43" s="14">
        <v>40.38205</v>
      </c>
      <c r="L43" s="14">
        <v>-75.419856</v>
      </c>
      <c r="M43" s="14" t="s">
        <v>249</v>
      </c>
      <c r="N43" s="14" t="s">
        <v>79</v>
      </c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</row>
    <row r="44">
      <c r="A44" s="14">
        <v>45051.0</v>
      </c>
      <c r="B44" s="14" t="s">
        <v>13</v>
      </c>
      <c r="C44" s="14" t="s">
        <v>13</v>
      </c>
      <c r="D44" s="14" t="s">
        <v>343</v>
      </c>
      <c r="E44" s="15"/>
      <c r="F44" s="14" t="s">
        <v>511</v>
      </c>
      <c r="G44" s="14" t="str">
        <f t="shared" si="1"/>
        <v>5</v>
      </c>
      <c r="H44" s="14">
        <v>26.0</v>
      </c>
      <c r="I44" s="14">
        <v>1954.0</v>
      </c>
      <c r="J44" s="14" t="s">
        <v>509</v>
      </c>
      <c r="K44" s="14">
        <v>40.38205</v>
      </c>
      <c r="L44" s="14">
        <v>-75.419856</v>
      </c>
      <c r="M44" s="14" t="s">
        <v>249</v>
      </c>
      <c r="N44" s="14" t="s">
        <v>79</v>
      </c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</row>
    <row r="45">
      <c r="A45" s="14">
        <v>44188.0</v>
      </c>
      <c r="B45" s="14" t="s">
        <v>13</v>
      </c>
      <c r="C45" s="14" t="s">
        <v>13</v>
      </c>
      <c r="D45" s="14" t="s">
        <v>343</v>
      </c>
      <c r="E45" s="15"/>
      <c r="F45" s="14" t="s">
        <v>511</v>
      </c>
      <c r="G45" s="14" t="str">
        <f t="shared" si="1"/>
        <v>5</v>
      </c>
      <c r="H45" s="14">
        <v>26.0</v>
      </c>
      <c r="I45" s="14">
        <v>1954.0</v>
      </c>
      <c r="J45" s="14" t="s">
        <v>509</v>
      </c>
      <c r="K45" s="14">
        <v>40.38205</v>
      </c>
      <c r="L45" s="14">
        <v>-75.419856</v>
      </c>
      <c r="M45" s="14" t="s">
        <v>249</v>
      </c>
      <c r="N45" s="14" t="s">
        <v>79</v>
      </c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</row>
    <row r="46">
      <c r="A46" s="14">
        <v>43383.0</v>
      </c>
      <c r="B46" s="14" t="s">
        <v>13</v>
      </c>
      <c r="C46" s="14" t="s">
        <v>13</v>
      </c>
      <c r="D46" s="14" t="s">
        <v>343</v>
      </c>
      <c r="E46" s="15"/>
      <c r="F46" s="14" t="s">
        <v>511</v>
      </c>
      <c r="G46" s="14" t="str">
        <f t="shared" si="1"/>
        <v>5</v>
      </c>
      <c r="H46" s="14">
        <v>26.0</v>
      </c>
      <c r="I46" s="14">
        <v>1954.0</v>
      </c>
      <c r="J46" s="14" t="s">
        <v>509</v>
      </c>
      <c r="K46" s="14">
        <v>40.38205</v>
      </c>
      <c r="L46" s="14">
        <v>-75.419856</v>
      </c>
      <c r="M46" s="14" t="s">
        <v>249</v>
      </c>
      <c r="N46" s="14" t="s">
        <v>79</v>
      </c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</row>
    <row r="47">
      <c r="A47" s="14">
        <v>44272.0</v>
      </c>
      <c r="B47" s="14" t="s">
        <v>13</v>
      </c>
      <c r="C47" s="14" t="s">
        <v>13</v>
      </c>
      <c r="D47" s="14" t="s">
        <v>343</v>
      </c>
      <c r="E47" s="15"/>
      <c r="F47" s="14" t="s">
        <v>511</v>
      </c>
      <c r="G47" s="14" t="str">
        <f t="shared" si="1"/>
        <v>5</v>
      </c>
      <c r="H47" s="14">
        <v>26.0</v>
      </c>
      <c r="I47" s="14">
        <v>1954.0</v>
      </c>
      <c r="J47" s="14" t="s">
        <v>509</v>
      </c>
      <c r="K47" s="14">
        <v>40.38205</v>
      </c>
      <c r="L47" s="14">
        <v>-75.419856</v>
      </c>
      <c r="M47" s="14" t="s">
        <v>249</v>
      </c>
      <c r="N47" s="14" t="s">
        <v>79</v>
      </c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</row>
    <row r="48">
      <c r="A48" s="14">
        <v>44287.0</v>
      </c>
      <c r="B48" s="14" t="s">
        <v>13</v>
      </c>
      <c r="C48" s="14" t="s">
        <v>13</v>
      </c>
      <c r="D48" s="14" t="s">
        <v>343</v>
      </c>
      <c r="E48" s="15"/>
      <c r="F48" s="14" t="s">
        <v>511</v>
      </c>
      <c r="G48" s="14" t="str">
        <f t="shared" si="1"/>
        <v>5</v>
      </c>
      <c r="H48" s="14">
        <v>26.0</v>
      </c>
      <c r="I48" s="14">
        <v>1954.0</v>
      </c>
      <c r="J48" s="14" t="s">
        <v>509</v>
      </c>
      <c r="K48" s="14">
        <v>40.38205</v>
      </c>
      <c r="L48" s="14">
        <v>-75.419856</v>
      </c>
      <c r="M48" s="14" t="s">
        <v>249</v>
      </c>
      <c r="N48" s="14" t="s">
        <v>79</v>
      </c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</row>
    <row r="49">
      <c r="A49" s="14">
        <v>44557.0</v>
      </c>
      <c r="B49" s="14" t="s">
        <v>13</v>
      </c>
      <c r="C49" s="14" t="s">
        <v>13</v>
      </c>
      <c r="D49" s="14" t="s">
        <v>343</v>
      </c>
      <c r="E49" s="15"/>
      <c r="F49" s="14" t="s">
        <v>511</v>
      </c>
      <c r="G49" s="14" t="str">
        <f t="shared" si="1"/>
        <v>5</v>
      </c>
      <c r="H49" s="14">
        <v>26.0</v>
      </c>
      <c r="I49" s="14">
        <v>1954.0</v>
      </c>
      <c r="J49" s="14" t="s">
        <v>509</v>
      </c>
      <c r="K49" s="14">
        <v>40.38205</v>
      </c>
      <c r="L49" s="14">
        <v>-75.419856</v>
      </c>
      <c r="M49" s="14" t="s">
        <v>249</v>
      </c>
      <c r="N49" s="14" t="s">
        <v>79</v>
      </c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</row>
    <row r="50">
      <c r="A50" s="14">
        <v>43991.0</v>
      </c>
      <c r="B50" s="14" t="s">
        <v>13</v>
      </c>
      <c r="C50" s="14" t="s">
        <v>13</v>
      </c>
      <c r="D50" s="14" t="s">
        <v>343</v>
      </c>
      <c r="E50" s="15"/>
      <c r="F50" s="14" t="s">
        <v>511</v>
      </c>
      <c r="G50" s="14" t="str">
        <f t="shared" si="1"/>
        <v>5</v>
      </c>
      <c r="H50" s="14">
        <v>26.0</v>
      </c>
      <c r="I50" s="14">
        <v>1954.0</v>
      </c>
      <c r="J50" s="14" t="s">
        <v>509</v>
      </c>
      <c r="K50" s="14">
        <v>40.38205</v>
      </c>
      <c r="L50" s="14">
        <v>-75.419856</v>
      </c>
      <c r="M50" s="14" t="s">
        <v>249</v>
      </c>
      <c r="N50" s="14" t="s">
        <v>79</v>
      </c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</row>
    <row r="51">
      <c r="A51" s="14">
        <v>43767.0</v>
      </c>
      <c r="B51" s="14" t="s">
        <v>13</v>
      </c>
      <c r="C51" s="14" t="s">
        <v>13</v>
      </c>
      <c r="D51" s="14" t="s">
        <v>343</v>
      </c>
      <c r="E51" s="15"/>
      <c r="F51" s="14" t="s">
        <v>513</v>
      </c>
      <c r="G51" s="14" t="str">
        <f t="shared" si="1"/>
        <v>5</v>
      </c>
      <c r="H51" s="14">
        <v>29.0</v>
      </c>
      <c r="I51" s="14">
        <v>1954.0</v>
      </c>
      <c r="J51" s="14" t="s">
        <v>509</v>
      </c>
      <c r="K51" s="14">
        <v>40.38205</v>
      </c>
      <c r="L51" s="14">
        <v>-75.419856</v>
      </c>
      <c r="M51" s="14" t="s">
        <v>249</v>
      </c>
      <c r="N51" s="14" t="s">
        <v>79</v>
      </c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</row>
    <row r="52">
      <c r="A52" s="14">
        <v>43917.0</v>
      </c>
      <c r="B52" s="14" t="s">
        <v>13</v>
      </c>
      <c r="C52" s="14" t="s">
        <v>13</v>
      </c>
      <c r="D52" s="14" t="s">
        <v>343</v>
      </c>
      <c r="E52" s="15"/>
      <c r="F52" s="14" t="s">
        <v>513</v>
      </c>
      <c r="G52" s="14" t="str">
        <f t="shared" si="1"/>
        <v>5</v>
      </c>
      <c r="H52" s="14">
        <v>29.0</v>
      </c>
      <c r="I52" s="14">
        <v>1954.0</v>
      </c>
      <c r="J52" s="14" t="s">
        <v>509</v>
      </c>
      <c r="K52" s="14">
        <v>40.38205</v>
      </c>
      <c r="L52" s="14">
        <v>-75.419856</v>
      </c>
      <c r="M52" s="14" t="s">
        <v>249</v>
      </c>
      <c r="N52" s="14" t="s">
        <v>79</v>
      </c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</row>
    <row r="53">
      <c r="A53" s="14">
        <v>40942.0</v>
      </c>
      <c r="B53" s="14" t="s">
        <v>13</v>
      </c>
      <c r="C53" s="14" t="s">
        <v>13</v>
      </c>
      <c r="D53" s="14" t="s">
        <v>343</v>
      </c>
      <c r="E53" s="15"/>
      <c r="F53" s="14" t="s">
        <v>513</v>
      </c>
      <c r="G53" s="14" t="str">
        <f t="shared" si="1"/>
        <v>5</v>
      </c>
      <c r="H53" s="14">
        <v>29.0</v>
      </c>
      <c r="I53" s="14">
        <v>1954.0</v>
      </c>
      <c r="J53" s="14" t="s">
        <v>509</v>
      </c>
      <c r="K53" s="14">
        <v>40.38205</v>
      </c>
      <c r="L53" s="14">
        <v>-75.419856</v>
      </c>
      <c r="M53" s="14" t="s">
        <v>249</v>
      </c>
      <c r="N53" s="14" t="s">
        <v>79</v>
      </c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</row>
    <row r="54">
      <c r="A54" s="14">
        <v>44339.0</v>
      </c>
      <c r="B54" s="14" t="s">
        <v>13</v>
      </c>
      <c r="C54" s="14" t="s">
        <v>13</v>
      </c>
      <c r="D54" s="14" t="s">
        <v>343</v>
      </c>
      <c r="E54" s="15"/>
      <c r="F54" s="14" t="s">
        <v>514</v>
      </c>
      <c r="G54" s="14" t="str">
        <f t="shared" si="1"/>
        <v>5</v>
      </c>
      <c r="H54" s="14">
        <v>30.0</v>
      </c>
      <c r="I54" s="14">
        <v>1954.0</v>
      </c>
      <c r="J54" s="14" t="s">
        <v>509</v>
      </c>
      <c r="K54" s="14">
        <v>40.38205</v>
      </c>
      <c r="L54" s="14">
        <v>-75.419856</v>
      </c>
      <c r="M54" s="14" t="s">
        <v>249</v>
      </c>
      <c r="N54" s="14" t="s">
        <v>79</v>
      </c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</row>
    <row r="55">
      <c r="A55" s="14">
        <v>81947.0</v>
      </c>
      <c r="B55" s="14" t="s">
        <v>13</v>
      </c>
      <c r="C55" s="14" t="s">
        <v>13</v>
      </c>
      <c r="D55" s="14" t="s">
        <v>343</v>
      </c>
      <c r="E55" s="15"/>
      <c r="F55" s="14" t="s">
        <v>515</v>
      </c>
      <c r="G55" s="14" t="str">
        <f t="shared" si="1"/>
        <v>6</v>
      </c>
      <c r="H55" s="14">
        <v>10.0</v>
      </c>
      <c r="I55" s="14">
        <v>1954.0</v>
      </c>
      <c r="J55" s="14" t="s">
        <v>509</v>
      </c>
      <c r="K55" s="14">
        <v>40.38205</v>
      </c>
      <c r="L55" s="14">
        <v>-75.419856</v>
      </c>
      <c r="M55" s="14" t="s">
        <v>249</v>
      </c>
      <c r="N55" s="14" t="s">
        <v>79</v>
      </c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</row>
    <row r="56">
      <c r="A56" s="14">
        <v>41876.0</v>
      </c>
      <c r="B56" s="14" t="s">
        <v>13</v>
      </c>
      <c r="C56" s="14" t="s">
        <v>13</v>
      </c>
      <c r="D56" s="14" t="s">
        <v>343</v>
      </c>
      <c r="E56" s="15"/>
      <c r="F56" s="14" t="s">
        <v>516</v>
      </c>
      <c r="G56" s="14" t="str">
        <f t="shared" si="1"/>
        <v>6</v>
      </c>
      <c r="H56" s="14">
        <v>20.0</v>
      </c>
      <c r="I56" s="14">
        <v>1954.0</v>
      </c>
      <c r="J56" s="14" t="s">
        <v>505</v>
      </c>
      <c r="K56" s="14">
        <v>40.38205</v>
      </c>
      <c r="L56" s="14">
        <v>-75.419856</v>
      </c>
      <c r="M56" s="14" t="s">
        <v>249</v>
      </c>
      <c r="N56" s="14" t="s">
        <v>79</v>
      </c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</row>
    <row r="57">
      <c r="A57" s="14">
        <v>41076.0</v>
      </c>
      <c r="B57" s="14" t="s">
        <v>13</v>
      </c>
      <c r="C57" s="14" t="s">
        <v>13</v>
      </c>
      <c r="D57" s="14" t="s">
        <v>343</v>
      </c>
      <c r="E57" s="15"/>
      <c r="F57" s="14" t="s">
        <v>516</v>
      </c>
      <c r="G57" s="14" t="str">
        <f t="shared" si="1"/>
        <v>6</v>
      </c>
      <c r="H57" s="14">
        <v>20.0</v>
      </c>
      <c r="I57" s="14">
        <v>1954.0</v>
      </c>
      <c r="J57" s="14" t="s">
        <v>505</v>
      </c>
      <c r="K57" s="14">
        <v>40.38205</v>
      </c>
      <c r="L57" s="14">
        <v>-75.419856</v>
      </c>
      <c r="M57" s="14" t="s">
        <v>249</v>
      </c>
      <c r="N57" s="14" t="s">
        <v>79</v>
      </c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</row>
    <row r="58">
      <c r="A58" s="29">
        <v>91060.0</v>
      </c>
      <c r="B58" s="29" t="s">
        <v>13</v>
      </c>
      <c r="C58" s="29" t="s">
        <v>13</v>
      </c>
      <c r="D58" s="29" t="s">
        <v>343</v>
      </c>
      <c r="E58" s="30"/>
      <c r="F58" s="29" t="s">
        <v>506</v>
      </c>
      <c r="G58" s="29" t="str">
        <f t="shared" si="1"/>
        <v>4</v>
      </c>
      <c r="H58" s="29">
        <v>30.0</v>
      </c>
      <c r="I58" s="29">
        <v>1956.0</v>
      </c>
      <c r="J58" s="29" t="s">
        <v>517</v>
      </c>
      <c r="K58" s="29">
        <v>40.547733</v>
      </c>
      <c r="L58" s="29">
        <v>-77.155778</v>
      </c>
      <c r="M58" s="29" t="s">
        <v>249</v>
      </c>
      <c r="N58" s="29" t="s">
        <v>79</v>
      </c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</row>
    <row r="59">
      <c r="A59" s="29">
        <v>45074.0</v>
      </c>
      <c r="B59" s="29" t="s">
        <v>13</v>
      </c>
      <c r="C59" s="29" t="s">
        <v>13</v>
      </c>
      <c r="D59" s="29" t="s">
        <v>343</v>
      </c>
      <c r="E59" s="30"/>
      <c r="F59" s="29" t="s">
        <v>506</v>
      </c>
      <c r="G59" s="29" t="str">
        <f t="shared" si="1"/>
        <v>4</v>
      </c>
      <c r="H59" s="29">
        <v>30.0</v>
      </c>
      <c r="I59" s="29">
        <v>1956.0</v>
      </c>
      <c r="J59" s="29" t="s">
        <v>517</v>
      </c>
      <c r="K59" s="29">
        <v>40.547733</v>
      </c>
      <c r="L59" s="29">
        <v>-77.155778</v>
      </c>
      <c r="M59" s="29" t="s">
        <v>249</v>
      </c>
      <c r="N59" s="29" t="s">
        <v>79</v>
      </c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</row>
    <row r="60">
      <c r="A60" s="25">
        <v>91062.0</v>
      </c>
      <c r="B60" s="25" t="s">
        <v>13</v>
      </c>
      <c r="C60" s="25" t="s">
        <v>13</v>
      </c>
      <c r="D60" s="25" t="s">
        <v>343</v>
      </c>
      <c r="E60" s="26"/>
      <c r="F60" s="25" t="s">
        <v>518</v>
      </c>
      <c r="G60" s="25" t="str">
        <f t="shared" si="1"/>
        <v>6</v>
      </c>
      <c r="H60" s="25">
        <v>21.0</v>
      </c>
      <c r="I60" s="25">
        <v>1947.0</v>
      </c>
      <c r="J60" s="25" t="s">
        <v>519</v>
      </c>
      <c r="K60" s="25">
        <v>42.427452</v>
      </c>
      <c r="L60" s="25">
        <v>-75.381874</v>
      </c>
      <c r="M60" s="25" t="s">
        <v>249</v>
      </c>
      <c r="N60" s="25" t="s">
        <v>79</v>
      </c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</row>
    <row r="61">
      <c r="B61" s="8"/>
      <c r="F61" s="8"/>
      <c r="G61" s="8"/>
      <c r="H61" s="8"/>
      <c r="I61" s="8"/>
      <c r="J61" s="8"/>
      <c r="K61" s="8"/>
      <c r="L61" s="8"/>
      <c r="N61" s="8"/>
    </row>
    <row r="62">
      <c r="B62" s="8"/>
      <c r="F62" s="8"/>
      <c r="G62" s="8"/>
      <c r="H62" s="8"/>
      <c r="I62" s="8"/>
      <c r="J62" s="8"/>
      <c r="K62" s="8"/>
      <c r="L62" s="56"/>
    </row>
    <row r="63">
      <c r="B63" s="8"/>
      <c r="F63" s="8"/>
      <c r="G63" s="8"/>
      <c r="H63" s="8"/>
      <c r="I63" s="8"/>
      <c r="J63" s="8"/>
      <c r="K63" s="8"/>
      <c r="L63" s="8"/>
    </row>
    <row r="64">
      <c r="B64" s="8"/>
      <c r="F64" s="8"/>
      <c r="G64" s="8"/>
      <c r="H64" s="8"/>
      <c r="I64" s="8"/>
      <c r="J64" s="8"/>
      <c r="K64" s="8"/>
      <c r="L64" s="8"/>
    </row>
    <row r="65">
      <c r="B65" s="8"/>
      <c r="F65" s="8"/>
      <c r="G65" s="8"/>
      <c r="H65" s="8"/>
      <c r="I65" s="8"/>
      <c r="J65" s="8"/>
      <c r="K65" s="8"/>
      <c r="L65" s="8"/>
    </row>
    <row r="66">
      <c r="B66" s="8"/>
      <c r="F66" s="8"/>
      <c r="G66" s="8"/>
      <c r="H66" s="8"/>
      <c r="I66" s="8"/>
      <c r="J66" s="8"/>
      <c r="K66" s="8"/>
      <c r="L66" s="8"/>
    </row>
    <row r="67">
      <c r="B67" s="8"/>
      <c r="F67" s="8"/>
      <c r="G67" s="8"/>
      <c r="H67" s="8"/>
      <c r="I67" s="8"/>
      <c r="J67" s="8"/>
      <c r="K67" s="8"/>
      <c r="L67" s="8"/>
    </row>
    <row r="68">
      <c r="B68" s="8"/>
      <c r="F68" s="8"/>
      <c r="G68" s="8"/>
      <c r="H68" s="8"/>
      <c r="I68" s="8"/>
      <c r="J68" s="8"/>
      <c r="K68" s="8"/>
      <c r="L68" s="8"/>
    </row>
    <row r="69">
      <c r="B69" s="8"/>
      <c r="F69" s="8"/>
      <c r="G69" s="8"/>
      <c r="H69" s="8"/>
      <c r="I69" s="8"/>
      <c r="J69" s="8"/>
      <c r="K69" s="8"/>
      <c r="L69" s="8"/>
    </row>
    <row r="70">
      <c r="B70" s="8"/>
      <c r="F70" s="8"/>
      <c r="G70" s="8"/>
      <c r="H70" s="8"/>
      <c r="I70" s="8"/>
      <c r="J70" s="8"/>
      <c r="K70" s="8"/>
      <c r="L70" s="8"/>
    </row>
    <row r="71">
      <c r="B71" s="8"/>
      <c r="F71" s="8"/>
      <c r="G71" s="8"/>
      <c r="H71" s="8"/>
      <c r="I71" s="8"/>
      <c r="J71" s="8"/>
      <c r="K71" s="8"/>
      <c r="L71" s="8"/>
    </row>
    <row r="72">
      <c r="B72" s="8"/>
      <c r="F72" s="8"/>
      <c r="G72" s="8"/>
      <c r="H72" s="8"/>
      <c r="I72" s="8"/>
      <c r="J72" s="8"/>
      <c r="K72" s="8"/>
      <c r="L72" s="8"/>
    </row>
    <row r="73">
      <c r="B73" s="8"/>
      <c r="F73" s="8"/>
      <c r="G73" s="8"/>
      <c r="H73" s="8"/>
      <c r="I73" s="8"/>
      <c r="J73" s="8"/>
      <c r="K73" s="8"/>
      <c r="L73" s="8"/>
    </row>
    <row r="74">
      <c r="B74" s="8"/>
      <c r="F74" s="8"/>
      <c r="G74" s="8"/>
      <c r="H74" s="8"/>
      <c r="I74" s="8"/>
      <c r="J74" s="8"/>
      <c r="K74" s="8"/>
      <c r="L74" s="8"/>
    </row>
    <row r="75">
      <c r="B75" s="8"/>
      <c r="F75" s="8"/>
      <c r="G75" s="8"/>
      <c r="H75" s="8"/>
      <c r="I75" s="8"/>
      <c r="J75" s="8"/>
      <c r="K75" s="8"/>
      <c r="L75" s="8"/>
    </row>
    <row r="76">
      <c r="B76" s="8"/>
      <c r="F76" s="8"/>
      <c r="G76" s="8"/>
      <c r="H76" s="8"/>
      <c r="I76" s="8"/>
      <c r="J76" s="8"/>
      <c r="K76" s="8"/>
      <c r="L76" s="8"/>
    </row>
    <row r="77">
      <c r="B77" s="8"/>
      <c r="F77" s="8"/>
      <c r="G77" s="8"/>
      <c r="H77" s="8"/>
      <c r="I77" s="8"/>
      <c r="J77" s="8"/>
      <c r="K77" s="8"/>
      <c r="L77" s="8"/>
    </row>
    <row r="78">
      <c r="B78" s="8"/>
      <c r="F78" s="8"/>
      <c r="G78" s="8"/>
      <c r="H78" s="8"/>
      <c r="I78" s="8"/>
      <c r="J78" s="8"/>
      <c r="K78" s="8"/>
      <c r="L78" s="8"/>
    </row>
    <row r="79">
      <c r="B79" s="8"/>
      <c r="F79" s="8"/>
      <c r="G79" s="8"/>
      <c r="H79" s="8"/>
      <c r="I79" s="8"/>
      <c r="J79" s="8"/>
      <c r="K79" s="8"/>
      <c r="L79" s="8"/>
    </row>
    <row r="80">
      <c r="B80" s="8"/>
      <c r="F80" s="8"/>
      <c r="G80" s="8"/>
      <c r="H80" s="8"/>
      <c r="I80" s="8"/>
      <c r="J80" s="8"/>
      <c r="K80" s="8"/>
      <c r="L80" s="8"/>
    </row>
    <row r="81">
      <c r="B81" s="8"/>
      <c r="F81" s="8"/>
      <c r="G81" s="8"/>
      <c r="H81" s="8"/>
      <c r="I81" s="8"/>
      <c r="J81" s="8"/>
      <c r="K81" s="8"/>
      <c r="L81" s="8"/>
    </row>
    <row r="82">
      <c r="B82" s="8"/>
      <c r="F82" s="8"/>
      <c r="G82" s="8"/>
      <c r="H82" s="8"/>
      <c r="I82" s="8"/>
      <c r="J82" s="8"/>
      <c r="K82" s="8"/>
      <c r="L82" s="8"/>
    </row>
    <row r="83">
      <c r="B83" s="8"/>
      <c r="F83" s="8"/>
      <c r="G83" s="8"/>
      <c r="H83" s="8"/>
      <c r="I83" s="8"/>
      <c r="J83" s="8"/>
      <c r="K83" s="8"/>
      <c r="L83" s="8"/>
    </row>
    <row r="84">
      <c r="B84" s="8"/>
      <c r="F84" s="8"/>
      <c r="G84" s="8"/>
      <c r="H84" s="8"/>
      <c r="I84" s="8"/>
      <c r="J84" s="8"/>
      <c r="K84" s="8"/>
      <c r="L84" s="8"/>
    </row>
    <row r="85">
      <c r="B85" s="8"/>
      <c r="F85" s="8"/>
      <c r="G85" s="8"/>
      <c r="H85" s="8"/>
      <c r="I85" s="8"/>
      <c r="J85" s="8"/>
      <c r="K85" s="8"/>
      <c r="L85" s="8"/>
    </row>
    <row r="86">
      <c r="B86" s="8"/>
      <c r="F86" s="8"/>
      <c r="G86" s="8"/>
      <c r="H86" s="8"/>
      <c r="I86" s="8"/>
      <c r="J86" s="8"/>
      <c r="K86" s="8"/>
      <c r="L86" s="8"/>
    </row>
    <row r="87">
      <c r="B87" s="8"/>
      <c r="F87" s="8"/>
      <c r="G87" s="8"/>
      <c r="H87" s="8"/>
      <c r="I87" s="8"/>
      <c r="J87" s="8"/>
      <c r="K87" s="8"/>
      <c r="L87" s="8"/>
    </row>
    <row r="88">
      <c r="B88" s="8"/>
      <c r="F88" s="8"/>
      <c r="G88" s="8"/>
      <c r="H88" s="8"/>
      <c r="I88" s="8"/>
      <c r="J88" s="8"/>
      <c r="K88" s="8"/>
      <c r="L88" s="8"/>
    </row>
    <row r="89">
      <c r="B89" s="8"/>
      <c r="F89" s="8"/>
      <c r="G89" s="8"/>
      <c r="H89" s="8"/>
      <c r="I89" s="8"/>
      <c r="J89" s="8"/>
      <c r="K89" s="8"/>
      <c r="L89" s="8"/>
    </row>
    <row r="90">
      <c r="B90" s="8"/>
      <c r="F90" s="8"/>
      <c r="G90" s="8"/>
      <c r="H90" s="8"/>
      <c r="I90" s="8"/>
      <c r="J90" s="8"/>
      <c r="K90" s="8"/>
      <c r="L90" s="8"/>
    </row>
    <row r="91">
      <c r="B91" s="8"/>
      <c r="F91" s="8"/>
      <c r="G91" s="8"/>
      <c r="H91" s="8"/>
      <c r="I91" s="8"/>
      <c r="J91" s="8"/>
      <c r="K91" s="8"/>
      <c r="L91" s="8"/>
    </row>
    <row r="92">
      <c r="B92" s="8"/>
      <c r="F92" s="8"/>
      <c r="G92" s="8"/>
      <c r="H92" s="8"/>
      <c r="I92" s="8"/>
      <c r="J92" s="8"/>
      <c r="K92" s="8"/>
      <c r="L92" s="8"/>
    </row>
    <row r="93">
      <c r="B93" s="8"/>
      <c r="F93" s="8"/>
      <c r="G93" s="8"/>
      <c r="H93" s="8"/>
      <c r="I93" s="8"/>
      <c r="J93" s="8"/>
      <c r="K93" s="8"/>
      <c r="L93" s="8"/>
    </row>
    <row r="94">
      <c r="B94" s="8"/>
      <c r="F94" s="8"/>
      <c r="G94" s="8"/>
      <c r="H94" s="8"/>
      <c r="I94" s="8"/>
      <c r="J94" s="8"/>
      <c r="K94" s="8"/>
      <c r="L94" s="8"/>
    </row>
    <row r="95">
      <c r="B95" s="8"/>
      <c r="F95" s="8"/>
      <c r="G95" s="8"/>
      <c r="H95" s="8"/>
      <c r="I95" s="8"/>
      <c r="J95" s="8"/>
      <c r="K95" s="8"/>
      <c r="L95" s="8"/>
    </row>
    <row r="96">
      <c r="B96" s="8"/>
      <c r="F96" s="8"/>
      <c r="G96" s="8"/>
      <c r="H96" s="8"/>
      <c r="I96" s="8"/>
      <c r="J96" s="8"/>
      <c r="K96" s="8"/>
      <c r="L96" s="8"/>
    </row>
    <row r="97">
      <c r="B97" s="8"/>
      <c r="F97" s="8"/>
      <c r="G97" s="8"/>
      <c r="H97" s="8"/>
      <c r="I97" s="8"/>
      <c r="J97" s="8"/>
      <c r="K97" s="8"/>
      <c r="L97" s="8"/>
    </row>
    <row r="98">
      <c r="B98" s="8"/>
      <c r="F98" s="8"/>
      <c r="G98" s="8"/>
      <c r="H98" s="8"/>
      <c r="I98" s="8"/>
      <c r="J98" s="8"/>
      <c r="K98" s="8"/>
      <c r="L98" s="8"/>
    </row>
    <row r="99">
      <c r="B99" s="8"/>
      <c r="F99" s="8"/>
      <c r="G99" s="8"/>
      <c r="H99" s="8"/>
      <c r="I99" s="8"/>
      <c r="J99" s="8"/>
      <c r="K99" s="8"/>
      <c r="L99" s="8"/>
    </row>
    <row r="100">
      <c r="B100" s="8"/>
      <c r="F100" s="8"/>
      <c r="G100" s="8"/>
      <c r="H100" s="8"/>
      <c r="I100" s="8"/>
      <c r="J100" s="8"/>
      <c r="K100" s="8"/>
      <c r="L100" s="8"/>
    </row>
    <row r="101">
      <c r="B101" s="8"/>
      <c r="F101" s="8"/>
      <c r="G101" s="8"/>
      <c r="H101" s="8"/>
      <c r="I101" s="8"/>
      <c r="J101" s="8"/>
      <c r="K101" s="8"/>
      <c r="L101" s="8"/>
    </row>
    <row r="102">
      <c r="B102" s="8"/>
      <c r="F102" s="8"/>
      <c r="G102" s="8"/>
      <c r="H102" s="8"/>
      <c r="I102" s="8"/>
      <c r="J102" s="8"/>
      <c r="K102" s="8"/>
      <c r="L102" s="8"/>
    </row>
    <row r="103">
      <c r="B103" s="8"/>
      <c r="F103" s="8"/>
      <c r="G103" s="8"/>
      <c r="H103" s="8"/>
      <c r="I103" s="8"/>
      <c r="J103" s="8"/>
      <c r="K103" s="8"/>
      <c r="L103" s="8"/>
    </row>
    <row r="104">
      <c r="B104" s="8"/>
      <c r="F104" s="8"/>
      <c r="G104" s="8"/>
      <c r="H104" s="8"/>
      <c r="I104" s="8"/>
      <c r="J104" s="8"/>
      <c r="K104" s="8"/>
      <c r="L104" s="8"/>
    </row>
    <row r="105">
      <c r="B105" s="8"/>
      <c r="F105" s="8"/>
      <c r="G105" s="8"/>
      <c r="H105" s="8"/>
      <c r="I105" s="8"/>
      <c r="J105" s="8"/>
      <c r="K105" s="8"/>
      <c r="L105" s="8"/>
    </row>
    <row r="106">
      <c r="B106" s="8"/>
      <c r="F106" s="8"/>
      <c r="G106" s="8"/>
      <c r="H106" s="8"/>
      <c r="I106" s="8"/>
      <c r="J106" s="8"/>
      <c r="K106" s="8"/>
      <c r="L106" s="8"/>
    </row>
    <row r="107">
      <c r="B107" s="8"/>
      <c r="F107" s="8"/>
      <c r="G107" s="8"/>
      <c r="H107" s="8"/>
      <c r="I107" s="8"/>
      <c r="J107" s="8"/>
      <c r="K107" s="8"/>
      <c r="L107" s="8"/>
    </row>
    <row r="108">
      <c r="B108" s="8"/>
      <c r="F108" s="8"/>
      <c r="G108" s="8"/>
      <c r="H108" s="8"/>
      <c r="I108" s="8"/>
      <c r="J108" s="8"/>
      <c r="K108" s="8"/>
      <c r="L108" s="8"/>
    </row>
    <row r="109">
      <c r="B109" s="8"/>
      <c r="F109" s="8"/>
      <c r="G109" s="8"/>
      <c r="H109" s="8"/>
      <c r="I109" s="8"/>
      <c r="J109" s="8"/>
      <c r="K109" s="8"/>
      <c r="L109" s="8"/>
    </row>
    <row r="110">
      <c r="B110" s="8"/>
      <c r="F110" s="8"/>
      <c r="G110" s="8"/>
      <c r="H110" s="8"/>
      <c r="I110" s="8"/>
      <c r="J110" s="8"/>
      <c r="K110" s="8"/>
      <c r="L110" s="8"/>
    </row>
    <row r="111">
      <c r="B111" s="8"/>
      <c r="F111" s="8"/>
      <c r="G111" s="8"/>
      <c r="H111" s="8"/>
      <c r="I111" s="8"/>
      <c r="J111" s="8"/>
      <c r="K111" s="8"/>
      <c r="L111" s="8"/>
    </row>
    <row r="112">
      <c r="B112" s="8"/>
      <c r="F112" s="8"/>
      <c r="G112" s="8"/>
      <c r="H112" s="8"/>
      <c r="I112" s="8"/>
      <c r="J112" s="8"/>
      <c r="K112" s="8"/>
      <c r="L112" s="8"/>
    </row>
    <row r="113">
      <c r="B113" s="8"/>
      <c r="F113" s="8"/>
      <c r="G113" s="8"/>
      <c r="H113" s="8"/>
      <c r="I113" s="8"/>
      <c r="J113" s="8"/>
      <c r="K113" s="8"/>
      <c r="L113" s="8"/>
    </row>
    <row r="114">
      <c r="B114" s="8"/>
      <c r="F114" s="8"/>
      <c r="G114" s="8"/>
      <c r="H114" s="8"/>
      <c r="I114" s="8"/>
      <c r="J114" s="8"/>
      <c r="K114" s="8"/>
      <c r="L114" s="8"/>
    </row>
    <row r="115">
      <c r="B115" s="8"/>
      <c r="F115" s="8"/>
      <c r="G115" s="8"/>
      <c r="H115" s="8"/>
      <c r="I115" s="8"/>
      <c r="J115" s="8"/>
      <c r="K115" s="8"/>
      <c r="L115" s="8"/>
    </row>
    <row r="116">
      <c r="B116" s="8"/>
      <c r="F116" s="8"/>
      <c r="G116" s="8"/>
      <c r="H116" s="8"/>
      <c r="I116" s="8"/>
      <c r="J116" s="8"/>
      <c r="K116" s="8"/>
      <c r="L116" s="8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F2CC"/>
  </sheetPr>
  <sheetViews>
    <sheetView workbookViewId="0"/>
  </sheetViews>
  <sheetFormatPr customHeight="1" defaultColWidth="14.43" defaultRowHeight="15.75"/>
  <cols>
    <col customWidth="1" min="2" max="2" width="29.29"/>
    <col customWidth="1" min="5" max="5" width="22.71"/>
  </cols>
  <sheetData>
    <row r="1">
      <c r="A1" s="9" t="s">
        <v>69</v>
      </c>
      <c r="B1" s="9" t="s">
        <v>53</v>
      </c>
      <c r="C1" s="9" t="s">
        <v>54</v>
      </c>
      <c r="D1" s="9" t="s">
        <v>55</v>
      </c>
      <c r="E1" s="9" t="s">
        <v>240</v>
      </c>
      <c r="F1" s="9" t="s">
        <v>59</v>
      </c>
      <c r="G1" s="9" t="s">
        <v>60</v>
      </c>
      <c r="H1" s="9" t="s">
        <v>61</v>
      </c>
      <c r="I1" s="9" t="s">
        <v>62</v>
      </c>
      <c r="J1" s="9" t="s">
        <v>242</v>
      </c>
      <c r="K1" s="9" t="s">
        <v>243</v>
      </c>
      <c r="L1" s="9" t="s">
        <v>244</v>
      </c>
      <c r="M1" s="9" t="s">
        <v>66</v>
      </c>
      <c r="N1" s="9" t="s">
        <v>68</v>
      </c>
    </row>
    <row r="2">
      <c r="A2" s="17">
        <v>35708.0</v>
      </c>
      <c r="B2" s="17" t="s">
        <v>33</v>
      </c>
      <c r="C2" s="17" t="s">
        <v>33</v>
      </c>
      <c r="D2" s="18"/>
      <c r="E2" s="18"/>
      <c r="F2" s="17" t="s">
        <v>520</v>
      </c>
      <c r="G2" s="17" t="str">
        <f t="shared" ref="G2:G13" si="1">IFERROR(__xludf.DUMMYFUNCTION("SPLIT(F2, ""."", TRUE)"),"8")</f>
        <v>8</v>
      </c>
      <c r="H2" s="17">
        <v>22.0</v>
      </c>
      <c r="I2" s="17">
        <v>1954.0</v>
      </c>
      <c r="J2" s="17" t="s">
        <v>521</v>
      </c>
      <c r="K2" s="17">
        <v>36.308135</v>
      </c>
      <c r="L2" s="17">
        <v>-84.212705</v>
      </c>
      <c r="M2" s="17" t="s">
        <v>249</v>
      </c>
      <c r="N2" s="17" t="s">
        <v>79</v>
      </c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</row>
    <row r="3">
      <c r="A3" s="14">
        <v>94196.0</v>
      </c>
      <c r="B3" s="14" t="s">
        <v>33</v>
      </c>
      <c r="C3" s="14" t="s">
        <v>33</v>
      </c>
      <c r="D3" s="14"/>
      <c r="E3" s="14"/>
      <c r="F3" s="14">
        <v>6.26</v>
      </c>
      <c r="G3" s="14" t="str">
        <f t="shared" si="1"/>
        <v>6</v>
      </c>
      <c r="H3" s="14">
        <v>26.0</v>
      </c>
      <c r="I3" s="14"/>
      <c r="J3" s="14" t="s">
        <v>522</v>
      </c>
      <c r="K3" s="14">
        <v>37.852492</v>
      </c>
      <c r="L3" s="14">
        <v>-108.393976</v>
      </c>
      <c r="M3" s="14" t="s">
        <v>249</v>
      </c>
      <c r="N3" s="14" t="s">
        <v>79</v>
      </c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4">
      <c r="A4" s="29">
        <v>39560.0</v>
      </c>
      <c r="B4" s="29" t="s">
        <v>33</v>
      </c>
      <c r="C4" s="29" t="s">
        <v>33</v>
      </c>
      <c r="D4" s="30"/>
      <c r="E4" s="30"/>
      <c r="F4" s="29" t="s">
        <v>523</v>
      </c>
      <c r="G4" s="29" t="str">
        <f t="shared" si="1"/>
        <v>8</v>
      </c>
      <c r="H4" s="29">
        <v>4.0</v>
      </c>
      <c r="I4" s="29">
        <v>1953.0</v>
      </c>
      <c r="J4" s="29" t="s">
        <v>524</v>
      </c>
      <c r="K4" s="29">
        <v>39.308807</v>
      </c>
      <c r="L4" s="29">
        <v>-74.989717</v>
      </c>
      <c r="M4" s="29" t="s">
        <v>249</v>
      </c>
      <c r="N4" s="29" t="s">
        <v>79</v>
      </c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</row>
    <row r="5">
      <c r="A5" s="25">
        <v>40245.0</v>
      </c>
      <c r="B5" s="25" t="s">
        <v>33</v>
      </c>
      <c r="C5" s="25" t="s">
        <v>33</v>
      </c>
      <c r="D5" s="26"/>
      <c r="E5" s="26"/>
      <c r="F5" s="25" t="s">
        <v>525</v>
      </c>
      <c r="G5" s="25" t="str">
        <f t="shared" si="1"/>
        <v>6</v>
      </c>
      <c r="H5" s="25">
        <v>17.0</v>
      </c>
      <c r="I5" s="25">
        <v>1954.0</v>
      </c>
      <c r="J5" s="25" t="s">
        <v>526</v>
      </c>
      <c r="K5" s="25">
        <v>39.556322</v>
      </c>
      <c r="L5" s="25">
        <v>-75.066683</v>
      </c>
      <c r="M5" s="25" t="s">
        <v>249</v>
      </c>
      <c r="N5" s="25" t="s">
        <v>79</v>
      </c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</row>
    <row r="6">
      <c r="A6" s="22">
        <v>41963.0</v>
      </c>
      <c r="B6" s="22" t="s">
        <v>33</v>
      </c>
      <c r="C6" s="22" t="s">
        <v>33</v>
      </c>
      <c r="D6" s="23"/>
      <c r="E6" s="23"/>
      <c r="F6" s="22" t="s">
        <v>167</v>
      </c>
      <c r="G6" s="22" t="str">
        <f t="shared" si="1"/>
        <v>9</v>
      </c>
      <c r="H6" s="22">
        <v>5.0</v>
      </c>
      <c r="I6" s="22">
        <v>1945.0</v>
      </c>
      <c r="J6" s="22" t="s">
        <v>527</v>
      </c>
      <c r="K6" s="22">
        <v>39.648449</v>
      </c>
      <c r="L6" s="22">
        <v>-74.947112</v>
      </c>
      <c r="M6" s="22" t="s">
        <v>249</v>
      </c>
      <c r="N6" s="22" t="s">
        <v>79</v>
      </c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</row>
    <row r="7">
      <c r="A7" s="22">
        <v>40012.0</v>
      </c>
      <c r="B7" s="22" t="s">
        <v>33</v>
      </c>
      <c r="C7" s="22" t="s">
        <v>33</v>
      </c>
      <c r="D7" s="23"/>
      <c r="E7" s="23"/>
      <c r="F7" s="22" t="s">
        <v>167</v>
      </c>
      <c r="G7" s="22" t="str">
        <f t="shared" si="1"/>
        <v>9</v>
      </c>
      <c r="H7" s="22">
        <v>5.0</v>
      </c>
      <c r="I7" s="22">
        <v>1945.0</v>
      </c>
      <c r="J7" s="22" t="s">
        <v>527</v>
      </c>
      <c r="K7" s="22">
        <v>39.648449</v>
      </c>
      <c r="L7" s="22">
        <v>-74.947112</v>
      </c>
      <c r="M7" s="22" t="s">
        <v>249</v>
      </c>
      <c r="N7" s="22" t="s">
        <v>79</v>
      </c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</row>
    <row r="8">
      <c r="A8" s="11">
        <v>91702.0</v>
      </c>
      <c r="B8" s="11" t="s">
        <v>33</v>
      </c>
      <c r="C8" s="11" t="s">
        <v>33</v>
      </c>
      <c r="D8" s="11"/>
      <c r="E8" s="11"/>
      <c r="F8" s="11">
        <v>6.19</v>
      </c>
      <c r="G8" s="11" t="str">
        <f t="shared" si="1"/>
        <v>6</v>
      </c>
      <c r="H8" s="11">
        <v>19.0</v>
      </c>
      <c r="I8" s="11"/>
      <c r="J8" s="11" t="s">
        <v>528</v>
      </c>
      <c r="K8" s="11">
        <v>39.739154</v>
      </c>
      <c r="L8" s="11">
        <v>-104.984703</v>
      </c>
      <c r="M8" s="11" t="s">
        <v>249</v>
      </c>
      <c r="N8" s="11" t="s">
        <v>79</v>
      </c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</row>
    <row r="9">
      <c r="A9" s="36">
        <v>84177.0</v>
      </c>
      <c r="B9" s="36" t="s">
        <v>33</v>
      </c>
      <c r="C9" s="36" t="s">
        <v>33</v>
      </c>
      <c r="D9" s="37"/>
      <c r="E9" s="37"/>
      <c r="F9" s="36" t="s">
        <v>529</v>
      </c>
      <c r="G9" s="36" t="str">
        <f t="shared" si="1"/>
        <v>8</v>
      </c>
      <c r="H9" s="36">
        <v>31.0</v>
      </c>
      <c r="I9" s="36">
        <v>1945.0</v>
      </c>
      <c r="J9" s="36" t="s">
        <v>530</v>
      </c>
      <c r="K9" s="36">
        <v>39.903278</v>
      </c>
      <c r="L9" s="36">
        <v>-74.709342</v>
      </c>
      <c r="M9" s="36" t="s">
        <v>249</v>
      </c>
      <c r="N9" s="36" t="s">
        <v>79</v>
      </c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</row>
    <row r="10">
      <c r="A10" s="36">
        <v>41209.0</v>
      </c>
      <c r="B10" s="36" t="s">
        <v>33</v>
      </c>
      <c r="C10" s="36" t="s">
        <v>33</v>
      </c>
      <c r="D10" s="37"/>
      <c r="E10" s="37"/>
      <c r="F10" s="36" t="s">
        <v>531</v>
      </c>
      <c r="G10" s="36" t="str">
        <f t="shared" si="1"/>
        <v>9</v>
      </c>
      <c r="H10" s="36">
        <v>4.0</v>
      </c>
      <c r="I10" s="36">
        <v>1945.0</v>
      </c>
      <c r="J10" s="36" t="s">
        <v>532</v>
      </c>
      <c r="K10" s="36">
        <v>39.903278</v>
      </c>
      <c r="L10" s="36">
        <v>-74.709342</v>
      </c>
      <c r="M10" s="36" t="s">
        <v>249</v>
      </c>
      <c r="N10" s="36" t="s">
        <v>79</v>
      </c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</row>
    <row r="11">
      <c r="A11" s="36">
        <v>82139.0</v>
      </c>
      <c r="B11" s="36" t="s">
        <v>33</v>
      </c>
      <c r="C11" s="36" t="s">
        <v>33</v>
      </c>
      <c r="D11" s="36"/>
      <c r="E11" s="36">
        <v>512344.0</v>
      </c>
      <c r="F11" s="36" t="s">
        <v>396</v>
      </c>
      <c r="G11" s="36" t="str">
        <f t="shared" si="1"/>
        <v>6</v>
      </c>
      <c r="H11" s="36">
        <v>6.0</v>
      </c>
      <c r="I11" s="36">
        <v>1953.0</v>
      </c>
      <c r="J11" s="36" t="s">
        <v>533</v>
      </c>
      <c r="K11" s="36">
        <v>39.903278</v>
      </c>
      <c r="L11" s="36">
        <v>-74.709342</v>
      </c>
      <c r="M11" s="36" t="s">
        <v>249</v>
      </c>
      <c r="N11" s="36" t="s">
        <v>79</v>
      </c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</row>
    <row r="12">
      <c r="A12" s="36">
        <v>41092.0</v>
      </c>
      <c r="B12" s="36" t="s">
        <v>33</v>
      </c>
      <c r="C12" s="36" t="s">
        <v>33</v>
      </c>
      <c r="D12" s="37"/>
      <c r="E12" s="37"/>
      <c r="F12" s="36" t="s">
        <v>534</v>
      </c>
      <c r="G12" s="36" t="str">
        <f t="shared" si="1"/>
        <v>8</v>
      </c>
      <c r="H12" s="36">
        <v>20.0</v>
      </c>
      <c r="I12" s="36">
        <v>1953.0</v>
      </c>
      <c r="J12" s="36" t="s">
        <v>533</v>
      </c>
      <c r="K12" s="36">
        <v>39.903278</v>
      </c>
      <c r="L12" s="36">
        <v>-74.709342</v>
      </c>
      <c r="M12" s="36" t="s">
        <v>249</v>
      </c>
      <c r="N12" s="36" t="s">
        <v>79</v>
      </c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</row>
    <row r="13">
      <c r="A13" s="36">
        <v>41819.0</v>
      </c>
      <c r="B13" s="36" t="s">
        <v>33</v>
      </c>
      <c r="C13" s="36" t="s">
        <v>33</v>
      </c>
      <c r="D13" s="37"/>
      <c r="E13" s="37"/>
      <c r="F13" s="36" t="s">
        <v>529</v>
      </c>
      <c r="G13" s="36" t="str">
        <f t="shared" si="1"/>
        <v>8</v>
      </c>
      <c r="H13" s="36">
        <v>31.0</v>
      </c>
      <c r="I13" s="36">
        <v>1945.0</v>
      </c>
      <c r="J13" s="36" t="s">
        <v>535</v>
      </c>
      <c r="K13" s="36">
        <v>39.903278</v>
      </c>
      <c r="L13" s="36">
        <v>-74.709342</v>
      </c>
      <c r="M13" s="36" t="s">
        <v>249</v>
      </c>
      <c r="N13" s="36" t="s">
        <v>79</v>
      </c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</row>
    <row r="14">
      <c r="A14" s="39">
        <v>42661.0</v>
      </c>
      <c r="B14" s="40"/>
      <c r="C14" s="39" t="s">
        <v>33</v>
      </c>
      <c r="D14" s="39"/>
      <c r="E14" s="39">
        <v>461817.0</v>
      </c>
      <c r="F14" s="39">
        <v>8.1946</v>
      </c>
      <c r="G14" s="40"/>
      <c r="H14" s="40"/>
      <c r="I14" s="40"/>
      <c r="J14" s="39" t="s">
        <v>536</v>
      </c>
      <c r="K14" s="39">
        <v>39.904279</v>
      </c>
      <c r="L14" s="39">
        <v>-75.30852</v>
      </c>
      <c r="M14" s="39" t="s">
        <v>249</v>
      </c>
      <c r="N14" s="39" t="s">
        <v>79</v>
      </c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</row>
    <row r="15">
      <c r="A15" s="39">
        <v>41408.0</v>
      </c>
      <c r="B15" s="40"/>
      <c r="C15" s="39" t="s">
        <v>33</v>
      </c>
      <c r="D15" s="39"/>
      <c r="E15" s="39">
        <v>461818.0</v>
      </c>
      <c r="F15" s="39">
        <v>8.1946</v>
      </c>
      <c r="G15" s="40"/>
      <c r="H15" s="40"/>
      <c r="I15" s="40"/>
      <c r="J15" s="39" t="s">
        <v>536</v>
      </c>
      <c r="K15" s="39">
        <v>39.904279</v>
      </c>
      <c r="L15" s="39">
        <v>-75.30852</v>
      </c>
      <c r="M15" s="39" t="s">
        <v>249</v>
      </c>
      <c r="N15" s="39" t="s">
        <v>79</v>
      </c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</row>
    <row r="16">
      <c r="A16" s="39">
        <v>37337.0</v>
      </c>
      <c r="B16" s="39" t="s">
        <v>33</v>
      </c>
      <c r="C16" s="39" t="s">
        <v>33</v>
      </c>
      <c r="D16" s="40"/>
      <c r="E16" s="40"/>
      <c r="F16" s="39" t="s">
        <v>537</v>
      </c>
      <c r="G16" s="39" t="str">
        <f t="shared" ref="G16:G39" si="2">IFERROR(__xludf.DUMMYFUNCTION("SPLIT(F16, ""."", TRUE)"),"9")</f>
        <v>9</v>
      </c>
      <c r="H16" s="39">
        <v>13.0</v>
      </c>
      <c r="I16" s="39">
        <v>1945.0</v>
      </c>
      <c r="J16" s="39" t="s">
        <v>536</v>
      </c>
      <c r="K16" s="39">
        <v>39.904279</v>
      </c>
      <c r="L16" s="39">
        <v>-75.30852</v>
      </c>
      <c r="M16" s="39" t="s">
        <v>249</v>
      </c>
      <c r="N16" s="39" t="s">
        <v>79</v>
      </c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</row>
    <row r="17">
      <c r="A17" s="39">
        <v>39853.0</v>
      </c>
      <c r="B17" s="39" t="s">
        <v>33</v>
      </c>
      <c r="C17" s="39" t="s">
        <v>33</v>
      </c>
      <c r="D17" s="40"/>
      <c r="E17" s="40"/>
      <c r="F17" s="39" t="s">
        <v>538</v>
      </c>
      <c r="G17" s="39" t="str">
        <f t="shared" si="2"/>
        <v>10</v>
      </c>
      <c r="H17" s="39">
        <v>5.0</v>
      </c>
      <c r="I17" s="39">
        <v>1945.0</v>
      </c>
      <c r="J17" s="39" t="s">
        <v>536</v>
      </c>
      <c r="K17" s="39">
        <v>39.904279</v>
      </c>
      <c r="L17" s="39">
        <v>-75.30852</v>
      </c>
      <c r="M17" s="39" t="s">
        <v>249</v>
      </c>
      <c r="N17" s="39" t="s">
        <v>79</v>
      </c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</row>
    <row r="18">
      <c r="A18" s="34">
        <v>98837.0</v>
      </c>
      <c r="B18" s="34" t="s">
        <v>33</v>
      </c>
      <c r="C18" s="34" t="s">
        <v>33</v>
      </c>
      <c r="D18" s="35"/>
      <c r="E18" s="35"/>
      <c r="F18" s="34" t="s">
        <v>539</v>
      </c>
      <c r="G18" s="34" t="str">
        <f t="shared" si="2"/>
        <v>7</v>
      </c>
      <c r="H18" s="34">
        <v>8.0</v>
      </c>
      <c r="I18" s="34">
        <v>1945.0</v>
      </c>
      <c r="J18" s="34" t="s">
        <v>540</v>
      </c>
      <c r="K18" s="34">
        <v>39.937432</v>
      </c>
      <c r="L18" s="34">
        <v>-74.52033</v>
      </c>
      <c r="M18" s="34" t="s">
        <v>249</v>
      </c>
      <c r="N18" s="34" t="s">
        <v>79</v>
      </c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</row>
    <row r="19">
      <c r="A19" s="34">
        <v>45455.0</v>
      </c>
      <c r="B19" s="34" t="s">
        <v>33</v>
      </c>
      <c r="C19" s="34" t="s">
        <v>33</v>
      </c>
      <c r="D19" s="35"/>
      <c r="E19" s="35"/>
      <c r="F19" s="34" t="s">
        <v>475</v>
      </c>
      <c r="G19" s="34" t="str">
        <f t="shared" si="2"/>
        <v>8</v>
      </c>
      <c r="H19" s="34">
        <v>12.0</v>
      </c>
      <c r="I19" s="34">
        <v>1945.0</v>
      </c>
      <c r="J19" s="34" t="s">
        <v>540</v>
      </c>
      <c r="K19" s="34">
        <v>39.938781</v>
      </c>
      <c r="L19" s="34">
        <v>-74.520759</v>
      </c>
      <c r="M19" s="34" t="s">
        <v>249</v>
      </c>
      <c r="N19" s="34" t="s">
        <v>79</v>
      </c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</row>
    <row r="20">
      <c r="A20" s="34">
        <v>45290.0</v>
      </c>
      <c r="B20" s="34" t="s">
        <v>33</v>
      </c>
      <c r="C20" s="34" t="s">
        <v>33</v>
      </c>
      <c r="D20" s="35"/>
      <c r="E20" s="35"/>
      <c r="F20" s="34" t="s">
        <v>541</v>
      </c>
      <c r="G20" s="34" t="str">
        <f t="shared" si="2"/>
        <v>6</v>
      </c>
      <c r="H20" s="34">
        <v>30.0</v>
      </c>
      <c r="I20" s="34">
        <v>1945.0</v>
      </c>
      <c r="J20" s="34" t="s">
        <v>540</v>
      </c>
      <c r="K20" s="34">
        <v>39.938781</v>
      </c>
      <c r="L20" s="34">
        <v>-74.520759</v>
      </c>
      <c r="M20" s="34" t="s">
        <v>249</v>
      </c>
      <c r="N20" s="34" t="s">
        <v>79</v>
      </c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</row>
    <row r="21">
      <c r="A21" s="34">
        <v>40313.0</v>
      </c>
      <c r="B21" s="34" t="s">
        <v>33</v>
      </c>
      <c r="C21" s="34" t="s">
        <v>33</v>
      </c>
      <c r="D21" s="35"/>
      <c r="E21" s="35"/>
      <c r="F21" s="34" t="s">
        <v>475</v>
      </c>
      <c r="G21" s="34" t="str">
        <f t="shared" si="2"/>
        <v>8</v>
      </c>
      <c r="H21" s="34">
        <v>12.0</v>
      </c>
      <c r="I21" s="34">
        <v>1945.0</v>
      </c>
      <c r="J21" s="34" t="s">
        <v>540</v>
      </c>
      <c r="K21" s="34">
        <v>39.938781</v>
      </c>
      <c r="L21" s="34">
        <v>-74.520759</v>
      </c>
      <c r="M21" s="34" t="s">
        <v>249</v>
      </c>
      <c r="N21" s="34" t="s">
        <v>79</v>
      </c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</row>
    <row r="22">
      <c r="A22" s="34">
        <v>84518.0</v>
      </c>
      <c r="B22" s="34" t="s">
        <v>33</v>
      </c>
      <c r="C22" s="34" t="s">
        <v>33</v>
      </c>
      <c r="D22" s="35"/>
      <c r="E22" s="35"/>
      <c r="F22" s="34" t="s">
        <v>541</v>
      </c>
      <c r="G22" s="34" t="str">
        <f t="shared" si="2"/>
        <v>6</v>
      </c>
      <c r="H22" s="34">
        <v>30.0</v>
      </c>
      <c r="I22" s="34">
        <v>1945.0</v>
      </c>
      <c r="J22" s="34" t="s">
        <v>540</v>
      </c>
      <c r="K22" s="34">
        <v>39.938781</v>
      </c>
      <c r="L22" s="34">
        <v>-74.520759</v>
      </c>
      <c r="M22" s="34" t="s">
        <v>249</v>
      </c>
      <c r="N22" s="34" t="s">
        <v>79</v>
      </c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</row>
    <row r="23">
      <c r="A23" s="34">
        <v>42656.0</v>
      </c>
      <c r="B23" s="34" t="s">
        <v>33</v>
      </c>
      <c r="C23" s="34" t="s">
        <v>33</v>
      </c>
      <c r="D23" s="35"/>
      <c r="E23" s="35"/>
      <c r="F23" s="34" t="s">
        <v>542</v>
      </c>
      <c r="G23" s="34" t="str">
        <f t="shared" si="2"/>
        <v>6</v>
      </c>
      <c r="H23" s="34">
        <v>29.0</v>
      </c>
      <c r="I23" s="34">
        <v>1945.0</v>
      </c>
      <c r="J23" s="34" t="s">
        <v>540</v>
      </c>
      <c r="K23" s="34">
        <v>39.938781</v>
      </c>
      <c r="L23" s="34">
        <v>-74.520759</v>
      </c>
      <c r="M23" s="34" t="s">
        <v>249</v>
      </c>
      <c r="N23" s="34" t="s">
        <v>79</v>
      </c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</row>
    <row r="24">
      <c r="A24" s="34">
        <v>41218.0</v>
      </c>
      <c r="B24" s="34" t="s">
        <v>33</v>
      </c>
      <c r="C24" s="34" t="s">
        <v>33</v>
      </c>
      <c r="D24" s="35"/>
      <c r="E24" s="35"/>
      <c r="F24" s="34" t="s">
        <v>543</v>
      </c>
      <c r="G24" s="34" t="str">
        <f t="shared" si="2"/>
        <v>7</v>
      </c>
      <c r="H24" s="34">
        <v>22.0</v>
      </c>
      <c r="I24" s="34">
        <v>1945.0</v>
      </c>
      <c r="J24" s="34" t="s">
        <v>540</v>
      </c>
      <c r="K24" s="34">
        <v>39.938781</v>
      </c>
      <c r="L24" s="34">
        <v>-74.520759</v>
      </c>
      <c r="M24" s="34" t="s">
        <v>249</v>
      </c>
      <c r="N24" s="34" t="s">
        <v>79</v>
      </c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</row>
    <row r="25">
      <c r="A25" s="34">
        <v>35876.0</v>
      </c>
      <c r="B25" s="34" t="s">
        <v>33</v>
      </c>
      <c r="C25" s="34" t="s">
        <v>33</v>
      </c>
      <c r="D25" s="35"/>
      <c r="E25" s="35"/>
      <c r="F25" s="34" t="s">
        <v>544</v>
      </c>
      <c r="G25" s="34" t="str">
        <f t="shared" si="2"/>
        <v>5</v>
      </c>
      <c r="H25" s="34">
        <v>13.0</v>
      </c>
      <c r="I25" s="34">
        <v>1945.0</v>
      </c>
      <c r="J25" s="34" t="s">
        <v>545</v>
      </c>
      <c r="K25" s="34">
        <v>39.938781</v>
      </c>
      <c r="L25" s="34">
        <v>-74.520759</v>
      </c>
      <c r="M25" s="34" t="s">
        <v>249</v>
      </c>
      <c r="N25" s="34" t="s">
        <v>79</v>
      </c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</row>
    <row r="26">
      <c r="A26" s="19">
        <v>45405.0</v>
      </c>
      <c r="B26" s="19" t="s">
        <v>33</v>
      </c>
      <c r="C26" s="19" t="s">
        <v>33</v>
      </c>
      <c r="D26" s="20"/>
      <c r="E26" s="20"/>
      <c r="F26" s="19" t="s">
        <v>546</v>
      </c>
      <c r="G26" s="19" t="str">
        <f t="shared" si="2"/>
        <v>6</v>
      </c>
      <c r="H26" s="19">
        <v>24.0</v>
      </c>
      <c r="I26" s="19">
        <v>1945.0</v>
      </c>
      <c r="J26" s="19" t="s">
        <v>547</v>
      </c>
      <c r="K26" s="19">
        <v>39.959282</v>
      </c>
      <c r="L26" s="19">
        <v>-74.509319</v>
      </c>
      <c r="M26" s="19" t="s">
        <v>249</v>
      </c>
      <c r="N26" s="19" t="s">
        <v>79</v>
      </c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</row>
    <row r="27">
      <c r="A27" s="17">
        <v>40406.0</v>
      </c>
      <c r="B27" s="17" t="s">
        <v>33</v>
      </c>
      <c r="C27" s="17" t="s">
        <v>33</v>
      </c>
      <c r="D27" s="18"/>
      <c r="E27" s="18"/>
      <c r="F27" s="17" t="s">
        <v>392</v>
      </c>
      <c r="G27" s="17" t="str">
        <f t="shared" si="2"/>
        <v>8</v>
      </c>
      <c r="H27" s="17">
        <v>8.0</v>
      </c>
      <c r="I27" s="17">
        <v>1945.0</v>
      </c>
      <c r="J27" s="17" t="s">
        <v>548</v>
      </c>
      <c r="K27" s="17">
        <v>39.996777</v>
      </c>
      <c r="L27" s="17">
        <v>-75.406306</v>
      </c>
      <c r="M27" s="17" t="s">
        <v>249</v>
      </c>
      <c r="N27" s="17" t="s">
        <v>79</v>
      </c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</row>
    <row r="28">
      <c r="A28" s="17">
        <v>39293.0</v>
      </c>
      <c r="B28" s="17" t="s">
        <v>33</v>
      </c>
      <c r="C28" s="17" t="s">
        <v>33</v>
      </c>
      <c r="D28" s="18"/>
      <c r="E28" s="18"/>
      <c r="F28" s="17" t="s">
        <v>549</v>
      </c>
      <c r="G28" s="17" t="str">
        <f t="shared" si="2"/>
        <v>5</v>
      </c>
      <c r="H28" s="17">
        <v>25.0</v>
      </c>
      <c r="I28" s="17">
        <v>1945.0</v>
      </c>
      <c r="J28" s="17" t="s">
        <v>548</v>
      </c>
      <c r="K28" s="17">
        <v>39.996777</v>
      </c>
      <c r="L28" s="17">
        <v>-75.406306</v>
      </c>
      <c r="M28" s="17" t="s">
        <v>249</v>
      </c>
      <c r="N28" s="17" t="s">
        <v>79</v>
      </c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</row>
    <row r="29">
      <c r="A29" s="17">
        <v>38044.0</v>
      </c>
      <c r="B29" s="17" t="s">
        <v>33</v>
      </c>
      <c r="C29" s="17" t="s">
        <v>33</v>
      </c>
      <c r="D29" s="18"/>
      <c r="E29" s="18"/>
      <c r="F29" s="17" t="s">
        <v>392</v>
      </c>
      <c r="G29" s="17" t="str">
        <f t="shared" si="2"/>
        <v>8</v>
      </c>
      <c r="H29" s="17">
        <v>8.0</v>
      </c>
      <c r="I29" s="17">
        <v>1945.0</v>
      </c>
      <c r="J29" s="17" t="s">
        <v>548</v>
      </c>
      <c r="K29" s="17">
        <v>39.996777</v>
      </c>
      <c r="L29" s="17">
        <v>-75.406306</v>
      </c>
      <c r="M29" s="17" t="s">
        <v>249</v>
      </c>
      <c r="N29" s="17" t="s">
        <v>79</v>
      </c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</row>
    <row r="30">
      <c r="A30" s="17">
        <v>40295.0</v>
      </c>
      <c r="B30" s="17" t="s">
        <v>33</v>
      </c>
      <c r="C30" s="17" t="s">
        <v>33</v>
      </c>
      <c r="D30" s="18"/>
      <c r="E30" s="18"/>
      <c r="F30" s="17" t="s">
        <v>392</v>
      </c>
      <c r="G30" s="17" t="str">
        <f t="shared" si="2"/>
        <v>8</v>
      </c>
      <c r="H30" s="17">
        <v>8.0</v>
      </c>
      <c r="I30" s="17">
        <v>1945.0</v>
      </c>
      <c r="J30" s="17" t="s">
        <v>548</v>
      </c>
      <c r="K30" s="17">
        <v>39.996777</v>
      </c>
      <c r="L30" s="17">
        <v>-75.406306</v>
      </c>
      <c r="M30" s="17" t="s">
        <v>249</v>
      </c>
      <c r="N30" s="17" t="s">
        <v>79</v>
      </c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</row>
    <row r="31">
      <c r="A31" s="14">
        <v>45180.0</v>
      </c>
      <c r="B31" s="14" t="s">
        <v>33</v>
      </c>
      <c r="C31" s="14" t="s">
        <v>33</v>
      </c>
      <c r="D31" s="15"/>
      <c r="E31" s="15"/>
      <c r="F31" s="14" t="s">
        <v>550</v>
      </c>
      <c r="G31" s="14" t="str">
        <f t="shared" si="2"/>
        <v>5</v>
      </c>
      <c r="H31" s="14">
        <v>22.0</v>
      </c>
      <c r="I31" s="14">
        <v>1945.0</v>
      </c>
      <c r="J31" s="14" t="s">
        <v>551</v>
      </c>
      <c r="K31" s="14">
        <v>40.001271</v>
      </c>
      <c r="L31" s="14">
        <v>-75.401028</v>
      </c>
      <c r="M31" s="14" t="s">
        <v>249</v>
      </c>
      <c r="N31" s="14" t="s">
        <v>79</v>
      </c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</row>
    <row r="32">
      <c r="A32" s="29">
        <v>42664.0</v>
      </c>
      <c r="B32" s="29" t="s">
        <v>33</v>
      </c>
      <c r="C32" s="29" t="s">
        <v>33</v>
      </c>
      <c r="D32" s="30"/>
      <c r="E32" s="30"/>
      <c r="F32" s="29" t="s">
        <v>552</v>
      </c>
      <c r="G32" s="29" t="str">
        <f t="shared" si="2"/>
        <v>8</v>
      </c>
      <c r="H32" s="29">
        <v>30.0</v>
      </c>
      <c r="I32" s="29">
        <v>1945.0</v>
      </c>
      <c r="J32" s="29" t="s">
        <v>553</v>
      </c>
      <c r="K32" s="29">
        <v>40.018445</v>
      </c>
      <c r="L32" s="29">
        <v>-75.261293</v>
      </c>
      <c r="M32" s="29" t="s">
        <v>249</v>
      </c>
      <c r="N32" s="29" t="s">
        <v>79</v>
      </c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</row>
    <row r="33">
      <c r="A33" s="29">
        <v>82633.0</v>
      </c>
      <c r="B33" s="29" t="s">
        <v>33</v>
      </c>
      <c r="C33" s="29" t="s">
        <v>33</v>
      </c>
      <c r="D33" s="30"/>
      <c r="E33" s="30"/>
      <c r="F33" s="29" t="s">
        <v>554</v>
      </c>
      <c r="G33" s="29" t="str">
        <f t="shared" si="2"/>
        <v>9</v>
      </c>
      <c r="H33" s="29">
        <v>2.0</v>
      </c>
      <c r="I33" s="29">
        <v>1945.0</v>
      </c>
      <c r="J33" s="29" t="s">
        <v>553</v>
      </c>
      <c r="K33" s="29">
        <v>40.018445</v>
      </c>
      <c r="L33" s="29">
        <v>-75.261293</v>
      </c>
      <c r="M33" s="29" t="s">
        <v>249</v>
      </c>
      <c r="N33" s="29" t="s">
        <v>79</v>
      </c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</row>
    <row r="34">
      <c r="A34" s="25">
        <v>38877.0</v>
      </c>
      <c r="B34" s="25" t="s">
        <v>33</v>
      </c>
      <c r="C34" s="25" t="s">
        <v>33</v>
      </c>
      <c r="D34" s="26"/>
      <c r="E34" s="26"/>
      <c r="F34" s="25" t="s">
        <v>555</v>
      </c>
      <c r="G34" s="25" t="str">
        <f t="shared" si="2"/>
        <v>6</v>
      </c>
      <c r="H34" s="25">
        <v>8.0</v>
      </c>
      <c r="I34" s="25">
        <v>1945.0</v>
      </c>
      <c r="J34" s="25" t="s">
        <v>556</v>
      </c>
      <c r="K34" s="25">
        <v>40.041012</v>
      </c>
      <c r="L34" s="25">
        <v>-75.264116</v>
      </c>
      <c r="M34" s="25" t="s">
        <v>249</v>
      </c>
      <c r="N34" s="25" t="s">
        <v>79</v>
      </c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</row>
    <row r="35">
      <c r="A35" s="22">
        <v>98275.0</v>
      </c>
      <c r="B35" s="22" t="s">
        <v>33</v>
      </c>
      <c r="C35" s="22" t="s">
        <v>33</v>
      </c>
      <c r="D35" s="23"/>
      <c r="E35" s="23"/>
      <c r="F35" s="22" t="s">
        <v>557</v>
      </c>
      <c r="G35" s="22" t="str">
        <f t="shared" si="2"/>
        <v>5</v>
      </c>
      <c r="H35" s="22">
        <v>10.0</v>
      </c>
      <c r="I35" s="22">
        <v>1959.0</v>
      </c>
      <c r="J35" s="22" t="s">
        <v>558</v>
      </c>
      <c r="K35" s="22">
        <v>40.243128</v>
      </c>
      <c r="L35" s="22">
        <v>-79.237532</v>
      </c>
      <c r="M35" s="22" t="s">
        <v>249</v>
      </c>
      <c r="N35" s="22" t="s">
        <v>79</v>
      </c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</row>
    <row r="36">
      <c r="A36" s="11">
        <v>39762.0</v>
      </c>
      <c r="B36" s="11" t="s">
        <v>33</v>
      </c>
      <c r="C36" s="11" t="s">
        <v>33</v>
      </c>
      <c r="D36" s="12"/>
      <c r="E36" s="12"/>
      <c r="F36" s="11" t="s">
        <v>195</v>
      </c>
      <c r="G36" s="11" t="str">
        <f t="shared" si="2"/>
        <v>8</v>
      </c>
      <c r="H36" s="11">
        <v>16.0</v>
      </c>
      <c r="I36" s="11">
        <v>1953.0</v>
      </c>
      <c r="J36" s="11" t="s">
        <v>559</v>
      </c>
      <c r="K36" s="11">
        <v>40.31676</v>
      </c>
      <c r="L36" s="11">
        <v>-75.736858</v>
      </c>
      <c r="M36" s="11" t="s">
        <v>249</v>
      </c>
      <c r="N36" s="11" t="s">
        <v>79</v>
      </c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</row>
    <row r="37">
      <c r="A37" s="36">
        <v>39567.0</v>
      </c>
      <c r="B37" s="36" t="s">
        <v>33</v>
      </c>
      <c r="C37" s="36" t="s">
        <v>33</v>
      </c>
      <c r="D37" s="37"/>
      <c r="E37" s="37"/>
      <c r="F37" s="36" t="s">
        <v>232</v>
      </c>
      <c r="G37" s="36" t="str">
        <f t="shared" si="2"/>
        <v>8</v>
      </c>
      <c r="H37" s="36">
        <v>6.0</v>
      </c>
      <c r="I37" s="36">
        <v>1953.0</v>
      </c>
      <c r="J37" s="36" t="s">
        <v>560</v>
      </c>
      <c r="K37" s="36">
        <v>40.382356</v>
      </c>
      <c r="L37" s="36">
        <v>-75.41986</v>
      </c>
      <c r="M37" s="36" t="s">
        <v>249</v>
      </c>
      <c r="N37" s="36" t="s">
        <v>79</v>
      </c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</row>
    <row r="38">
      <c r="A38" s="39">
        <v>41761.0</v>
      </c>
      <c r="B38" s="39" t="s">
        <v>33</v>
      </c>
      <c r="C38" s="39" t="s">
        <v>33</v>
      </c>
      <c r="D38" s="40"/>
      <c r="E38" s="40"/>
      <c r="F38" s="39" t="s">
        <v>561</v>
      </c>
      <c r="G38" s="39" t="str">
        <f t="shared" si="2"/>
        <v>7</v>
      </c>
      <c r="H38" s="39">
        <v>31.0</v>
      </c>
      <c r="I38" s="39">
        <v>1953.0</v>
      </c>
      <c r="J38" s="39" t="s">
        <v>562</v>
      </c>
      <c r="K38" s="39">
        <v>40.385377</v>
      </c>
      <c r="L38" s="39">
        <v>-75.519348</v>
      </c>
      <c r="M38" s="39" t="s">
        <v>249</v>
      </c>
      <c r="N38" s="39" t="s">
        <v>79</v>
      </c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</row>
    <row r="39">
      <c r="A39" s="34">
        <v>39552.0</v>
      </c>
      <c r="B39" s="34" t="s">
        <v>33</v>
      </c>
      <c r="C39" s="34" t="s">
        <v>33</v>
      </c>
      <c r="D39" s="34"/>
      <c r="E39" s="34">
        <v>512532.0</v>
      </c>
      <c r="F39" s="34" t="s">
        <v>563</v>
      </c>
      <c r="G39" s="34" t="str">
        <f t="shared" si="2"/>
        <v>7</v>
      </c>
      <c r="H39" s="34">
        <v>4.0</v>
      </c>
      <c r="I39" s="34">
        <v>1953.0</v>
      </c>
      <c r="J39" s="34" t="s">
        <v>564</v>
      </c>
      <c r="K39" s="34">
        <v>40.387327</v>
      </c>
      <c r="L39" s="34">
        <v>-75.146561</v>
      </c>
      <c r="M39" s="34" t="s">
        <v>249</v>
      </c>
      <c r="N39" s="34" t="s">
        <v>79</v>
      </c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</row>
    <row r="40">
      <c r="A40" s="19">
        <v>39884.0</v>
      </c>
      <c r="B40" s="20"/>
      <c r="C40" s="19" t="s">
        <v>33</v>
      </c>
      <c r="D40" s="19"/>
      <c r="E40" s="19">
        <v>470907.0</v>
      </c>
      <c r="F40" s="19" t="s">
        <v>565</v>
      </c>
      <c r="G40" s="19">
        <v>7.0</v>
      </c>
      <c r="H40" s="19">
        <v>17.0</v>
      </c>
      <c r="I40" s="19">
        <v>1947.0</v>
      </c>
      <c r="J40" s="19" t="s">
        <v>566</v>
      </c>
      <c r="K40" s="57">
        <v>40.540265</v>
      </c>
      <c r="L40" s="57">
        <v>-75.154081</v>
      </c>
      <c r="M40" s="19" t="s">
        <v>249</v>
      </c>
      <c r="N40" s="19" t="s">
        <v>79</v>
      </c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</row>
    <row r="41">
      <c r="A41" s="19">
        <v>37202.0</v>
      </c>
      <c r="B41" s="19" t="s">
        <v>33</v>
      </c>
      <c r="C41" s="19" t="s">
        <v>33</v>
      </c>
      <c r="D41" s="19"/>
      <c r="E41" s="19">
        <v>470308.0</v>
      </c>
      <c r="F41" s="19">
        <v>1947.0</v>
      </c>
      <c r="G41" s="20"/>
      <c r="H41" s="20"/>
      <c r="I41" s="19">
        <v>1947.0</v>
      </c>
      <c r="J41" s="19" t="s">
        <v>567</v>
      </c>
      <c r="K41" s="57">
        <v>40.540265</v>
      </c>
      <c r="L41" s="57">
        <v>-75.154081</v>
      </c>
      <c r="M41" s="19" t="s">
        <v>249</v>
      </c>
      <c r="N41" s="19" t="s">
        <v>79</v>
      </c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</row>
    <row r="42">
      <c r="A42" s="19">
        <v>39649.0</v>
      </c>
      <c r="B42" s="20"/>
      <c r="C42" s="19" t="s">
        <v>33</v>
      </c>
      <c r="D42" s="19"/>
      <c r="E42" s="19">
        <v>470433.0</v>
      </c>
      <c r="F42" s="19">
        <v>1947.0</v>
      </c>
      <c r="G42" s="20"/>
      <c r="H42" s="20"/>
      <c r="I42" s="19">
        <v>1947.0</v>
      </c>
      <c r="J42" s="19" t="s">
        <v>567</v>
      </c>
      <c r="K42" s="57">
        <v>40.540265</v>
      </c>
      <c r="L42" s="57">
        <v>-75.154081</v>
      </c>
      <c r="M42" s="19" t="s">
        <v>249</v>
      </c>
      <c r="N42" s="19" t="s">
        <v>79</v>
      </c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</row>
    <row r="43">
      <c r="A43" s="19">
        <v>40561.0</v>
      </c>
      <c r="B43" s="19"/>
      <c r="C43" s="19" t="s">
        <v>33</v>
      </c>
      <c r="D43" s="19"/>
      <c r="E43" s="19">
        <v>470483.0</v>
      </c>
      <c r="F43" s="19" t="s">
        <v>568</v>
      </c>
      <c r="G43" s="19">
        <v>7.0</v>
      </c>
      <c r="H43" s="19">
        <v>12.0</v>
      </c>
      <c r="I43" s="19">
        <v>1947.0</v>
      </c>
      <c r="J43" s="19" t="s">
        <v>567</v>
      </c>
      <c r="K43" s="57">
        <v>40.540265</v>
      </c>
      <c r="L43" s="57">
        <v>-75.154081</v>
      </c>
      <c r="M43" s="19" t="s">
        <v>249</v>
      </c>
      <c r="N43" s="19" t="s">
        <v>79</v>
      </c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</row>
    <row r="44">
      <c r="A44" s="19">
        <v>39563.0</v>
      </c>
      <c r="B44" s="19" t="s">
        <v>33</v>
      </c>
      <c r="C44" s="19" t="s">
        <v>33</v>
      </c>
      <c r="D44" s="19"/>
      <c r="E44" s="19">
        <v>470306.0</v>
      </c>
      <c r="F44" s="19" t="s">
        <v>569</v>
      </c>
      <c r="G44" s="19" t="str">
        <f t="shared" ref="G44:G77" si="3">IFERROR(__xludf.DUMMYFUNCTION("SPLIT(F44, ""."", TRUE)"),"6")</f>
        <v>6</v>
      </c>
      <c r="H44" s="19">
        <v>19.0</v>
      </c>
      <c r="I44" s="19">
        <v>1947.0</v>
      </c>
      <c r="J44" s="58" t="s">
        <v>570</v>
      </c>
      <c r="K44" s="57">
        <v>40.540265</v>
      </c>
      <c r="L44" s="57">
        <v>-75.154081</v>
      </c>
      <c r="M44" s="19" t="s">
        <v>249</v>
      </c>
      <c r="N44" s="19" t="s">
        <v>79</v>
      </c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</row>
    <row r="45">
      <c r="A45" s="17">
        <v>43939.0</v>
      </c>
      <c r="B45" s="17" t="s">
        <v>33</v>
      </c>
      <c r="C45" s="17" t="s">
        <v>33</v>
      </c>
      <c r="D45" s="17"/>
      <c r="E45" s="17">
        <v>6309.0</v>
      </c>
      <c r="F45" s="17" t="s">
        <v>167</v>
      </c>
      <c r="G45" s="17" t="str">
        <f t="shared" si="3"/>
        <v>9</v>
      </c>
      <c r="H45" s="17">
        <v>5.0</v>
      </c>
      <c r="I45" s="17">
        <v>1945.0</v>
      </c>
      <c r="J45" s="17" t="s">
        <v>571</v>
      </c>
      <c r="K45" s="17">
        <v>40.605261</v>
      </c>
      <c r="L45" s="17">
        <v>-79.146248</v>
      </c>
      <c r="M45" s="17" t="s">
        <v>249</v>
      </c>
      <c r="N45" s="17" t="s">
        <v>79</v>
      </c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</row>
    <row r="46">
      <c r="A46" s="17">
        <v>38535.0</v>
      </c>
      <c r="B46" s="17" t="s">
        <v>33</v>
      </c>
      <c r="C46" s="17" t="s">
        <v>33</v>
      </c>
      <c r="D46" s="18"/>
      <c r="E46" s="18"/>
      <c r="F46" s="17" t="s">
        <v>572</v>
      </c>
      <c r="G46" s="17" t="str">
        <f t="shared" si="3"/>
        <v>9</v>
      </c>
      <c r="H46" s="17">
        <v>5.0</v>
      </c>
      <c r="I46" s="17">
        <v>1961.0</v>
      </c>
      <c r="J46" s="17" t="s">
        <v>571</v>
      </c>
      <c r="K46" s="17">
        <v>40.605261</v>
      </c>
      <c r="L46" s="17">
        <v>-79.146248</v>
      </c>
      <c r="M46" s="17" t="s">
        <v>249</v>
      </c>
      <c r="N46" s="17" t="s">
        <v>79</v>
      </c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</row>
    <row r="47">
      <c r="A47" s="17">
        <v>50705.0</v>
      </c>
      <c r="B47" s="17" t="s">
        <v>33</v>
      </c>
      <c r="C47" s="17" t="s">
        <v>33</v>
      </c>
      <c r="D47" s="17"/>
      <c r="E47" s="17">
        <v>6309.0</v>
      </c>
      <c r="F47" s="17" t="s">
        <v>572</v>
      </c>
      <c r="G47" s="17" t="str">
        <f t="shared" si="3"/>
        <v>9</v>
      </c>
      <c r="H47" s="17">
        <v>5.0</v>
      </c>
      <c r="I47" s="17">
        <v>1961.0</v>
      </c>
      <c r="J47" s="17" t="s">
        <v>573</v>
      </c>
      <c r="K47" s="17">
        <v>40.605261</v>
      </c>
      <c r="L47" s="17">
        <v>-79.146248</v>
      </c>
      <c r="M47" s="17" t="s">
        <v>249</v>
      </c>
      <c r="N47" s="17" t="s">
        <v>79</v>
      </c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</row>
    <row r="48">
      <c r="A48" s="14">
        <v>95320.0</v>
      </c>
      <c r="B48" s="14" t="s">
        <v>33</v>
      </c>
      <c r="C48" s="14" t="s">
        <v>33</v>
      </c>
      <c r="D48" s="14"/>
      <c r="E48" s="14">
        <v>6309.0</v>
      </c>
      <c r="F48" s="14" t="s">
        <v>574</v>
      </c>
      <c r="G48" s="14" t="str">
        <f t="shared" si="3"/>
        <v>9</v>
      </c>
      <c r="H48" s="14">
        <v>10.0</v>
      </c>
      <c r="I48" s="14">
        <v>1961.0</v>
      </c>
      <c r="J48" s="14" t="s">
        <v>575</v>
      </c>
      <c r="K48" s="14">
        <v>40.619409</v>
      </c>
      <c r="L48" s="14">
        <v>-79.170404</v>
      </c>
      <c r="M48" s="14" t="s">
        <v>249</v>
      </c>
      <c r="N48" s="14" t="s">
        <v>79</v>
      </c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</row>
    <row r="49">
      <c r="A49" s="14">
        <v>50747.0</v>
      </c>
      <c r="B49" s="14" t="s">
        <v>33</v>
      </c>
      <c r="C49" s="14" t="s">
        <v>33</v>
      </c>
      <c r="D49" s="14"/>
      <c r="E49" s="14">
        <v>6309.0</v>
      </c>
      <c r="F49" s="14" t="s">
        <v>574</v>
      </c>
      <c r="G49" s="14" t="str">
        <f t="shared" si="3"/>
        <v>9</v>
      </c>
      <c r="H49" s="14">
        <v>10.0</v>
      </c>
      <c r="I49" s="14">
        <v>1961.0</v>
      </c>
      <c r="J49" s="14" t="s">
        <v>575</v>
      </c>
      <c r="K49" s="14">
        <v>40.619409</v>
      </c>
      <c r="L49" s="14">
        <v>-79.170404</v>
      </c>
      <c r="M49" s="14" t="s">
        <v>249</v>
      </c>
      <c r="N49" s="14" t="s">
        <v>79</v>
      </c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</row>
    <row r="50">
      <c r="A50" s="14">
        <v>95320.0</v>
      </c>
      <c r="B50" s="14" t="s">
        <v>33</v>
      </c>
      <c r="C50" s="14" t="s">
        <v>33</v>
      </c>
      <c r="D50" s="14"/>
      <c r="E50" s="14">
        <v>6309.0</v>
      </c>
      <c r="F50" s="14" t="s">
        <v>574</v>
      </c>
      <c r="G50" s="14" t="str">
        <f t="shared" si="3"/>
        <v>9</v>
      </c>
      <c r="H50" s="14">
        <v>10.0</v>
      </c>
      <c r="I50" s="14">
        <v>1961.0</v>
      </c>
      <c r="J50" s="14" t="s">
        <v>575</v>
      </c>
      <c r="K50" s="14">
        <v>40.619409</v>
      </c>
      <c r="L50" s="14">
        <v>-79.170404</v>
      </c>
      <c r="M50" s="14" t="s">
        <v>249</v>
      </c>
      <c r="N50" s="14" t="s">
        <v>79</v>
      </c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</row>
    <row r="51">
      <c r="A51" s="14">
        <v>47598.0</v>
      </c>
      <c r="B51" s="14" t="s">
        <v>33</v>
      </c>
      <c r="C51" s="14" t="s">
        <v>33</v>
      </c>
      <c r="D51" s="15"/>
      <c r="E51" s="15"/>
      <c r="F51" s="14" t="s">
        <v>576</v>
      </c>
      <c r="G51" s="14" t="str">
        <f t="shared" si="3"/>
        <v>7</v>
      </c>
      <c r="H51" s="14">
        <v>30.0</v>
      </c>
      <c r="I51" s="14">
        <v>1961.0</v>
      </c>
      <c r="J51" s="14" t="s">
        <v>577</v>
      </c>
      <c r="K51" s="14">
        <v>40.619409</v>
      </c>
      <c r="L51" s="14">
        <v>-79.170404</v>
      </c>
      <c r="M51" s="14" t="s">
        <v>249</v>
      </c>
      <c r="N51" s="14" t="s">
        <v>79</v>
      </c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</row>
    <row r="52">
      <c r="A52" s="29">
        <v>84149.0</v>
      </c>
      <c r="B52" s="29" t="s">
        <v>33</v>
      </c>
      <c r="C52" s="29" t="s">
        <v>33</v>
      </c>
      <c r="D52" s="29"/>
      <c r="E52" s="29"/>
      <c r="F52" s="29" t="s">
        <v>578</v>
      </c>
      <c r="G52" s="29" t="str">
        <f t="shared" si="3"/>
        <v>6</v>
      </c>
      <c r="H52" s="29">
        <v>7.0</v>
      </c>
      <c r="I52" s="29">
        <v>1961.0</v>
      </c>
      <c r="J52" s="29" t="s">
        <v>579</v>
      </c>
      <c r="K52" s="29">
        <v>40.793395</v>
      </c>
      <c r="L52" s="29">
        <v>-77.763437</v>
      </c>
      <c r="M52" s="29" t="s">
        <v>249</v>
      </c>
      <c r="N52" s="29" t="s">
        <v>79</v>
      </c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</row>
    <row r="53">
      <c r="A53" s="29">
        <v>40097.0</v>
      </c>
      <c r="B53" s="29" t="s">
        <v>33</v>
      </c>
      <c r="C53" s="29" t="s">
        <v>33</v>
      </c>
      <c r="D53" s="30"/>
      <c r="E53" s="30"/>
      <c r="F53" s="29" t="s">
        <v>580</v>
      </c>
      <c r="G53" s="29" t="str">
        <f t="shared" si="3"/>
        <v>6</v>
      </c>
      <c r="H53" s="29">
        <v>19.0</v>
      </c>
      <c r="I53" s="29">
        <v>1945.0</v>
      </c>
      <c r="J53" s="29" t="s">
        <v>352</v>
      </c>
      <c r="K53" s="29">
        <v>40.793395</v>
      </c>
      <c r="L53" s="29">
        <v>-77.763437</v>
      </c>
      <c r="M53" s="29" t="s">
        <v>249</v>
      </c>
      <c r="N53" s="29" t="s">
        <v>79</v>
      </c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</row>
    <row r="54">
      <c r="A54" s="29">
        <v>37425.0</v>
      </c>
      <c r="B54" s="29" t="s">
        <v>33</v>
      </c>
      <c r="C54" s="29" t="s">
        <v>33</v>
      </c>
      <c r="D54" s="30"/>
      <c r="E54" s="30"/>
      <c r="F54" s="29" t="s">
        <v>581</v>
      </c>
      <c r="G54" s="29" t="str">
        <f t="shared" si="3"/>
        <v>6</v>
      </c>
      <c r="H54" s="29">
        <v>16.0</v>
      </c>
      <c r="I54" s="29">
        <v>1945.0</v>
      </c>
      <c r="J54" s="29" t="s">
        <v>352</v>
      </c>
      <c r="K54" s="29">
        <v>40.793395</v>
      </c>
      <c r="L54" s="29">
        <v>-77.763437</v>
      </c>
      <c r="M54" s="29" t="s">
        <v>249</v>
      </c>
      <c r="N54" s="29" t="s">
        <v>79</v>
      </c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</row>
    <row r="55">
      <c r="A55" s="29">
        <v>42695.0</v>
      </c>
      <c r="B55" s="29" t="s">
        <v>33</v>
      </c>
      <c r="C55" s="29" t="s">
        <v>33</v>
      </c>
      <c r="D55" s="30"/>
      <c r="E55" s="30"/>
      <c r="F55" s="29" t="s">
        <v>581</v>
      </c>
      <c r="G55" s="29" t="str">
        <f t="shared" si="3"/>
        <v>6</v>
      </c>
      <c r="H55" s="29">
        <v>16.0</v>
      </c>
      <c r="I55" s="29">
        <v>1945.0</v>
      </c>
      <c r="J55" s="29" t="s">
        <v>352</v>
      </c>
      <c r="K55" s="29">
        <v>40.793395</v>
      </c>
      <c r="L55" s="29">
        <v>-77.763437</v>
      </c>
      <c r="M55" s="29" t="s">
        <v>249</v>
      </c>
      <c r="N55" s="29" t="s">
        <v>79</v>
      </c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</row>
    <row r="56">
      <c r="A56" s="25">
        <v>42463.0</v>
      </c>
      <c r="B56" s="25" t="s">
        <v>33</v>
      </c>
      <c r="C56" s="25" t="s">
        <v>33</v>
      </c>
      <c r="D56" s="26"/>
      <c r="E56" s="26"/>
      <c r="F56" s="25" t="s">
        <v>434</v>
      </c>
      <c r="G56" s="25" t="str">
        <f t="shared" si="3"/>
        <v>6</v>
      </c>
      <c r="H56" s="25">
        <v>17.0</v>
      </c>
      <c r="I56" s="25">
        <v>1945.0</v>
      </c>
      <c r="J56" s="25" t="s">
        <v>582</v>
      </c>
      <c r="K56" s="25">
        <v>40.793395</v>
      </c>
      <c r="L56" s="25">
        <v>-77.860001</v>
      </c>
      <c r="M56" s="25" t="s">
        <v>249</v>
      </c>
      <c r="N56" s="25" t="s">
        <v>79</v>
      </c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</row>
    <row r="57">
      <c r="A57" s="25">
        <v>45353.0</v>
      </c>
      <c r="B57" s="25" t="s">
        <v>33</v>
      </c>
      <c r="C57" s="25" t="s">
        <v>33</v>
      </c>
      <c r="D57" s="26"/>
      <c r="E57" s="26"/>
      <c r="F57" s="25" t="s">
        <v>580</v>
      </c>
      <c r="G57" s="25" t="str">
        <f t="shared" si="3"/>
        <v>6</v>
      </c>
      <c r="H57" s="25">
        <v>19.0</v>
      </c>
      <c r="I57" s="25">
        <v>1945.0</v>
      </c>
      <c r="J57" s="25" t="s">
        <v>582</v>
      </c>
      <c r="K57" s="25">
        <v>40.793395</v>
      </c>
      <c r="L57" s="25">
        <v>-77.860001</v>
      </c>
      <c r="M57" s="25" t="s">
        <v>249</v>
      </c>
      <c r="N57" s="25" t="s">
        <v>79</v>
      </c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</row>
    <row r="58">
      <c r="A58" s="25">
        <v>40910.0</v>
      </c>
      <c r="B58" s="25" t="s">
        <v>33</v>
      </c>
      <c r="C58" s="25" t="s">
        <v>33</v>
      </c>
      <c r="D58" s="26"/>
      <c r="E58" s="26"/>
      <c r="F58" s="25" t="s">
        <v>580</v>
      </c>
      <c r="G58" s="25" t="str">
        <f t="shared" si="3"/>
        <v>6</v>
      </c>
      <c r="H58" s="25">
        <v>19.0</v>
      </c>
      <c r="I58" s="25">
        <v>1945.0</v>
      </c>
      <c r="J58" s="25" t="s">
        <v>582</v>
      </c>
      <c r="K58" s="25">
        <v>40.793395</v>
      </c>
      <c r="L58" s="25">
        <v>-77.860001</v>
      </c>
      <c r="M58" s="25" t="s">
        <v>249</v>
      </c>
      <c r="N58" s="25" t="s">
        <v>79</v>
      </c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</row>
    <row r="59">
      <c r="A59" s="25">
        <v>40196.0</v>
      </c>
      <c r="B59" s="25" t="s">
        <v>33</v>
      </c>
      <c r="C59" s="25" t="s">
        <v>33</v>
      </c>
      <c r="D59" s="26"/>
      <c r="E59" s="26"/>
      <c r="F59" s="25" t="s">
        <v>434</v>
      </c>
      <c r="G59" s="25" t="str">
        <f t="shared" si="3"/>
        <v>6</v>
      </c>
      <c r="H59" s="25">
        <v>17.0</v>
      </c>
      <c r="I59" s="25">
        <v>1945.0</v>
      </c>
      <c r="J59" s="25" t="s">
        <v>582</v>
      </c>
      <c r="K59" s="25">
        <v>40.793395</v>
      </c>
      <c r="L59" s="25">
        <v>-77.860001</v>
      </c>
      <c r="M59" s="25" t="s">
        <v>249</v>
      </c>
      <c r="N59" s="25" t="s">
        <v>79</v>
      </c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</row>
    <row r="60">
      <c r="A60" s="25">
        <v>39592.0</v>
      </c>
      <c r="B60" s="25" t="s">
        <v>33</v>
      </c>
      <c r="C60" s="25" t="s">
        <v>33</v>
      </c>
      <c r="D60" s="26"/>
      <c r="E60" s="26"/>
      <c r="F60" s="25" t="s">
        <v>580</v>
      </c>
      <c r="G60" s="25" t="str">
        <f t="shared" si="3"/>
        <v>6</v>
      </c>
      <c r="H60" s="25">
        <v>19.0</v>
      </c>
      <c r="I60" s="25">
        <v>1945.0</v>
      </c>
      <c r="J60" s="25" t="s">
        <v>582</v>
      </c>
      <c r="K60" s="25">
        <v>40.793395</v>
      </c>
      <c r="L60" s="25">
        <v>-77.860001</v>
      </c>
      <c r="M60" s="25" t="s">
        <v>249</v>
      </c>
      <c r="N60" s="25" t="s">
        <v>79</v>
      </c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</row>
    <row r="61">
      <c r="A61" s="25">
        <v>38112.0</v>
      </c>
      <c r="B61" s="25" t="s">
        <v>33</v>
      </c>
      <c r="C61" s="25" t="s">
        <v>33</v>
      </c>
      <c r="D61" s="26"/>
      <c r="E61" s="26"/>
      <c r="F61" s="25" t="s">
        <v>434</v>
      </c>
      <c r="G61" s="25" t="str">
        <f t="shared" si="3"/>
        <v>6</v>
      </c>
      <c r="H61" s="25">
        <v>17.0</v>
      </c>
      <c r="I61" s="25">
        <v>1945.0</v>
      </c>
      <c r="J61" s="25" t="s">
        <v>582</v>
      </c>
      <c r="K61" s="25">
        <v>40.793395</v>
      </c>
      <c r="L61" s="25">
        <v>-77.860001</v>
      </c>
      <c r="M61" s="25" t="s">
        <v>249</v>
      </c>
      <c r="N61" s="25" t="s">
        <v>79</v>
      </c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</row>
    <row r="62">
      <c r="A62" s="25">
        <v>39901.0</v>
      </c>
      <c r="B62" s="25" t="s">
        <v>33</v>
      </c>
      <c r="C62" s="25" t="s">
        <v>33</v>
      </c>
      <c r="D62" s="26"/>
      <c r="E62" s="26"/>
      <c r="F62" s="25" t="s">
        <v>580</v>
      </c>
      <c r="G62" s="25" t="str">
        <f t="shared" si="3"/>
        <v>6</v>
      </c>
      <c r="H62" s="25">
        <v>19.0</v>
      </c>
      <c r="I62" s="25">
        <v>1945.0</v>
      </c>
      <c r="J62" s="25" t="s">
        <v>582</v>
      </c>
      <c r="K62" s="25">
        <v>40.793395</v>
      </c>
      <c r="L62" s="25">
        <v>-77.860001</v>
      </c>
      <c r="M62" s="25" t="s">
        <v>249</v>
      </c>
      <c r="N62" s="25" t="s">
        <v>79</v>
      </c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</row>
    <row r="63">
      <c r="A63" s="25">
        <v>40249.0</v>
      </c>
      <c r="B63" s="25" t="s">
        <v>33</v>
      </c>
      <c r="C63" s="25" t="s">
        <v>33</v>
      </c>
      <c r="D63" s="26"/>
      <c r="E63" s="26"/>
      <c r="F63" s="25" t="s">
        <v>434</v>
      </c>
      <c r="G63" s="25" t="str">
        <f t="shared" si="3"/>
        <v>6</v>
      </c>
      <c r="H63" s="25">
        <v>17.0</v>
      </c>
      <c r="I63" s="25">
        <v>1945.0</v>
      </c>
      <c r="J63" s="25" t="s">
        <v>582</v>
      </c>
      <c r="K63" s="25">
        <v>40.793395</v>
      </c>
      <c r="L63" s="25">
        <v>-77.860001</v>
      </c>
      <c r="M63" s="25" t="s">
        <v>249</v>
      </c>
      <c r="N63" s="25" t="s">
        <v>79</v>
      </c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</row>
    <row r="64">
      <c r="A64" s="25">
        <v>41510.0</v>
      </c>
      <c r="B64" s="25" t="s">
        <v>33</v>
      </c>
      <c r="C64" s="25" t="s">
        <v>33</v>
      </c>
      <c r="D64" s="26"/>
      <c r="E64" s="26"/>
      <c r="F64" s="25" t="s">
        <v>580</v>
      </c>
      <c r="G64" s="25" t="str">
        <f t="shared" si="3"/>
        <v>6</v>
      </c>
      <c r="H64" s="25">
        <v>19.0</v>
      </c>
      <c r="I64" s="25">
        <v>1945.0</v>
      </c>
      <c r="J64" s="25" t="s">
        <v>583</v>
      </c>
      <c r="K64" s="25">
        <v>40.793395</v>
      </c>
      <c r="L64" s="25">
        <v>-77.860001</v>
      </c>
      <c r="M64" s="25" t="s">
        <v>249</v>
      </c>
      <c r="N64" s="25" t="s">
        <v>79</v>
      </c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</row>
    <row r="65">
      <c r="A65" s="22">
        <v>82907.0</v>
      </c>
      <c r="B65" s="22" t="s">
        <v>33</v>
      </c>
      <c r="C65" s="22" t="s">
        <v>33</v>
      </c>
      <c r="D65" s="23"/>
      <c r="E65" s="23"/>
      <c r="F65" s="22" t="s">
        <v>584</v>
      </c>
      <c r="G65" s="22" t="str">
        <f t="shared" si="3"/>
        <v>6</v>
      </c>
      <c r="H65" s="22">
        <v>8.0</v>
      </c>
      <c r="I65" s="22">
        <v>1961.0</v>
      </c>
      <c r="J65" s="22" t="s">
        <v>585</v>
      </c>
      <c r="K65" s="22">
        <v>40.800738</v>
      </c>
      <c r="L65" s="22">
        <v>-77.944409</v>
      </c>
      <c r="M65" s="22" t="s">
        <v>249</v>
      </c>
      <c r="N65" s="22" t="s">
        <v>79</v>
      </c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</row>
    <row r="66">
      <c r="A66" s="11">
        <v>40902.0</v>
      </c>
      <c r="B66" s="11" t="s">
        <v>33</v>
      </c>
      <c r="C66" s="11" t="s">
        <v>33</v>
      </c>
      <c r="D66" s="12"/>
      <c r="E66" s="12"/>
      <c r="F66" s="11" t="s">
        <v>434</v>
      </c>
      <c r="G66" s="11" t="str">
        <f t="shared" si="3"/>
        <v>6</v>
      </c>
      <c r="H66" s="11">
        <v>17.0</v>
      </c>
      <c r="I66" s="11">
        <v>1945.0</v>
      </c>
      <c r="J66" s="11" t="s">
        <v>586</v>
      </c>
      <c r="K66" s="11">
        <v>40.804555</v>
      </c>
      <c r="L66" s="11">
        <v>-77.843068</v>
      </c>
      <c r="M66" s="11" t="s">
        <v>249</v>
      </c>
      <c r="N66" s="11" t="s">
        <v>79</v>
      </c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</row>
    <row r="67">
      <c r="A67" s="36">
        <v>42437.0</v>
      </c>
      <c r="B67" s="36" t="s">
        <v>33</v>
      </c>
      <c r="C67" s="36" t="s">
        <v>33</v>
      </c>
      <c r="D67" s="37"/>
      <c r="E67" s="37"/>
      <c r="F67" s="36" t="s">
        <v>439</v>
      </c>
      <c r="G67" s="36" t="str">
        <f t="shared" si="3"/>
        <v>7</v>
      </c>
      <c r="H67" s="36">
        <v>21.0</v>
      </c>
      <c r="I67" s="36">
        <v>1953.0</v>
      </c>
      <c r="J67" s="36" t="s">
        <v>587</v>
      </c>
      <c r="K67" s="36">
        <v>41.158425</v>
      </c>
      <c r="L67" s="36">
        <v>-75.192402</v>
      </c>
      <c r="M67" s="36" t="s">
        <v>249</v>
      </c>
      <c r="N67" s="36" t="s">
        <v>79</v>
      </c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</row>
    <row r="68">
      <c r="A68" s="39">
        <v>42658.0</v>
      </c>
      <c r="B68" s="39" t="s">
        <v>33</v>
      </c>
      <c r="C68" s="39" t="s">
        <v>33</v>
      </c>
      <c r="D68" s="40"/>
      <c r="E68" s="40"/>
      <c r="F68" s="39" t="s">
        <v>588</v>
      </c>
      <c r="G68" s="39" t="str">
        <f t="shared" si="3"/>
        <v>4</v>
      </c>
      <c r="H68" s="39">
        <v>22.0</v>
      </c>
      <c r="I68" s="39">
        <v>1945.0</v>
      </c>
      <c r="J68" s="39" t="s">
        <v>589</v>
      </c>
      <c r="K68" s="39">
        <v>41.222735</v>
      </c>
      <c r="L68" s="39">
        <v>-75.894607</v>
      </c>
      <c r="M68" s="39" t="s">
        <v>249</v>
      </c>
      <c r="N68" s="39" t="s">
        <v>79</v>
      </c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</row>
    <row r="69">
      <c r="A69" s="34">
        <v>39899.0</v>
      </c>
      <c r="B69" s="34" t="s">
        <v>33</v>
      </c>
      <c r="C69" s="34" t="s">
        <v>33</v>
      </c>
      <c r="D69" s="35"/>
      <c r="E69" s="35"/>
      <c r="F69" s="34" t="s">
        <v>373</v>
      </c>
      <c r="G69" s="34" t="str">
        <f t="shared" si="3"/>
        <v>7</v>
      </c>
      <c r="H69" s="34">
        <v>22.0</v>
      </c>
      <c r="I69" s="34">
        <v>1953.0</v>
      </c>
      <c r="J69" s="34" t="s">
        <v>590</v>
      </c>
      <c r="K69" s="34">
        <v>41.282954</v>
      </c>
      <c r="L69" s="34">
        <v>-75.090488</v>
      </c>
      <c r="M69" s="34" t="s">
        <v>249</v>
      </c>
      <c r="N69" s="34" t="s">
        <v>79</v>
      </c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</row>
    <row r="70">
      <c r="A70" s="19">
        <v>36671.0</v>
      </c>
      <c r="B70" s="19" t="s">
        <v>33</v>
      </c>
      <c r="C70" s="19" t="s">
        <v>33</v>
      </c>
      <c r="D70" s="20"/>
      <c r="E70" s="20"/>
      <c r="F70" s="19" t="s">
        <v>591</v>
      </c>
      <c r="G70" s="19" t="str">
        <f t="shared" si="3"/>
        <v>6</v>
      </c>
      <c r="H70" s="19">
        <v>17.0</v>
      </c>
      <c r="I70" s="19">
        <v>1956.0</v>
      </c>
      <c r="J70" s="19" t="s">
        <v>592</v>
      </c>
      <c r="K70" s="19">
        <v>41.420138</v>
      </c>
      <c r="L70" s="19">
        <v>-76.486217</v>
      </c>
      <c r="M70" s="19" t="s">
        <v>249</v>
      </c>
      <c r="N70" s="19" t="s">
        <v>79</v>
      </c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</row>
    <row r="71">
      <c r="A71" s="19">
        <v>35161.0</v>
      </c>
      <c r="B71" s="19" t="s">
        <v>33</v>
      </c>
      <c r="C71" s="19" t="s">
        <v>33</v>
      </c>
      <c r="D71" s="20"/>
      <c r="E71" s="20"/>
      <c r="F71" s="19" t="s">
        <v>449</v>
      </c>
      <c r="G71" s="19" t="str">
        <f t="shared" si="3"/>
        <v>7</v>
      </c>
      <c r="H71" s="19">
        <v>8.0</v>
      </c>
      <c r="I71" s="19">
        <v>1956.0</v>
      </c>
      <c r="J71" s="19" t="s">
        <v>593</v>
      </c>
      <c r="K71" s="19">
        <v>41.420138</v>
      </c>
      <c r="L71" s="19">
        <v>-76.486217</v>
      </c>
      <c r="M71" s="19" t="s">
        <v>249</v>
      </c>
      <c r="N71" s="19" t="s">
        <v>79</v>
      </c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</row>
    <row r="72">
      <c r="A72" s="17">
        <v>36544.0</v>
      </c>
      <c r="B72" s="17" t="s">
        <v>33</v>
      </c>
      <c r="C72" s="17" t="s">
        <v>33</v>
      </c>
      <c r="D72" s="18"/>
      <c r="E72" s="18"/>
      <c r="F72" s="17" t="s">
        <v>594</v>
      </c>
      <c r="G72" s="17" t="str">
        <f t="shared" si="3"/>
        <v>6</v>
      </c>
      <c r="H72" s="17">
        <v>29.0</v>
      </c>
      <c r="I72" s="17">
        <v>1956.0</v>
      </c>
      <c r="J72" s="17" t="s">
        <v>595</v>
      </c>
      <c r="K72" s="17">
        <v>41.5662</v>
      </c>
      <c r="L72" s="17">
        <v>-76.666059</v>
      </c>
      <c r="M72" s="17" t="s">
        <v>249</v>
      </c>
      <c r="N72" s="17" t="s">
        <v>79</v>
      </c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</row>
    <row r="73">
      <c r="A73" s="17">
        <v>36930.0</v>
      </c>
      <c r="B73" s="17" t="s">
        <v>33</v>
      </c>
      <c r="C73" s="17" t="s">
        <v>33</v>
      </c>
      <c r="D73" s="18"/>
      <c r="E73" s="18"/>
      <c r="F73" s="17" t="s">
        <v>594</v>
      </c>
      <c r="G73" s="17" t="str">
        <f t="shared" si="3"/>
        <v>6</v>
      </c>
      <c r="H73" s="17">
        <v>29.0</v>
      </c>
      <c r="I73" s="17">
        <v>1956.0</v>
      </c>
      <c r="J73" s="17" t="s">
        <v>595</v>
      </c>
      <c r="K73" s="17">
        <v>41.5662</v>
      </c>
      <c r="L73" s="17">
        <v>-76.666059</v>
      </c>
      <c r="M73" s="17" t="s">
        <v>249</v>
      </c>
      <c r="N73" s="17" t="s">
        <v>79</v>
      </c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</row>
    <row r="74">
      <c r="A74" s="17">
        <v>35072.0</v>
      </c>
      <c r="B74" s="17" t="s">
        <v>33</v>
      </c>
      <c r="C74" s="17" t="s">
        <v>33</v>
      </c>
      <c r="D74" s="18"/>
      <c r="E74" s="18"/>
      <c r="F74" s="17" t="s">
        <v>449</v>
      </c>
      <c r="G74" s="17" t="str">
        <f t="shared" si="3"/>
        <v>7</v>
      </c>
      <c r="H74" s="17">
        <v>8.0</v>
      </c>
      <c r="I74" s="17">
        <v>1956.0</v>
      </c>
      <c r="J74" s="17" t="s">
        <v>595</v>
      </c>
      <c r="K74" s="17">
        <v>41.5662</v>
      </c>
      <c r="L74" s="17">
        <v>-76.666059</v>
      </c>
      <c r="M74" s="17" t="s">
        <v>249</v>
      </c>
      <c r="N74" s="17" t="s">
        <v>79</v>
      </c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</row>
    <row r="75">
      <c r="A75" s="17">
        <v>35078.0</v>
      </c>
      <c r="B75" s="17" t="s">
        <v>33</v>
      </c>
      <c r="C75" s="17" t="s">
        <v>33</v>
      </c>
      <c r="D75" s="18"/>
      <c r="E75" s="18"/>
      <c r="F75" s="17" t="s">
        <v>449</v>
      </c>
      <c r="G75" s="17" t="str">
        <f t="shared" si="3"/>
        <v>7</v>
      </c>
      <c r="H75" s="17">
        <v>8.0</v>
      </c>
      <c r="I75" s="17">
        <v>1956.0</v>
      </c>
      <c r="J75" s="17" t="s">
        <v>595</v>
      </c>
      <c r="K75" s="17">
        <v>41.5662</v>
      </c>
      <c r="L75" s="17">
        <v>-76.666059</v>
      </c>
      <c r="M75" s="17" t="s">
        <v>249</v>
      </c>
      <c r="N75" s="17" t="s">
        <v>79</v>
      </c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</row>
    <row r="76">
      <c r="A76" s="14">
        <v>35044.0</v>
      </c>
      <c r="B76" s="14" t="s">
        <v>33</v>
      </c>
      <c r="C76" s="14" t="s">
        <v>33</v>
      </c>
      <c r="D76" s="15"/>
      <c r="E76" s="15"/>
      <c r="F76" s="14" t="s">
        <v>454</v>
      </c>
      <c r="G76" s="14" t="str">
        <f t="shared" si="3"/>
        <v>6</v>
      </c>
      <c r="H76" s="14">
        <v>19.0</v>
      </c>
      <c r="I76" s="14">
        <v>1956.0</v>
      </c>
      <c r="J76" s="14" t="s">
        <v>596</v>
      </c>
      <c r="K76" s="14">
        <v>41.639285</v>
      </c>
      <c r="L76" s="14">
        <v>-79.925517</v>
      </c>
      <c r="M76" s="14" t="s">
        <v>249</v>
      </c>
      <c r="N76" s="14" t="s">
        <v>79</v>
      </c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</row>
    <row r="77">
      <c r="A77" s="8">
        <v>40200.0</v>
      </c>
      <c r="B77" s="8" t="s">
        <v>33</v>
      </c>
      <c r="C77" s="8" t="s">
        <v>33</v>
      </c>
      <c r="D77" s="8"/>
      <c r="E77" s="8">
        <v>510946.0</v>
      </c>
      <c r="F77" s="8" t="s">
        <v>597</v>
      </c>
      <c r="G77" s="8" t="str">
        <f t="shared" si="3"/>
        <v>6</v>
      </c>
      <c r="H77" s="8">
        <v>19.0</v>
      </c>
      <c r="I77" s="8">
        <v>1952.0</v>
      </c>
      <c r="N77" s="8"/>
    </row>
    <row r="78">
      <c r="A78" s="8">
        <v>45433.0</v>
      </c>
      <c r="C78" s="8" t="s">
        <v>33</v>
      </c>
      <c r="D78" s="8"/>
      <c r="E78" s="8">
        <v>470146.0</v>
      </c>
      <c r="N78" s="8"/>
    </row>
    <row r="79">
      <c r="A79" s="8">
        <v>45466.0</v>
      </c>
      <c r="B79" s="8" t="s">
        <v>33</v>
      </c>
      <c r="C79" s="8" t="s">
        <v>33</v>
      </c>
      <c r="D79" s="8"/>
      <c r="E79" s="8">
        <v>510975.0</v>
      </c>
      <c r="F79" s="8" t="s">
        <v>598</v>
      </c>
      <c r="G79" s="8" t="str">
        <f>IFERROR(__xludf.DUMMYFUNCTION("SPLIT(F79, ""."", TRUE)"),"8")</f>
        <v>8</v>
      </c>
      <c r="H79" s="8">
        <v>8.0</v>
      </c>
      <c r="I79" s="8">
        <v>1952.0</v>
      </c>
      <c r="N79" s="8"/>
    </row>
    <row r="80">
      <c r="A80" s="8">
        <v>41852.0</v>
      </c>
      <c r="C80" s="8" t="s">
        <v>33</v>
      </c>
      <c r="D80" s="8"/>
      <c r="E80" s="8">
        <v>470279.0</v>
      </c>
      <c r="F80" s="8">
        <v>6.1947</v>
      </c>
      <c r="J80" s="8" t="s">
        <v>599</v>
      </c>
      <c r="N80" s="8"/>
    </row>
    <row r="81">
      <c r="A81" s="8">
        <v>40692.0</v>
      </c>
      <c r="C81" s="8" t="s">
        <v>33</v>
      </c>
      <c r="D81" s="8"/>
      <c r="E81" s="8">
        <v>470703.0</v>
      </c>
      <c r="F81" s="8" t="s">
        <v>600</v>
      </c>
      <c r="J81" s="8" t="s">
        <v>601</v>
      </c>
      <c r="N81" s="8"/>
    </row>
    <row r="82">
      <c r="A82" s="8">
        <v>39564.0</v>
      </c>
      <c r="B82" s="8" t="s">
        <v>33</v>
      </c>
      <c r="C82" s="8" t="s">
        <v>33</v>
      </c>
      <c r="D82" s="8"/>
      <c r="E82" s="8">
        <v>510448.0</v>
      </c>
      <c r="N82" s="8"/>
    </row>
    <row r="83">
      <c r="A83" s="8">
        <v>41787.0</v>
      </c>
      <c r="B83" s="8" t="s">
        <v>33</v>
      </c>
      <c r="C83" s="8" t="s">
        <v>33</v>
      </c>
      <c r="D83" s="8"/>
      <c r="E83" s="8">
        <v>512429.0</v>
      </c>
      <c r="F83" s="8" t="s">
        <v>351</v>
      </c>
      <c r="G83" s="8" t="str">
        <f>IFERROR(__xludf.DUMMYFUNCTION("SPLIT(F83, ""."", TRUE)"),"7")</f>
        <v>7</v>
      </c>
      <c r="H83" s="8">
        <v>13.0</v>
      </c>
      <c r="I83" s="8">
        <v>1953.0</v>
      </c>
      <c r="N83" s="8"/>
    </row>
    <row r="84">
      <c r="A84" s="8">
        <v>40195.0</v>
      </c>
      <c r="C84" s="8" t="s">
        <v>33</v>
      </c>
      <c r="D84" s="8"/>
      <c r="E84" s="8">
        <v>470365.0</v>
      </c>
      <c r="N84" s="8"/>
    </row>
    <row r="85">
      <c r="A85" s="8">
        <v>41034.0</v>
      </c>
      <c r="C85" s="8" t="s">
        <v>33</v>
      </c>
      <c r="D85" s="8"/>
      <c r="E85" s="8">
        <v>461916.0</v>
      </c>
      <c r="N85" s="8"/>
    </row>
    <row r="86">
      <c r="A86" s="8">
        <v>41772.0</v>
      </c>
      <c r="C86" s="8" t="s">
        <v>33</v>
      </c>
      <c r="D86" s="8"/>
      <c r="E86" s="8">
        <v>461888.0</v>
      </c>
    </row>
    <row r="87">
      <c r="A87" s="8">
        <v>37173.0</v>
      </c>
      <c r="C87" s="8" t="s">
        <v>33</v>
      </c>
      <c r="D87" s="8"/>
      <c r="E87" s="8">
        <v>460648.0</v>
      </c>
      <c r="F87" s="8">
        <v>7.1947</v>
      </c>
      <c r="J87" s="8" t="s">
        <v>602</v>
      </c>
    </row>
    <row r="88">
      <c r="A88" s="8">
        <v>37221.0</v>
      </c>
      <c r="C88" s="8" t="s">
        <v>33</v>
      </c>
      <c r="D88" s="8"/>
      <c r="E88" s="8">
        <v>461491.0</v>
      </c>
    </row>
    <row r="89">
      <c r="A89" s="8">
        <v>37420.0</v>
      </c>
      <c r="C89" s="8" t="s">
        <v>33</v>
      </c>
      <c r="D89" s="8"/>
      <c r="E89" s="8">
        <v>461476.0</v>
      </c>
    </row>
    <row r="90">
      <c r="A90" s="8">
        <v>40392.0</v>
      </c>
      <c r="B90" s="8" t="s">
        <v>33</v>
      </c>
      <c r="C90" s="8" t="s">
        <v>33</v>
      </c>
    </row>
    <row r="91">
      <c r="A91" s="8">
        <v>39556.0</v>
      </c>
      <c r="B91" s="8" t="s">
        <v>33</v>
      </c>
      <c r="C91" s="8" t="s">
        <v>33</v>
      </c>
      <c r="D91" s="8"/>
      <c r="E91" s="8">
        <v>470360.0</v>
      </c>
    </row>
    <row r="92">
      <c r="A92" s="8">
        <v>37429.0</v>
      </c>
      <c r="B92" s="8" t="s">
        <v>33</v>
      </c>
      <c r="C92" s="8" t="s">
        <v>33</v>
      </c>
      <c r="D92" s="8"/>
      <c r="E92" s="8">
        <v>470280.0</v>
      </c>
      <c r="F92" s="8">
        <v>6.1947</v>
      </c>
      <c r="J92" s="8" t="s">
        <v>599</v>
      </c>
    </row>
    <row r="93">
      <c r="A93" s="8">
        <v>41757.0</v>
      </c>
      <c r="B93" s="8" t="s">
        <v>33</v>
      </c>
      <c r="C93" s="8" t="s">
        <v>33</v>
      </c>
      <c r="D93" s="8"/>
      <c r="E93" s="8">
        <v>470281.0</v>
      </c>
      <c r="F93" s="8">
        <v>6.1947</v>
      </c>
      <c r="J93" s="8" t="s">
        <v>599</v>
      </c>
    </row>
    <row r="94">
      <c r="A94" s="8">
        <v>39760.0</v>
      </c>
      <c r="C94" s="8" t="s">
        <v>33</v>
      </c>
      <c r="D94" s="8"/>
      <c r="E94" s="8">
        <v>461964.0</v>
      </c>
    </row>
    <row r="95">
      <c r="A95" s="8">
        <v>39905.0</v>
      </c>
      <c r="C95" s="8" t="s">
        <v>33</v>
      </c>
      <c r="D95" s="8"/>
      <c r="E95" s="8">
        <v>461937.0</v>
      </c>
    </row>
    <row r="96">
      <c r="A96" s="8">
        <v>45291.0</v>
      </c>
      <c r="C96" s="8" t="s">
        <v>33</v>
      </c>
      <c r="D96" s="8"/>
      <c r="E96" s="8">
        <v>460389.0</v>
      </c>
    </row>
    <row r="97">
      <c r="A97" s="8">
        <v>37423.0</v>
      </c>
      <c r="C97" s="8" t="s">
        <v>33</v>
      </c>
      <c r="D97" s="8"/>
      <c r="E97" s="8">
        <v>461915.0</v>
      </c>
    </row>
    <row r="98">
      <c r="A98" s="8">
        <v>39561.0</v>
      </c>
      <c r="C98" s="8" t="s">
        <v>33</v>
      </c>
      <c r="D98" s="8"/>
      <c r="E98" s="8">
        <v>461468.0</v>
      </c>
    </row>
    <row r="99">
      <c r="A99" s="8">
        <v>35672.0</v>
      </c>
      <c r="C99" s="8" t="s">
        <v>33</v>
      </c>
      <c r="D99" s="8"/>
      <c r="E99" s="8">
        <v>461475.0</v>
      </c>
    </row>
    <row r="100">
      <c r="A100" s="8">
        <v>45296.0</v>
      </c>
      <c r="C100" s="8" t="s">
        <v>33</v>
      </c>
      <c r="D100" s="8"/>
      <c r="E100" s="8">
        <v>461979.0</v>
      </c>
    </row>
    <row r="101">
      <c r="A101" s="8">
        <v>40036.0</v>
      </c>
      <c r="C101" s="8" t="s">
        <v>33</v>
      </c>
      <c r="D101" s="8"/>
      <c r="E101" s="8">
        <v>460809.0</v>
      </c>
    </row>
    <row r="102">
      <c r="A102" s="8">
        <v>39895.0</v>
      </c>
      <c r="C102" s="8" t="s">
        <v>33</v>
      </c>
      <c r="D102" s="8"/>
      <c r="E102" s="8">
        <v>461913.0</v>
      </c>
    </row>
    <row r="103">
      <c r="A103" s="8">
        <v>41320.0</v>
      </c>
      <c r="C103" s="8" t="s">
        <v>33</v>
      </c>
      <c r="D103" s="8"/>
      <c r="E103" s="8">
        <v>461106.0</v>
      </c>
    </row>
    <row r="104">
      <c r="A104" s="8">
        <v>41041.0</v>
      </c>
      <c r="C104" s="8" t="s">
        <v>33</v>
      </c>
      <c r="D104" s="8"/>
      <c r="E104" s="8">
        <v>460812.0</v>
      </c>
    </row>
    <row r="105">
      <c r="A105" s="8">
        <v>41437.0</v>
      </c>
      <c r="C105" s="8" t="s">
        <v>33</v>
      </c>
      <c r="D105" s="8"/>
      <c r="E105" s="8">
        <v>461467.0</v>
      </c>
    </row>
    <row r="106">
      <c r="A106" s="8">
        <v>41933.0</v>
      </c>
      <c r="C106" s="8" t="s">
        <v>33</v>
      </c>
      <c r="D106" s="8"/>
      <c r="E106" s="8">
        <v>461466.0</v>
      </c>
    </row>
    <row r="107">
      <c r="A107" s="8">
        <v>39902.0</v>
      </c>
      <c r="C107" s="8" t="s">
        <v>33</v>
      </c>
      <c r="D107" s="8"/>
      <c r="E107" s="8">
        <v>461912.0</v>
      </c>
    </row>
    <row r="108">
      <c r="A108" s="8">
        <v>39719.0</v>
      </c>
      <c r="C108" s="8" t="s">
        <v>33</v>
      </c>
      <c r="D108" s="8"/>
      <c r="E108" s="8">
        <v>461914.0</v>
      </c>
    </row>
    <row r="109">
      <c r="A109" s="8">
        <v>37197.0</v>
      </c>
      <c r="C109" s="8" t="s">
        <v>33</v>
      </c>
      <c r="D109" s="8"/>
      <c r="E109" s="8">
        <v>461864.0</v>
      </c>
    </row>
    <row r="110">
      <c r="A110" s="8">
        <v>43031.0</v>
      </c>
      <c r="B110" s="8" t="s">
        <v>33</v>
      </c>
      <c r="C110" s="8" t="s">
        <v>33</v>
      </c>
      <c r="D110" s="8"/>
      <c r="E110" s="8">
        <v>470716.0</v>
      </c>
      <c r="F110" s="8" t="s">
        <v>600</v>
      </c>
      <c r="J110" s="8" t="s">
        <v>603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B7E1CD"/>
  </sheetPr>
  <sheetViews>
    <sheetView workbookViewId="0"/>
  </sheetViews>
  <sheetFormatPr customHeight="1" defaultColWidth="14.43" defaultRowHeight="15.75"/>
  <sheetData>
    <row r="1">
      <c r="A1" s="9" t="s">
        <v>69</v>
      </c>
      <c r="B1" s="9" t="s">
        <v>53</v>
      </c>
      <c r="C1" s="9" t="s">
        <v>54</v>
      </c>
      <c r="D1" s="9" t="s">
        <v>55</v>
      </c>
      <c r="E1" s="9" t="s">
        <v>240</v>
      </c>
      <c r="F1" s="9" t="s">
        <v>59</v>
      </c>
      <c r="G1" s="9" t="s">
        <v>60</v>
      </c>
      <c r="H1" s="9" t="s">
        <v>61</v>
      </c>
      <c r="I1" s="9" t="s">
        <v>62</v>
      </c>
      <c r="J1" s="9" t="s">
        <v>242</v>
      </c>
      <c r="K1" s="9" t="s">
        <v>243</v>
      </c>
      <c r="L1" s="9" t="s">
        <v>244</v>
      </c>
      <c r="M1" s="9" t="s">
        <v>66</v>
      </c>
      <c r="N1" s="9" t="s">
        <v>68</v>
      </c>
    </row>
    <row r="2">
      <c r="A2" s="17">
        <v>91138.0</v>
      </c>
      <c r="B2" s="17" t="s">
        <v>16</v>
      </c>
      <c r="C2" s="17" t="s">
        <v>16</v>
      </c>
      <c r="D2" s="17" t="s">
        <v>343</v>
      </c>
      <c r="E2" s="18"/>
      <c r="F2" s="17" t="s">
        <v>604</v>
      </c>
      <c r="G2" s="17" t="str">
        <f t="shared" ref="G2:G7" si="1">IFERROR(__xludf.DUMMYFUNCTION("SPLIT(F2,""."",TRUE)"),"6")</f>
        <v>6</v>
      </c>
      <c r="H2" s="17">
        <v>24.0</v>
      </c>
      <c r="I2" s="17">
        <v>1941.0</v>
      </c>
      <c r="J2" s="17" t="s">
        <v>605</v>
      </c>
      <c r="K2" s="17">
        <v>40.594611</v>
      </c>
      <c r="L2" s="17">
        <v>-86.771509</v>
      </c>
      <c r="M2" s="17" t="s">
        <v>249</v>
      </c>
      <c r="N2" s="17" t="s">
        <v>79</v>
      </c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</row>
    <row r="3">
      <c r="A3" s="14">
        <v>91093.0</v>
      </c>
      <c r="B3" s="14" t="s">
        <v>16</v>
      </c>
      <c r="C3" s="14" t="s">
        <v>16</v>
      </c>
      <c r="D3" s="14" t="s">
        <v>343</v>
      </c>
      <c r="E3" s="15"/>
      <c r="F3" s="14" t="s">
        <v>606</v>
      </c>
      <c r="G3" s="14" t="str">
        <f t="shared" si="1"/>
        <v>7</v>
      </c>
      <c r="H3" s="14">
        <v>1.0</v>
      </c>
      <c r="I3" s="14">
        <v>1941.0</v>
      </c>
      <c r="J3" s="14" t="s">
        <v>607</v>
      </c>
      <c r="K3" s="14">
        <v>40.139407</v>
      </c>
      <c r="L3" s="14">
        <v>-87.406151</v>
      </c>
      <c r="M3" s="14" t="s">
        <v>249</v>
      </c>
      <c r="N3" s="14" t="s">
        <v>79</v>
      </c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4">
      <c r="A4" s="29">
        <v>91086.0</v>
      </c>
      <c r="B4" s="29" t="s">
        <v>16</v>
      </c>
      <c r="C4" s="29" t="s">
        <v>16</v>
      </c>
      <c r="D4" s="29" t="s">
        <v>343</v>
      </c>
      <c r="E4" s="30"/>
      <c r="F4" s="29" t="s">
        <v>608</v>
      </c>
      <c r="G4" s="29" t="str">
        <f t="shared" si="1"/>
        <v>6</v>
      </c>
      <c r="H4" s="29">
        <v>11.0</v>
      </c>
      <c r="I4" s="29">
        <v>1953.0</v>
      </c>
      <c r="J4" s="29" t="s">
        <v>609</v>
      </c>
      <c r="K4" s="29">
        <v>41.446442</v>
      </c>
      <c r="L4" s="29">
        <v>-84.739944</v>
      </c>
      <c r="M4" s="29" t="s">
        <v>249</v>
      </c>
      <c r="N4" s="29" t="s">
        <v>79</v>
      </c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</row>
    <row r="5">
      <c r="A5" s="25">
        <v>91094.0</v>
      </c>
      <c r="B5" s="25" t="s">
        <v>16</v>
      </c>
      <c r="C5" s="25" t="s">
        <v>16</v>
      </c>
      <c r="D5" s="25" t="s">
        <v>343</v>
      </c>
      <c r="E5" s="26"/>
      <c r="F5" s="25" t="s">
        <v>610</v>
      </c>
      <c r="G5" s="25" t="str">
        <f t="shared" si="1"/>
        <v>6</v>
      </c>
      <c r="H5" s="25">
        <v>16.0</v>
      </c>
      <c r="I5" s="25">
        <v>1951.0</v>
      </c>
      <c r="J5" s="25" t="s">
        <v>611</v>
      </c>
      <c r="K5" s="25">
        <v>41.462085</v>
      </c>
      <c r="L5" s="25">
        <v>-84.746239</v>
      </c>
      <c r="M5" s="25" t="s">
        <v>249</v>
      </c>
      <c r="N5" s="25" t="s">
        <v>79</v>
      </c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</row>
    <row r="6">
      <c r="A6" s="25">
        <v>91075.0</v>
      </c>
      <c r="B6" s="25" t="s">
        <v>16</v>
      </c>
      <c r="C6" s="25" t="s">
        <v>16</v>
      </c>
      <c r="D6" s="25" t="s">
        <v>343</v>
      </c>
      <c r="E6" s="26"/>
      <c r="F6" s="25" t="s">
        <v>610</v>
      </c>
      <c r="G6" s="25" t="str">
        <f t="shared" si="1"/>
        <v>6</v>
      </c>
      <c r="H6" s="25">
        <v>16.0</v>
      </c>
      <c r="I6" s="25">
        <v>1951.0</v>
      </c>
      <c r="J6" s="25" t="s">
        <v>611</v>
      </c>
      <c r="K6" s="25">
        <v>41.462085</v>
      </c>
      <c r="L6" s="25">
        <v>-84.746239</v>
      </c>
      <c r="M6" s="25" t="s">
        <v>249</v>
      </c>
      <c r="N6" s="25" t="s">
        <v>79</v>
      </c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</row>
    <row r="7">
      <c r="A7" s="25">
        <v>91087.0</v>
      </c>
      <c r="B7" s="25" t="s">
        <v>16</v>
      </c>
      <c r="C7" s="25" t="s">
        <v>16</v>
      </c>
      <c r="D7" s="25" t="s">
        <v>343</v>
      </c>
      <c r="E7" s="26"/>
      <c r="F7" s="25" t="s">
        <v>612</v>
      </c>
      <c r="G7" s="25" t="str">
        <f t="shared" si="1"/>
        <v>6</v>
      </c>
      <c r="H7" s="25">
        <v>14.0</v>
      </c>
      <c r="I7" s="25">
        <v>1946.0</v>
      </c>
      <c r="J7" s="25" t="s">
        <v>611</v>
      </c>
      <c r="K7" s="25">
        <v>41.462085</v>
      </c>
      <c r="L7" s="25">
        <v>-84.746239</v>
      </c>
      <c r="M7" s="25" t="s">
        <v>249</v>
      </c>
      <c r="N7" s="25" t="s">
        <v>79</v>
      </c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</row>
    <row r="8">
      <c r="B8" s="8"/>
      <c r="C8" s="8"/>
      <c r="F8" s="8"/>
      <c r="G8" s="8"/>
      <c r="H8" s="8"/>
      <c r="I8" s="8"/>
      <c r="J8" s="8"/>
      <c r="K8" s="8"/>
      <c r="L8" s="8"/>
    </row>
    <row r="9">
      <c r="B9" s="8"/>
      <c r="C9" s="8"/>
      <c r="F9" s="8"/>
      <c r="G9" s="8"/>
      <c r="H9" s="8"/>
      <c r="I9" s="8"/>
      <c r="J9" s="8"/>
      <c r="K9" s="8"/>
      <c r="L9" s="8"/>
    </row>
    <row r="10">
      <c r="B10" s="8"/>
      <c r="C10" s="8"/>
      <c r="F10" s="8"/>
      <c r="G10" s="8"/>
      <c r="H10" s="8"/>
      <c r="I10" s="8"/>
      <c r="J10" s="8"/>
      <c r="K10" s="8"/>
      <c r="L10" s="8"/>
    </row>
    <row r="11">
      <c r="B11" s="8"/>
      <c r="C11" s="8"/>
      <c r="F11" s="8"/>
      <c r="G11" s="8"/>
      <c r="H11" s="8"/>
      <c r="I11" s="8"/>
      <c r="J11" s="8"/>
      <c r="K11" s="8"/>
      <c r="L11" s="8"/>
    </row>
    <row r="12">
      <c r="B12" s="8"/>
      <c r="C12" s="8"/>
      <c r="F12" s="8"/>
      <c r="G12" s="8"/>
      <c r="H12" s="8"/>
      <c r="I12" s="8"/>
      <c r="J12" s="8"/>
      <c r="K12" s="8"/>
      <c r="L12" s="8"/>
    </row>
    <row r="13">
      <c r="B13" s="8"/>
      <c r="C13" s="8"/>
      <c r="F13" s="8"/>
      <c r="G13" s="8"/>
      <c r="H13" s="8"/>
      <c r="I13" s="8"/>
      <c r="J13" s="8"/>
      <c r="K13" s="8"/>
      <c r="L13" s="8"/>
    </row>
    <row r="14">
      <c r="B14" s="8"/>
      <c r="C14" s="8"/>
      <c r="F14" s="8"/>
      <c r="G14" s="8"/>
      <c r="H14" s="8"/>
      <c r="I14" s="8"/>
      <c r="J14" s="8"/>
      <c r="K14" s="8"/>
      <c r="L14" s="8"/>
    </row>
    <row r="15">
      <c r="B15" s="8"/>
      <c r="C15" s="8"/>
      <c r="F15" s="8"/>
      <c r="G15" s="8"/>
      <c r="H15" s="8"/>
      <c r="I15" s="8"/>
      <c r="J15" s="8"/>
      <c r="K15" s="8"/>
      <c r="L15" s="8"/>
    </row>
    <row r="16">
      <c r="B16" s="8"/>
      <c r="C16" s="8"/>
      <c r="F16" s="8"/>
      <c r="G16" s="8"/>
      <c r="H16" s="8"/>
      <c r="I16" s="8"/>
      <c r="J16" s="8"/>
      <c r="K16" s="8"/>
      <c r="L16" s="8"/>
    </row>
    <row r="17">
      <c r="B17" s="8"/>
      <c r="C17" s="8"/>
      <c r="F17" s="8"/>
      <c r="G17" s="8"/>
      <c r="H17" s="8"/>
      <c r="I17" s="8"/>
      <c r="J17" s="8"/>
      <c r="K17" s="8"/>
      <c r="L17" s="8"/>
    </row>
    <row r="18">
      <c r="B18" s="8"/>
      <c r="C18" s="8"/>
      <c r="F18" s="8"/>
      <c r="G18" s="8"/>
      <c r="H18" s="8"/>
      <c r="I18" s="8"/>
      <c r="J18" s="8"/>
      <c r="K18" s="8"/>
      <c r="L18" s="8"/>
    </row>
    <row r="19">
      <c r="B19" s="8"/>
      <c r="C19" s="8"/>
      <c r="F19" s="8"/>
      <c r="G19" s="8"/>
      <c r="H19" s="8"/>
      <c r="I19" s="8"/>
      <c r="J19" s="8"/>
      <c r="K19" s="8"/>
      <c r="L19" s="8"/>
    </row>
    <row r="20">
      <c r="B20" s="8"/>
      <c r="C20" s="8"/>
      <c r="F20" s="8"/>
      <c r="G20" s="8"/>
      <c r="H20" s="8"/>
      <c r="I20" s="8"/>
      <c r="J20" s="8"/>
      <c r="K20" s="8"/>
      <c r="L20" s="8"/>
    </row>
    <row r="21">
      <c r="B21" s="8"/>
      <c r="C21" s="8"/>
      <c r="F21" s="8"/>
      <c r="G21" s="8"/>
      <c r="H21" s="8"/>
      <c r="I21" s="8"/>
      <c r="J21" s="8"/>
      <c r="K21" s="8"/>
      <c r="L21" s="8"/>
    </row>
    <row r="22">
      <c r="B22" s="8"/>
      <c r="C22" s="8"/>
      <c r="F22" s="8"/>
      <c r="G22" s="8"/>
      <c r="H22" s="8"/>
      <c r="I22" s="8"/>
      <c r="J22" s="8"/>
      <c r="K22" s="8"/>
      <c r="L22" s="8"/>
    </row>
    <row r="23">
      <c r="B23" s="8"/>
      <c r="C23" s="8"/>
      <c r="F23" s="8"/>
      <c r="G23" s="8"/>
      <c r="H23" s="8"/>
      <c r="I23" s="8"/>
      <c r="J23" s="8"/>
      <c r="K23" s="8"/>
      <c r="L23" s="8"/>
    </row>
    <row r="24">
      <c r="B24" s="8"/>
      <c r="C24" s="8"/>
      <c r="F24" s="8"/>
      <c r="G24" s="8"/>
      <c r="H24" s="8"/>
      <c r="I24" s="8"/>
      <c r="J24" s="8"/>
      <c r="K24" s="8"/>
      <c r="L24" s="8"/>
    </row>
    <row r="25">
      <c r="B25" s="8"/>
      <c r="C25" s="8"/>
      <c r="F25" s="8"/>
      <c r="G25" s="8"/>
      <c r="H25" s="8"/>
      <c r="I25" s="8"/>
      <c r="J25" s="8"/>
      <c r="K25" s="8"/>
      <c r="L25" s="8"/>
    </row>
    <row r="26">
      <c r="B26" s="8"/>
      <c r="C26" s="8"/>
      <c r="F26" s="8"/>
      <c r="G26" s="8"/>
      <c r="H26" s="8"/>
      <c r="I26" s="8"/>
      <c r="J26" s="8"/>
      <c r="K26" s="8"/>
      <c r="L26" s="8"/>
    </row>
    <row r="27">
      <c r="B27" s="8"/>
      <c r="C27" s="8"/>
      <c r="F27" s="8"/>
      <c r="G27" s="8"/>
      <c r="H27" s="8"/>
      <c r="I27" s="8"/>
      <c r="J27" s="8"/>
      <c r="K27" s="8"/>
      <c r="L27" s="8"/>
    </row>
    <row r="28">
      <c r="B28" s="8"/>
      <c r="C28" s="8"/>
      <c r="J28" s="8"/>
      <c r="K28" s="8"/>
      <c r="L28" s="8"/>
    </row>
    <row r="29">
      <c r="B29" s="8"/>
      <c r="C29" s="8"/>
      <c r="F29" s="8"/>
      <c r="G29" s="8"/>
      <c r="H29" s="8"/>
      <c r="I29" s="8"/>
      <c r="J29" s="8"/>
      <c r="K29" s="8"/>
      <c r="L29" s="8"/>
    </row>
    <row r="30">
      <c r="B30" s="8"/>
      <c r="C30" s="8"/>
      <c r="F30" s="8"/>
      <c r="G30" s="8"/>
      <c r="H30" s="8"/>
      <c r="I30" s="8"/>
      <c r="J30" s="8"/>
      <c r="K30" s="8"/>
      <c r="L30" s="8"/>
    </row>
    <row r="31">
      <c r="B31" s="8"/>
      <c r="C31" s="8"/>
      <c r="F31" s="8"/>
      <c r="G31" s="8"/>
      <c r="H31" s="8"/>
      <c r="I31" s="8"/>
      <c r="J31" s="8"/>
      <c r="K31" s="8"/>
      <c r="L31" s="8"/>
    </row>
    <row r="32">
      <c r="B32" s="8"/>
      <c r="C32" s="8"/>
      <c r="F32" s="8"/>
      <c r="G32" s="8"/>
      <c r="H32" s="8"/>
      <c r="I32" s="8"/>
      <c r="J32" s="8"/>
      <c r="K32" s="8"/>
      <c r="L32" s="8"/>
    </row>
    <row r="33">
      <c r="B33" s="8"/>
      <c r="C33" s="8"/>
      <c r="F33" s="8"/>
      <c r="G33" s="8"/>
      <c r="H33" s="8"/>
      <c r="I33" s="8"/>
      <c r="J33" s="8"/>
      <c r="K33" s="8"/>
      <c r="L33" s="8"/>
    </row>
    <row r="34">
      <c r="B34" s="8"/>
      <c r="C34" s="8"/>
      <c r="F34" s="8"/>
      <c r="G34" s="8"/>
      <c r="H34" s="8"/>
      <c r="I34" s="8"/>
      <c r="J34" s="8"/>
      <c r="K34" s="8"/>
      <c r="L34" s="8"/>
    </row>
    <row r="35">
      <c r="B35" s="8"/>
      <c r="C35" s="8"/>
      <c r="F35" s="8"/>
      <c r="G35" s="8"/>
      <c r="H35" s="8"/>
      <c r="I35" s="8"/>
      <c r="J35" s="8"/>
      <c r="K35" s="8"/>
      <c r="L35" s="8"/>
    </row>
    <row r="36">
      <c r="B36" s="8"/>
      <c r="C36" s="8"/>
      <c r="F36" s="8"/>
      <c r="G36" s="8"/>
      <c r="H36" s="8"/>
      <c r="I36" s="8"/>
      <c r="J36" s="8"/>
      <c r="K36" s="8"/>
      <c r="L36" s="8"/>
    </row>
    <row r="37">
      <c r="B37" s="8"/>
      <c r="C37" s="8"/>
      <c r="F37" s="8"/>
      <c r="G37" s="8"/>
      <c r="H37" s="8"/>
      <c r="I37" s="8"/>
      <c r="J37" s="8"/>
      <c r="K37" s="8"/>
      <c r="L37" s="8"/>
    </row>
    <row r="38">
      <c r="B38" s="8"/>
      <c r="C38" s="8"/>
      <c r="F38" s="8"/>
      <c r="G38" s="8"/>
      <c r="H38" s="8"/>
      <c r="I38" s="8"/>
      <c r="J38" s="8"/>
      <c r="K38" s="8"/>
      <c r="L38" s="8"/>
    </row>
    <row r="39">
      <c r="B39" s="8"/>
      <c r="C39" s="8"/>
      <c r="F39" s="8"/>
      <c r="G39" s="8"/>
      <c r="H39" s="8"/>
      <c r="I39" s="8"/>
      <c r="J39" s="8"/>
      <c r="K39" s="8"/>
      <c r="L39" s="8"/>
    </row>
    <row r="40">
      <c r="B40" s="8"/>
      <c r="C40" s="8"/>
      <c r="F40" s="8"/>
      <c r="G40" s="8"/>
      <c r="H40" s="8"/>
      <c r="I40" s="8"/>
      <c r="J40" s="8"/>
      <c r="K40" s="8"/>
      <c r="L40" s="8"/>
    </row>
    <row r="41">
      <c r="B41" s="8"/>
      <c r="C41" s="8"/>
      <c r="F41" s="8"/>
      <c r="G41" s="8"/>
      <c r="H41" s="8"/>
      <c r="I41" s="8"/>
    </row>
  </sheetData>
  <drawing r:id="rId1"/>
</worksheet>
</file>