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"/>
    </mc:Choice>
  </mc:AlternateContent>
  <bookViews>
    <workbookView xWindow="0" yWindow="0" windowWidth="12960" windowHeight="675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7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D23" i="1"/>
  <c r="E23" i="1"/>
  <c r="F23" i="1"/>
  <c r="H23" i="1"/>
  <c r="I23" i="1"/>
  <c r="D24" i="1"/>
  <c r="E24" i="1"/>
  <c r="F24" i="1"/>
  <c r="H24" i="1"/>
  <c r="I24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D30" i="1"/>
  <c r="E30" i="1"/>
  <c r="F30" i="1"/>
  <c r="H30" i="1"/>
  <c r="I30" i="1"/>
  <c r="D31" i="1"/>
  <c r="E31" i="1"/>
  <c r="F31" i="1"/>
  <c r="H31" i="1"/>
  <c r="I31" i="1"/>
  <c r="D32" i="1"/>
  <c r="E32" i="1"/>
  <c r="F32" i="1"/>
  <c r="H32" i="1"/>
  <c r="I32" i="1"/>
  <c r="D33" i="1"/>
  <c r="E33" i="1"/>
  <c r="F33" i="1"/>
  <c r="H33" i="1"/>
  <c r="I33" i="1"/>
  <c r="D34" i="1"/>
  <c r="E34" i="1"/>
  <c r="F34" i="1"/>
  <c r="H34" i="1"/>
  <c r="I34" i="1"/>
  <c r="D35" i="1"/>
  <c r="E35" i="1"/>
  <c r="F35" i="1"/>
  <c r="H35" i="1"/>
  <c r="I35" i="1"/>
  <c r="D36" i="1"/>
  <c r="E36" i="1"/>
  <c r="F36" i="1"/>
  <c r="H36" i="1"/>
  <c r="I36" i="1"/>
  <c r="K7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J7" i="1" l="1"/>
  <c r="E79" i="1"/>
  <c r="F79" i="1"/>
  <c r="G79" i="1"/>
  <c r="H79" i="1"/>
  <c r="I79" i="1"/>
  <c r="J79" i="1"/>
  <c r="K79" i="1"/>
  <c r="L79" i="1"/>
  <c r="E80" i="1"/>
  <c r="F80" i="1"/>
  <c r="G80" i="1"/>
  <c r="H80" i="1"/>
  <c r="I80" i="1"/>
  <c r="J80" i="1"/>
  <c r="K80" i="1"/>
  <c r="L80" i="1"/>
  <c r="D79" i="1"/>
  <c r="D80" i="1"/>
  <c r="E70" i="1"/>
  <c r="F70" i="1"/>
  <c r="G70" i="1"/>
  <c r="H70" i="1"/>
  <c r="I70" i="1"/>
  <c r="J70" i="1"/>
  <c r="K70" i="1"/>
  <c r="L70" i="1"/>
  <c r="E71" i="1"/>
  <c r="F71" i="1"/>
  <c r="G71" i="1"/>
  <c r="H71" i="1"/>
  <c r="I71" i="1"/>
  <c r="J71" i="1"/>
  <c r="K71" i="1"/>
  <c r="L71" i="1"/>
  <c r="E72" i="1"/>
  <c r="F72" i="1"/>
  <c r="G72" i="1"/>
  <c r="H72" i="1"/>
  <c r="I72" i="1"/>
  <c r="J72" i="1"/>
  <c r="K72" i="1"/>
  <c r="L72" i="1"/>
  <c r="E73" i="1"/>
  <c r="F73" i="1"/>
  <c r="G73" i="1"/>
  <c r="H73" i="1"/>
  <c r="I73" i="1"/>
  <c r="J73" i="1"/>
  <c r="K73" i="1"/>
  <c r="L73" i="1"/>
  <c r="E74" i="1"/>
  <c r="F74" i="1"/>
  <c r="G74" i="1"/>
  <c r="H74" i="1"/>
  <c r="I74" i="1"/>
  <c r="J74" i="1"/>
  <c r="K74" i="1"/>
  <c r="L74" i="1"/>
  <c r="D70" i="1"/>
  <c r="D71" i="1"/>
  <c r="D72" i="1"/>
  <c r="D73" i="1"/>
  <c r="D74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L61" i="1"/>
  <c r="E62" i="1"/>
  <c r="F62" i="1"/>
  <c r="G62" i="1"/>
  <c r="H62" i="1"/>
  <c r="I62" i="1"/>
  <c r="J62" i="1"/>
  <c r="K62" i="1"/>
  <c r="L62" i="1"/>
  <c r="D60" i="1"/>
  <c r="D61" i="1"/>
  <c r="D62" i="1"/>
  <c r="E78" i="1"/>
  <c r="F78" i="1"/>
  <c r="G78" i="1"/>
  <c r="H78" i="1"/>
  <c r="I78" i="1"/>
  <c r="J78" i="1"/>
  <c r="E77" i="1"/>
  <c r="F77" i="1"/>
  <c r="G77" i="1"/>
  <c r="H77" i="1"/>
  <c r="I77" i="1"/>
  <c r="J77" i="1"/>
  <c r="E76" i="1"/>
  <c r="F76" i="1"/>
  <c r="G76" i="1"/>
  <c r="H76" i="1"/>
  <c r="I76" i="1"/>
  <c r="J76" i="1"/>
  <c r="F57" i="1"/>
  <c r="G57" i="1"/>
  <c r="H57" i="1"/>
  <c r="J57" i="1"/>
  <c r="E54" i="1"/>
  <c r="F54" i="1"/>
  <c r="G54" i="1"/>
  <c r="H54" i="1"/>
  <c r="I54" i="1"/>
  <c r="J54" i="1"/>
  <c r="E68" i="1"/>
  <c r="F68" i="1"/>
  <c r="G68" i="1"/>
  <c r="H68" i="1"/>
  <c r="I68" i="1"/>
  <c r="J68" i="1"/>
  <c r="F52" i="1"/>
  <c r="G52" i="1"/>
  <c r="J52" i="1"/>
  <c r="F69" i="1"/>
  <c r="G69" i="1"/>
  <c r="H69" i="1"/>
  <c r="J69" i="1"/>
  <c r="E46" i="1"/>
  <c r="F46" i="1"/>
  <c r="G46" i="1"/>
  <c r="H46" i="1"/>
  <c r="I46" i="1"/>
  <c r="J46" i="1"/>
  <c r="E49" i="1"/>
  <c r="F65" i="1"/>
  <c r="G65" i="1"/>
  <c r="H65" i="1"/>
  <c r="I49" i="1"/>
  <c r="J65" i="1"/>
  <c r="F58" i="1"/>
  <c r="G58" i="1"/>
  <c r="J58" i="1"/>
  <c r="E53" i="1"/>
  <c r="F53" i="1"/>
  <c r="G53" i="1"/>
  <c r="H53" i="1"/>
  <c r="I53" i="1"/>
  <c r="J53" i="1"/>
  <c r="E67" i="1"/>
  <c r="F67" i="1"/>
  <c r="G67" i="1"/>
  <c r="H67" i="1"/>
  <c r="I67" i="1"/>
  <c r="J67" i="1"/>
  <c r="E50" i="1"/>
  <c r="F50" i="1"/>
  <c r="G50" i="1"/>
  <c r="H50" i="1"/>
  <c r="I50" i="1"/>
  <c r="J50" i="1"/>
  <c r="E40" i="1"/>
  <c r="F66" i="1"/>
  <c r="G66" i="1"/>
  <c r="H66" i="1"/>
  <c r="I40" i="1"/>
  <c r="J66" i="1"/>
  <c r="D78" i="1"/>
  <c r="D77" i="1"/>
  <c r="D76" i="1"/>
  <c r="D54" i="1"/>
  <c r="D68" i="1"/>
  <c r="D52" i="1"/>
  <c r="D69" i="1"/>
  <c r="D46" i="1"/>
  <c r="D65" i="1"/>
  <c r="D53" i="1"/>
  <c r="D67" i="1"/>
  <c r="D50" i="1"/>
  <c r="D41" i="1" l="1"/>
  <c r="B19" i="1"/>
  <c r="B15" i="1"/>
  <c r="B34" i="1"/>
  <c r="B30" i="1"/>
  <c r="B18" i="1"/>
  <c r="B14" i="1"/>
  <c r="H59" i="1"/>
  <c r="H42" i="1"/>
  <c r="J41" i="1"/>
  <c r="F41" i="1"/>
  <c r="B25" i="1"/>
  <c r="B21" i="1"/>
  <c r="B9" i="1"/>
  <c r="B28" i="1"/>
  <c r="B24" i="1"/>
  <c r="B20" i="1"/>
  <c r="B12" i="1"/>
  <c r="B8" i="1"/>
  <c r="I45" i="1"/>
  <c r="B22" i="1"/>
  <c r="B10" i="1"/>
  <c r="H45" i="1"/>
  <c r="G59" i="1"/>
  <c r="B29" i="1"/>
  <c r="B17" i="1"/>
  <c r="B13" i="1"/>
  <c r="E45" i="1"/>
  <c r="B26" i="1"/>
  <c r="D45" i="1"/>
  <c r="I42" i="1"/>
  <c r="E42" i="1"/>
  <c r="G41" i="1"/>
  <c r="J33" i="1" s="1"/>
  <c r="I44" i="1"/>
  <c r="E44" i="1"/>
  <c r="G45" i="1"/>
  <c r="B16" i="1"/>
  <c r="D48" i="1"/>
  <c r="H48" i="1"/>
  <c r="J45" i="1"/>
  <c r="F45" i="1"/>
  <c r="B31" i="1"/>
  <c r="B27" i="1"/>
  <c r="B23" i="1"/>
  <c r="B11" i="1"/>
  <c r="B7" i="1"/>
  <c r="E43" i="1"/>
  <c r="D42" i="1"/>
  <c r="G42" i="1"/>
  <c r="I41" i="1"/>
  <c r="E41" i="1"/>
  <c r="I52" i="1"/>
  <c r="E52" i="1"/>
  <c r="G48" i="1"/>
  <c r="J59" i="1"/>
  <c r="F59" i="1"/>
  <c r="I58" i="1"/>
  <c r="E58" i="1"/>
  <c r="I43" i="1"/>
  <c r="J42" i="1"/>
  <c r="F42" i="1"/>
  <c r="H41" i="1"/>
  <c r="H52" i="1"/>
  <c r="J48" i="1"/>
  <c r="F48" i="1"/>
  <c r="D57" i="1"/>
  <c r="D59" i="1"/>
  <c r="I59" i="1"/>
  <c r="E59" i="1"/>
  <c r="I57" i="1"/>
  <c r="E57" i="1"/>
  <c r="H58" i="1"/>
  <c r="D58" i="1"/>
  <c r="G56" i="1"/>
  <c r="F56" i="1"/>
  <c r="I56" i="1"/>
  <c r="E56" i="1"/>
  <c r="J56" i="1"/>
  <c r="H56" i="1"/>
  <c r="D56" i="1"/>
  <c r="M80" i="1"/>
  <c r="K78" i="1"/>
  <c r="E65" i="1"/>
  <c r="M79" i="1"/>
  <c r="I69" i="1"/>
  <c r="E69" i="1"/>
  <c r="I66" i="1"/>
  <c r="E66" i="1"/>
  <c r="I65" i="1"/>
  <c r="K36" i="1"/>
  <c r="M72" i="1"/>
  <c r="M74" i="1"/>
  <c r="M73" i="1"/>
  <c r="M71" i="1"/>
  <c r="M70" i="1"/>
  <c r="M62" i="1"/>
  <c r="M61" i="1"/>
  <c r="M60" i="1"/>
  <c r="D44" i="1"/>
  <c r="J51" i="1"/>
  <c r="D49" i="1"/>
  <c r="F51" i="1"/>
  <c r="J27" i="1"/>
  <c r="K65" i="1" s="1"/>
  <c r="J30" i="1"/>
  <c r="J14" i="1"/>
  <c r="H49" i="1"/>
  <c r="H44" i="1"/>
  <c r="H40" i="1"/>
  <c r="I51" i="1"/>
  <c r="E51" i="1"/>
  <c r="G49" i="1"/>
  <c r="G44" i="1"/>
  <c r="B36" i="1" s="1"/>
  <c r="H43" i="1"/>
  <c r="D43" i="1"/>
  <c r="G40" i="1"/>
  <c r="J32" i="1" s="1"/>
  <c r="I48" i="1"/>
  <c r="E48" i="1"/>
  <c r="H51" i="1"/>
  <c r="D51" i="1"/>
  <c r="J49" i="1"/>
  <c r="F49" i="1"/>
  <c r="J44" i="1"/>
  <c r="F44" i="1"/>
  <c r="G43" i="1"/>
  <c r="D40" i="1" s="1"/>
  <c r="J40" i="1"/>
  <c r="F40" i="1"/>
  <c r="G51" i="1"/>
  <c r="J43" i="1"/>
  <c r="F43" i="1"/>
  <c r="O37" i="1"/>
  <c r="J21" i="1"/>
  <c r="L37" i="1"/>
  <c r="J11" i="1"/>
  <c r="K76" i="1" s="1"/>
  <c r="M37" i="1"/>
  <c r="N37" i="1"/>
  <c r="K20" i="1"/>
  <c r="K12" i="1"/>
  <c r="K28" i="1"/>
  <c r="L58" i="1" s="1"/>
  <c r="K33" i="1"/>
  <c r="I37" i="1"/>
  <c r="E37" i="1"/>
  <c r="H37" i="1"/>
  <c r="D37" i="1"/>
  <c r="G37" i="1"/>
  <c r="F37" i="1"/>
  <c r="J36" i="1"/>
  <c r="J25" i="1"/>
  <c r="J24" i="1"/>
  <c r="J23" i="1"/>
  <c r="J22" i="1"/>
  <c r="K69" i="1" s="1"/>
  <c r="J19" i="1"/>
  <c r="J16" i="1"/>
  <c r="K68" i="1" s="1"/>
  <c r="J15" i="1"/>
  <c r="J9" i="1"/>
  <c r="J8" i="1"/>
  <c r="J17" i="1"/>
  <c r="K52" i="1" s="1"/>
  <c r="J31" i="1"/>
  <c r="K67" i="1" s="1"/>
  <c r="J35" i="1"/>
  <c r="K66" i="1" s="1"/>
  <c r="J13" i="1"/>
  <c r="K54" i="1" s="1"/>
  <c r="J29" i="1"/>
  <c r="K53" i="1" s="1"/>
  <c r="K14" i="1"/>
  <c r="K30" i="1"/>
  <c r="K22" i="1"/>
  <c r="K10" i="1"/>
  <c r="L77" i="1" s="1"/>
  <c r="J12" i="1"/>
  <c r="K18" i="1"/>
  <c r="J20" i="1"/>
  <c r="K26" i="1"/>
  <c r="L46" i="1" s="1"/>
  <c r="J28" i="1"/>
  <c r="K58" i="1" s="1"/>
  <c r="J34" i="1"/>
  <c r="K35" i="1"/>
  <c r="K8" i="1"/>
  <c r="J10" i="1"/>
  <c r="K77" i="1" s="1"/>
  <c r="K16" i="1"/>
  <c r="L68" i="1" s="1"/>
  <c r="J18" i="1"/>
  <c r="K24" i="1"/>
  <c r="J26" i="1"/>
  <c r="K46" i="1" s="1"/>
  <c r="K34" i="1"/>
  <c r="K9" i="1"/>
  <c r="K11" i="1"/>
  <c r="L76" i="1" s="1"/>
  <c r="K13" i="1"/>
  <c r="L54" i="1" s="1"/>
  <c r="K15" i="1"/>
  <c r="K17" i="1"/>
  <c r="L52" i="1" s="1"/>
  <c r="K19" i="1"/>
  <c r="K21" i="1"/>
  <c r="K23" i="1"/>
  <c r="L41" i="1" s="1"/>
  <c r="K25" i="1"/>
  <c r="K27" i="1"/>
  <c r="K29" i="1"/>
  <c r="L53" i="1" s="1"/>
  <c r="K31" i="1"/>
  <c r="L67" i="1" s="1"/>
  <c r="K32" i="1"/>
  <c r="L78" i="1"/>
  <c r="G63" i="1" l="1"/>
  <c r="C37" i="1"/>
  <c r="D66" i="1"/>
  <c r="D75" i="1" s="1"/>
  <c r="B33" i="1"/>
  <c r="B32" i="1"/>
  <c r="B35" i="1"/>
  <c r="L45" i="1"/>
  <c r="E47" i="1"/>
  <c r="E64" i="1" s="1"/>
  <c r="J63" i="1"/>
  <c r="K45" i="1"/>
  <c r="M45" i="1" s="1"/>
  <c r="E55" i="1"/>
  <c r="H63" i="1"/>
  <c r="F63" i="1"/>
  <c r="M58" i="1"/>
  <c r="D47" i="1"/>
  <c r="F55" i="1"/>
  <c r="I63" i="1"/>
  <c r="I47" i="1"/>
  <c r="E63" i="1"/>
  <c r="D63" i="1"/>
  <c r="L57" i="1"/>
  <c r="L59" i="1"/>
  <c r="K57" i="1"/>
  <c r="K59" i="1"/>
  <c r="K41" i="1"/>
  <c r="K49" i="1"/>
  <c r="I55" i="1"/>
  <c r="J55" i="1"/>
  <c r="D55" i="1"/>
  <c r="L50" i="1"/>
  <c r="L56" i="1"/>
  <c r="K50" i="1"/>
  <c r="K56" i="1"/>
  <c r="H55" i="1"/>
  <c r="F47" i="1"/>
  <c r="G55" i="1"/>
  <c r="J47" i="1"/>
  <c r="G47" i="1"/>
  <c r="H47" i="1"/>
  <c r="L49" i="1"/>
  <c r="L65" i="1"/>
  <c r="L40" i="1"/>
  <c r="L66" i="1"/>
  <c r="L43" i="1"/>
  <c r="L69" i="1"/>
  <c r="L42" i="1"/>
  <c r="L51" i="1"/>
  <c r="L44" i="1"/>
  <c r="L48" i="1"/>
  <c r="K42" i="1"/>
  <c r="K51" i="1"/>
  <c r="K48" i="1"/>
  <c r="K44" i="1"/>
  <c r="K40" i="1"/>
  <c r="K43" i="1"/>
  <c r="M54" i="1"/>
  <c r="J37" i="1"/>
  <c r="K37" i="1"/>
  <c r="L81" i="1"/>
  <c r="M46" i="1"/>
  <c r="M77" i="1"/>
  <c r="D81" i="1"/>
  <c r="M53" i="1"/>
  <c r="M68" i="1"/>
  <c r="M52" i="1"/>
  <c r="F75" i="1"/>
  <c r="H81" i="1"/>
  <c r="M41" i="1"/>
  <c r="I81" i="1"/>
  <c r="G81" i="1"/>
  <c r="H75" i="1"/>
  <c r="F81" i="1"/>
  <c r="M76" i="1"/>
  <c r="E81" i="1"/>
  <c r="G75" i="1"/>
  <c r="E75" i="1"/>
  <c r="I75" i="1"/>
  <c r="M67" i="1"/>
  <c r="B37" i="1" l="1"/>
  <c r="D64" i="1"/>
  <c r="D82" i="1" s="1"/>
  <c r="F64" i="1"/>
  <c r="F82" i="1" s="1"/>
  <c r="I64" i="1"/>
  <c r="I82" i="1" s="1"/>
  <c r="M57" i="1"/>
  <c r="M59" i="1"/>
  <c r="L63" i="1"/>
  <c r="J64" i="1"/>
  <c r="M50" i="1"/>
  <c r="K55" i="1"/>
  <c r="H64" i="1"/>
  <c r="H82" i="1" s="1"/>
  <c r="K63" i="1"/>
  <c r="M56" i="1"/>
  <c r="G64" i="1"/>
  <c r="G82" i="1" s="1"/>
  <c r="L55" i="1"/>
  <c r="L47" i="1"/>
  <c r="K47" i="1"/>
  <c r="M78" i="1"/>
  <c r="K81" i="1"/>
  <c r="M81" i="1" s="1"/>
  <c r="J75" i="1"/>
  <c r="J81" i="1"/>
  <c r="E82" i="1"/>
  <c r="M43" i="1"/>
  <c r="M66" i="1"/>
  <c r="L75" i="1"/>
  <c r="M49" i="1"/>
  <c r="M69" i="1"/>
  <c r="M42" i="1"/>
  <c r="M48" i="1"/>
  <c r="M65" i="1"/>
  <c r="K75" i="1"/>
  <c r="M40" i="1"/>
  <c r="M44" i="1"/>
  <c r="M51" i="1"/>
  <c r="M63" i="1" l="1"/>
  <c r="K64" i="1"/>
  <c r="K82" i="1" s="1"/>
  <c r="L64" i="1"/>
  <c r="L82" i="1" s="1"/>
  <c r="M47" i="1"/>
  <c r="M55" i="1"/>
  <c r="J82" i="1"/>
  <c r="M75" i="1"/>
  <c r="M64" i="1" l="1"/>
  <c r="M82" i="1"/>
</calcChain>
</file>

<file path=xl/sharedStrings.xml><?xml version="1.0" encoding="utf-8"?>
<sst xmlns="http://schemas.openxmlformats.org/spreadsheetml/2006/main" count="188" uniqueCount="95">
  <si>
    <t>Team</t>
  </si>
  <si>
    <t>GP</t>
  </si>
  <si>
    <t>Mon</t>
  </si>
  <si>
    <t>Tue</t>
  </si>
  <si>
    <t>Wed</t>
  </si>
  <si>
    <t>Thu</t>
  </si>
  <si>
    <t>Fri</t>
  </si>
  <si>
    <t>Sat</t>
  </si>
  <si>
    <t>Sun</t>
  </si>
  <si>
    <t>Off Days</t>
  </si>
  <si>
    <t>Pop Days</t>
  </si>
  <si>
    <t>ANA</t>
  </si>
  <si>
    <t>ARI</t>
  </si>
  <si>
    <t>BOS</t>
  </si>
  <si>
    <t>BUF</t>
  </si>
  <si>
    <t>CAR</t>
  </si>
  <si>
    <t>CBJ</t>
  </si>
  <si>
    <t>CGY</t>
  </si>
  <si>
    <t>CHI</t>
  </si>
  <si>
    <t>COL</t>
  </si>
  <si>
    <t>DAL</t>
  </si>
  <si>
    <t>DET</t>
  </si>
  <si>
    <t>EDM</t>
  </si>
  <si>
    <t>FLA</t>
  </si>
  <si>
    <t>LOS</t>
  </si>
  <si>
    <t>MIN</t>
  </si>
  <si>
    <t>MTL</t>
  </si>
  <si>
    <t>NJD</t>
  </si>
  <si>
    <t>NSH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</si>
  <si>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</si>
  <si>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</si>
  <si>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</si>
  <si>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</si>
  <si>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</si>
  <si>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</si>
  <si>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</si>
  <si>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</si>
  <si>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</si>
  <si>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</si>
  <si>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</si>
  <si>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</si>
  <si>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Total</t>
  </si>
  <si>
    <t>Player</t>
  </si>
  <si>
    <t>Pos</t>
  </si>
  <si>
    <t>Total GP</t>
  </si>
  <si>
    <t>Nicklas Backstrom</t>
  </si>
  <si>
    <t>Taylor Hall</t>
  </si>
  <si>
    <t>Jakub Voracek</t>
  </si>
  <si>
    <t>Alex Galchenyuk</t>
  </si>
  <si>
    <t>Cam Atkinson</t>
  </si>
  <si>
    <t>David Krejci</t>
  </si>
  <si>
    <t>Derek Stepan</t>
  </si>
  <si>
    <t>Nick Foligno</t>
  </si>
  <si>
    <t>Kyle Turris</t>
  </si>
  <si>
    <t>Mitch Marner</t>
  </si>
  <si>
    <t>Wayne Simmonds</t>
  </si>
  <si>
    <t>Anthony Mantha</t>
  </si>
  <si>
    <t>Connor Sheary</t>
  </si>
  <si>
    <t>Sean Monahan</t>
  </si>
  <si>
    <t>F-TOTAL</t>
  </si>
  <si>
    <t>Erik Karlsson</t>
  </si>
  <si>
    <t>D</t>
  </si>
  <si>
    <t>John Carlson</t>
  </si>
  <si>
    <t>Dougie Hamilton</t>
  </si>
  <si>
    <t>John Klingberg</t>
  </si>
  <si>
    <t>Nathan Beleau</t>
  </si>
  <si>
    <t>D-TOTAL</t>
  </si>
  <si>
    <t>Cam Ward</t>
  </si>
  <si>
    <t>G</t>
  </si>
  <si>
    <t>Robin Lehner</t>
  </si>
  <si>
    <t>John Gibson</t>
  </si>
  <si>
    <t>G-TOTAL</t>
  </si>
  <si>
    <t>TOTAL</t>
  </si>
  <si>
    <t>Playoff Week 1 Start</t>
  </si>
  <si>
    <t>TEAM</t>
  </si>
  <si>
    <t xml:space="preserve">Week Numbers </t>
  </si>
  <si>
    <t>Week 1</t>
  </si>
  <si>
    <t>Week 2</t>
  </si>
  <si>
    <t>Week 3</t>
  </si>
  <si>
    <t>Week 4</t>
  </si>
  <si>
    <t># of Playoff Weeks</t>
  </si>
  <si>
    <t>C-TOTAL</t>
  </si>
  <si>
    <t>LW-TOTAL</t>
  </si>
  <si>
    <t>RW-TOTAL</t>
  </si>
  <si>
    <t>C</t>
  </si>
  <si>
    <t>LW</t>
  </si>
  <si>
    <t>RW</t>
  </si>
  <si>
    <t>(Week 1 = Feb. 27)</t>
  </si>
  <si>
    <t>(Week 2 = Mar. 6)</t>
  </si>
  <si>
    <t>(Week 3 = Mar. 13)</t>
  </si>
  <si>
    <t>(Week 4 = Mar. 20)</t>
  </si>
  <si>
    <t>(Week 5 = Mar. 27)</t>
  </si>
  <si>
    <t>(Week 6 = Apr. 3)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</si>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</sst>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/>
    <xf numFmtId="0" fontId="1" fillId="2" borderId="0" xfId="0" applyFont="1" applyFill="1" applyAlignment="1">
      <alignment horizontal="center" vertical="center" wrapText="1"/>
    </xf>
    <xf numFmtId="0" fontId="1" fillId="0" borderId="0" xfId="0" applyFont="1"/>
    <xf numFmtId="0" fontId="0" fillId="0" borderId="0" xfId="0" applyNumberFormat="1"/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6" borderId="0" xfId="0" applyFill="1"/>
    <xf numFmtId="0" fontId="1" fillId="6" borderId="0" xfId="0" applyFont="1" applyFill="1" applyAlignment="1">
      <alignment vertical="center" wrapText="1"/>
    </xf>
    <xf numFmtId="0" fontId="1" fillId="6" borderId="0" xfId="0" applyFont="1" applyFill="1"/>
    <xf numFmtId="0" fontId="0" fillId="6" borderId="0" xfId="0" applyFont="1" applyFill="1"/>
    <xf numFmtId="0" fontId="1" fillId="0" borderId="0" xfId="0" applyFont="1" applyFill="1"/>
    <xf numFmtId="0" fontId="0" fillId="0" borderId="0" xfId="0" applyNumberFormat="1" applyFill="1"/>
    <xf numFmtId="0" fontId="0" fillId="3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7" borderId="0" xfId="0" applyFill="1"/>
    <xf numFmtId="0" fontId="0" fillId="2" borderId="0" xfId="0" applyFill="1"/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42">
    <dxf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5" tint="0.39997558519241921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6:Q37" totalsRowCount="1" headerRowDxfId="41" dataDxfId="40">
  <autoFilter ref="A6:Q36"/>
  <tableColumns count="17">
    <tableColumn id="1" name="Team" totalsRowLabel="Total" dataDxfId="33" totalsRowDxfId="32"/>
    <tableColumn id="3" name="GP" totalsRowFunction="sum" dataDxfId="31" totalsRowDxfId="30">
      <calculatedColumnFormula>SUM(Table1[[#This Row],[Mon]:[Sun]])</calculatedColumnFormula>
    </tableColumn>
    <tableColumn id="4" name="Mon" totalsRowFunction="sum" dataDxfId="29" totalsRowDxfId="28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Q55,VLOOKUP($A7,$R$1:$BH$32,(COLUMN()-1+($A$2+3)*7),FALSE),0)+IF($B$2&gt;=6,VLOOKUP($A7,$R$1:$BH$32,(COLUMN()-1+($A$2+4)*7),FALSE),0)</calculatedColumnFormula>
    </tableColumn>
    <tableColumn id="5" name="Tue" totalsRowFunction="sum" dataDxfId="27" totalsRowDxfId="26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R55,VLOOKUP($A7,$R$1:$BH$32,(COLUMN()-1+($A$2+3)*7),FALSE),0)+IF($B$2&gt;=6,VLOOKUP($A7,$R$1:$BH$32,(COLUMN()-1+($A$2+4)*7),FALSE),0)</calculatedColumnFormula>
    </tableColumn>
    <tableColumn id="6" name="Wed" totalsRowFunction="sum" dataDxfId="25" totalsRowDxfId="24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S55,VLOOKUP($A7,$R$1:$BH$32,(COLUMN()-1+($A$2+3)*7),FALSE),0)+IF($B$2&gt;=6,VLOOKUP($A7,$R$1:$BH$32,(COLUMN()-1+($A$2+4)*7),FALSE),0)</calculatedColumnFormula>
    </tableColumn>
    <tableColumn id="7" name="Thu" totalsRowFunction="sum" dataDxfId="23" totalsRowDxfId="22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T55,VLOOKUP($A7,$R$1:$BH$32,(COLUMN()-1+($A$2+3)*7),FALSE),0)+IF($B$2&gt;=6,VLOOKUP($A7,$R$1:$BH$32,(COLUMN()-1+($A$2+4)*7),FALSE),0)</calculatedColumnFormula>
    </tableColumn>
    <tableColumn id="8" name="Fri" totalsRowFunction="sum" dataDxfId="21" totalsRowDxfId="20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U55,VLOOKUP($A7,$R$1:$BH$32,(COLUMN()-1+($A$2+3)*7),FALSE),0)+IF($B$2&gt;=6,VLOOKUP($A7,$R$1:$BH$32,(COLUMN()-1+($A$2+4)*7),FALSE),0)</calculatedColumnFormula>
    </tableColumn>
    <tableColumn id="9" name="Sat" totalsRowFunction="sum" dataDxfId="19" totalsRowDxfId="18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V55,VLOOKUP($A7,$R$1:$BH$32,(COLUMN()-1+($A$2+3)*7),FALSE),0)+IF($B$2&gt;=6,VLOOKUP($A7,$R$1:$BH$32,(COLUMN()-1+($A$2+4)*7),FALSE),0)</calculatedColumnFormula>
    </tableColumn>
    <tableColumn id="10" name="Sun" totalsRowFunction="sum" dataDxfId="17" totalsRowDxfId="16">
      <calculatedColumnFormula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W55,VLOOKUP($A7,$R$1:$BH$32,(COLUMN()-1+($A$2+3)*7),FALSE),0)+IF($B$2&gt;=6,VLOOKUP($A7,$R$1:$BH$32,(COLUMN()-1+($A$2+4)*7),FALSE),0)</calculatedColumnFormula>
    </tableColumn>
    <tableColumn id="11" name="Off Days" totalsRowFunction="sum" dataDxfId="15" totalsRowDxfId="14">
      <calculatedColumnFormula xml:space="preserve"> (C7+E7+G7+I7)</calculatedColumnFormula>
    </tableColumn>
    <tableColumn id="13" name="Pop Days" totalsRowFunction="sum" dataDxfId="13" totalsRowDxfId="12">
      <calculatedColumnFormula>D7+F7+H7</calculatedColumnFormula>
    </tableColumn>
    <tableColumn id="14" name="Week 1" totalsRowFunction="sum" dataDxfId="11" totalsRowDxfId="10">
      <calculatedColumnFormula>SUM(INDEX($R$1:$BH$32,MATCH($A7,$R$1:$R$32,0),2):INDEX($R$1:$BH$32,MATCH($A7,$R$1:$R$32,0),8))</calculatedColumnFormula>
    </tableColumn>
    <tableColumn id="16" name="Week 2" totalsRowFunction="sum" dataDxfId="9" totalsRowDxfId="8">
      <calculatedColumnFormula>SUM(INDEX($R$1:$BH$32,MATCH($A7,$R$1:$R$32,0),9):INDEX($R$1:$BH$32,MATCH($A7,$R$1:$R$32,0),15))</calculatedColumnFormula>
    </tableColumn>
    <tableColumn id="19" name="Week 3" totalsRowFunction="sum" dataDxfId="7" totalsRowDxfId="6">
      <calculatedColumnFormula>SUM(INDEX($R$1:$BH$32,MATCH($A7,$R$1:$R$32,0),16):INDEX($R$1:$BH$32,MATCH($A7,$R$1:$R$32,0),22))</calculatedColumnFormula>
    </tableColumn>
    <tableColumn id="18" name="Week 4" totalsRowFunction="sum" dataDxfId="5" totalsRowDxfId="4">
      <calculatedColumnFormula>SUM(INDEX($R$1:$BH$32,MATCH($A7,$R$1:$R$32,0),23):INDEX($R$1:$BH$32,MATCH($A7,$R$1:$R$32,0),29))</calculatedColumnFormula>
    </tableColumn>
    <tableColumn id="2" name="Week 5" dataDxfId="3" totalsRowDxfId="2">
      <calculatedColumnFormula>SUM(INDEX($R$1:$BH$32,MATCH($A7,$R$1:$R$32,0),30):INDEX($R$1:$BH$32,MATCH($A7,$R$1:$R$32,0),36))</calculatedColumnFormula>
    </tableColumn>
    <tableColumn id="12" name="Week 6" dataDxfId="1" totalsRowDxfId="0">
      <calculatedColumnFormula>SUM(INDEX($R$1:$BH$32,MATCH($A7,$R$1:$R$32,0),37):INDEX($R$1:$BH$32,MATCH($A7,$R$1:$R$32,0),43))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9:M82" headerRowDxfId="39">
  <tableColumns count="13">
    <tableColumn id="1" name="Player" totalsRowLabel="Total" dataDxfId="38" totalsRowDxfId="37"/>
    <tableColumn id="2" name="Team"/>
    <tableColumn id="3" name="Pos" dataDxfId="36" totalsRowDxfId="35"/>
    <tableColumn id="4" name="Mon"/>
    <tableColumn id="5" name="Tue"/>
    <tableColumn id="6" name="Wed"/>
    <tableColumn id="7" name="Thu"/>
    <tableColumn id="8" name="Fri"/>
    <tableColumn id="9" name="Sat"/>
    <tableColumn id="10" name="Sun"/>
    <tableColumn id="12" name="Off Days"/>
    <tableColumn id="13" name="Pop Days" totalsRowFunction="sum"/>
    <tableColumn id="14" name="Total GP" dataDxfId="34">
      <calculatedColumnFormula>Table2[[#This Row],[Off Days]]+Table2[[#This Row],[Pop Days]]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0"/>
  <sheetViews>
    <sheetView tabSelected="1" zoomScale="92" zoomScaleNormal="92" workbookViewId="0">
      <selection activeCell="A5" sqref="A5"/>
    </sheetView>
  </sheetViews>
  <sheetFormatPr defaultColWidth="0" defaultRowHeight="14.4" zeroHeight="1" x14ac:dyDescent="0.3"/>
  <cols>
    <col min="1" max="1" width="18.33203125" bestFit="1" customWidth="1"/>
    <col min="2" max="2" width="16.6640625" bestFit="1" customWidth="1"/>
    <col min="3" max="3" width="17.21875" bestFit="1" customWidth="1"/>
    <col min="4" max="4" width="18.44140625" customWidth="1"/>
    <col min="5" max="5" width="9.88671875" bestFit="1" customWidth="1"/>
    <col min="6" max="6" width="9" bestFit="1" customWidth="1"/>
    <col min="7" max="7" width="8.109375" bestFit="1" customWidth="1"/>
    <col min="8" max="8" width="8.5546875" bestFit="1" customWidth="1"/>
    <col min="9" max="9" width="9" bestFit="1" customWidth="1"/>
    <col min="10" max="10" width="13.109375" bestFit="1" customWidth="1"/>
    <col min="11" max="11" width="13.77734375" bestFit="1" customWidth="1"/>
    <col min="12" max="15" width="12.44140625" bestFit="1" customWidth="1"/>
    <col min="16" max="16" width="11.6640625" customWidth="1"/>
    <col min="17" max="17" width="13" customWidth="1"/>
    <col min="18" max="18" width="4.88671875" hidden="1"/>
    <col min="19" max="19" width="5.77734375" hidden="1"/>
    <col min="20" max="47" width="3" hidden="1"/>
    <col min="48" max="60" width="3.21875" hidden="1"/>
    <col min="61" max="16384" width="8.88671875" hidden="1"/>
  </cols>
  <sheetData>
    <row r="1" spans="1:62" x14ac:dyDescent="0.3">
      <c r="A1" s="28" t="s">
        <v>73</v>
      </c>
      <c r="B1" s="28" t="s">
        <v>80</v>
      </c>
      <c r="C1" s="27" t="s">
        <v>75</v>
      </c>
      <c r="R1" s="2"/>
      <c r="S1" s="2">
        <v>27</v>
      </c>
      <c r="T1" s="2">
        <v>28</v>
      </c>
      <c r="U1" s="2">
        <v>1</v>
      </c>
      <c r="V1" s="2">
        <v>2</v>
      </c>
      <c r="W1" s="2">
        <v>3</v>
      </c>
      <c r="X1" s="2">
        <v>4</v>
      </c>
      <c r="Y1" s="2">
        <v>5</v>
      </c>
      <c r="Z1" s="2">
        <v>6</v>
      </c>
      <c r="AA1" s="2">
        <v>7</v>
      </c>
      <c r="AB1" s="2">
        <v>8</v>
      </c>
      <c r="AC1" s="2">
        <v>9</v>
      </c>
      <c r="AD1" s="2">
        <v>10</v>
      </c>
      <c r="AE1" s="2">
        <v>11</v>
      </c>
      <c r="AF1" s="2">
        <v>12</v>
      </c>
      <c r="AG1" s="2">
        <v>13</v>
      </c>
      <c r="AH1" s="2">
        <v>14</v>
      </c>
      <c r="AI1" s="2">
        <v>15</v>
      </c>
      <c r="AJ1" s="2">
        <v>16</v>
      </c>
      <c r="AK1" s="2">
        <v>17</v>
      </c>
      <c r="AL1" s="2">
        <v>18</v>
      </c>
      <c r="AM1" s="2">
        <v>19</v>
      </c>
      <c r="AN1" s="2">
        <v>20</v>
      </c>
      <c r="AO1" s="2">
        <v>21</v>
      </c>
      <c r="AP1" s="2">
        <v>22</v>
      </c>
      <c r="AQ1" s="2">
        <v>23</v>
      </c>
      <c r="AR1" s="2">
        <v>24</v>
      </c>
      <c r="AS1" s="2">
        <v>25</v>
      </c>
      <c r="AT1" s="2">
        <v>26</v>
      </c>
      <c r="AU1" s="2">
        <v>27</v>
      </c>
      <c r="AV1" s="2">
        <v>28</v>
      </c>
      <c r="AW1" s="2">
        <v>29</v>
      </c>
      <c r="AX1" s="2">
        <v>30</v>
      </c>
      <c r="AY1" s="2">
        <v>31</v>
      </c>
      <c r="AZ1" s="2">
        <v>1</v>
      </c>
      <c r="BA1" s="2">
        <v>2</v>
      </c>
      <c r="BB1" s="2">
        <v>3</v>
      </c>
      <c r="BC1" s="2">
        <v>4</v>
      </c>
      <c r="BD1" s="2">
        <v>5</v>
      </c>
      <c r="BE1" s="2">
        <v>6</v>
      </c>
      <c r="BF1" s="2">
        <v>7</v>
      </c>
      <c r="BG1" s="2">
        <v>8</v>
      </c>
      <c r="BH1" s="2">
        <v>9</v>
      </c>
    </row>
    <row r="2" spans="1:62" x14ac:dyDescent="0.3">
      <c r="A2" s="12">
        <v>1</v>
      </c>
      <c r="B2" s="12">
        <v>6</v>
      </c>
      <c r="C2" s="28" t="s">
        <v>87</v>
      </c>
      <c r="D2" s="28" t="s">
        <v>91</v>
      </c>
      <c r="R2" t="s">
        <v>74</v>
      </c>
      <c r="S2" s="2">
        <v>1</v>
      </c>
      <c r="T2" s="2">
        <v>2</v>
      </c>
      <c r="U2" s="2">
        <v>3</v>
      </c>
      <c r="V2" s="2">
        <v>4</v>
      </c>
      <c r="W2" s="2">
        <v>5</v>
      </c>
      <c r="X2" s="2">
        <v>6</v>
      </c>
      <c r="Y2" s="2">
        <v>7</v>
      </c>
      <c r="Z2" s="2">
        <v>8</v>
      </c>
      <c r="AA2" s="2">
        <v>9</v>
      </c>
      <c r="AB2" s="2">
        <v>10</v>
      </c>
      <c r="AC2" s="2">
        <v>11</v>
      </c>
      <c r="AD2" s="2">
        <v>12</v>
      </c>
      <c r="AE2" s="2">
        <v>13</v>
      </c>
      <c r="AF2" s="2">
        <v>14</v>
      </c>
      <c r="AG2" s="2">
        <v>15</v>
      </c>
      <c r="AH2" s="2">
        <v>16</v>
      </c>
      <c r="AI2" s="2">
        <v>17</v>
      </c>
      <c r="AJ2" s="2">
        <v>18</v>
      </c>
      <c r="AK2" s="2">
        <v>19</v>
      </c>
      <c r="AL2" s="2">
        <v>20</v>
      </c>
      <c r="AM2" s="2">
        <v>21</v>
      </c>
      <c r="AN2" s="2">
        <v>22</v>
      </c>
      <c r="AO2" s="2">
        <v>23</v>
      </c>
      <c r="AP2" s="2">
        <v>24</v>
      </c>
      <c r="AQ2" s="2">
        <v>25</v>
      </c>
      <c r="AR2" s="2">
        <v>26</v>
      </c>
      <c r="AS2" s="2">
        <v>27</v>
      </c>
      <c r="AT2" s="2">
        <v>28</v>
      </c>
      <c r="AU2" s="2">
        <v>29</v>
      </c>
      <c r="AV2" s="2">
        <v>30</v>
      </c>
      <c r="AW2" s="2">
        <v>31</v>
      </c>
      <c r="AX2" s="2">
        <v>32</v>
      </c>
      <c r="AY2" s="2">
        <v>33</v>
      </c>
      <c r="AZ2" s="2">
        <v>34</v>
      </c>
      <c r="BA2" s="2">
        <v>35</v>
      </c>
      <c r="BB2" s="2">
        <v>36</v>
      </c>
      <c r="BC2" s="2">
        <v>37</v>
      </c>
      <c r="BD2" s="2">
        <v>38</v>
      </c>
      <c r="BE2" s="2">
        <v>39</v>
      </c>
      <c r="BF2" s="2">
        <v>40</v>
      </c>
      <c r="BG2" s="2">
        <v>41</v>
      </c>
      <c r="BH2" s="2">
        <v>42</v>
      </c>
    </row>
    <row r="3" spans="1:62" x14ac:dyDescent="0.3">
      <c r="C3" s="28" t="s">
        <v>88</v>
      </c>
      <c r="D3" s="28" t="s">
        <v>92</v>
      </c>
      <c r="R3" s="2" t="s">
        <v>11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2">
        <v>0</v>
      </c>
      <c r="Y3" s="2">
        <v>1</v>
      </c>
      <c r="Z3" s="2">
        <v>0</v>
      </c>
      <c r="AA3" s="2">
        <v>1</v>
      </c>
      <c r="AB3" s="2">
        <v>0</v>
      </c>
      <c r="AC3" s="2">
        <v>1</v>
      </c>
      <c r="AD3" s="2">
        <v>1</v>
      </c>
      <c r="AE3" s="2">
        <v>0</v>
      </c>
      <c r="AF3" s="2">
        <v>1</v>
      </c>
      <c r="AG3" s="2">
        <v>0</v>
      </c>
      <c r="AH3" s="2">
        <v>0</v>
      </c>
      <c r="AI3" s="2">
        <v>1</v>
      </c>
      <c r="AJ3" s="2">
        <v>0</v>
      </c>
      <c r="AK3" s="2">
        <v>1</v>
      </c>
      <c r="AL3" s="2">
        <v>1</v>
      </c>
      <c r="AM3" s="2">
        <v>0</v>
      </c>
      <c r="AN3" s="2">
        <v>0</v>
      </c>
      <c r="AO3" s="2">
        <v>0</v>
      </c>
      <c r="AP3" s="2">
        <v>1</v>
      </c>
      <c r="AQ3" s="2">
        <v>0</v>
      </c>
      <c r="AR3" s="2">
        <v>1</v>
      </c>
      <c r="AS3" s="2">
        <v>0</v>
      </c>
      <c r="AT3" s="2">
        <v>1</v>
      </c>
      <c r="AU3" s="2">
        <v>0</v>
      </c>
      <c r="AV3" s="2">
        <v>1</v>
      </c>
      <c r="AW3" s="2">
        <v>0</v>
      </c>
      <c r="AX3" s="2">
        <v>1</v>
      </c>
      <c r="AY3" s="2">
        <v>0</v>
      </c>
      <c r="AZ3" s="2">
        <v>1</v>
      </c>
      <c r="BA3" s="2">
        <v>1</v>
      </c>
      <c r="BB3" s="2">
        <v>0</v>
      </c>
      <c r="BC3" s="2">
        <v>1</v>
      </c>
      <c r="BD3" s="2">
        <v>0</v>
      </c>
      <c r="BE3" s="2">
        <v>1</v>
      </c>
      <c r="BF3" s="2">
        <v>0</v>
      </c>
      <c r="BG3" s="2">
        <v>0</v>
      </c>
      <c r="BH3" s="2">
        <v>1</v>
      </c>
      <c r="BJ3" s="2"/>
    </row>
    <row r="4" spans="1:62" x14ac:dyDescent="0.3">
      <c r="C4" s="28" t="s">
        <v>89</v>
      </c>
      <c r="D4" s="28"/>
      <c r="R4" s="2" t="s">
        <v>12</v>
      </c>
      <c r="S4" s="2">
        <v>0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1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1</v>
      </c>
      <c r="AF4" s="2">
        <v>0</v>
      </c>
      <c r="AG4" s="2">
        <v>1</v>
      </c>
      <c r="AH4" s="2">
        <v>1</v>
      </c>
      <c r="AI4" s="2">
        <v>0</v>
      </c>
      <c r="AJ4" s="2">
        <v>1</v>
      </c>
      <c r="AK4" s="2">
        <v>0</v>
      </c>
      <c r="AL4" s="2">
        <v>1</v>
      </c>
      <c r="AM4" s="2">
        <v>0</v>
      </c>
      <c r="AN4" s="2">
        <v>1</v>
      </c>
      <c r="AO4" s="2">
        <v>1</v>
      </c>
      <c r="AP4" s="2">
        <v>0</v>
      </c>
      <c r="AQ4" s="2">
        <v>1</v>
      </c>
      <c r="AR4" s="2">
        <v>0</v>
      </c>
      <c r="AS4" s="2">
        <v>1</v>
      </c>
      <c r="AT4" s="2">
        <v>0</v>
      </c>
      <c r="AU4" s="2">
        <v>1</v>
      </c>
      <c r="AV4" s="2">
        <v>0</v>
      </c>
      <c r="AW4" s="2">
        <v>1</v>
      </c>
      <c r="AX4" s="2">
        <v>0</v>
      </c>
      <c r="AY4" s="2">
        <v>1</v>
      </c>
      <c r="AZ4" s="2">
        <v>0</v>
      </c>
      <c r="BA4" s="2">
        <v>1</v>
      </c>
      <c r="BB4" s="2">
        <v>0</v>
      </c>
      <c r="BC4" s="2">
        <v>1</v>
      </c>
      <c r="BD4" s="2">
        <v>0</v>
      </c>
      <c r="BE4" s="2">
        <v>1</v>
      </c>
      <c r="BF4" s="2">
        <v>0</v>
      </c>
      <c r="BG4" s="2">
        <v>1</v>
      </c>
      <c r="BH4" s="2">
        <v>0</v>
      </c>
      <c r="BJ4" s="2"/>
    </row>
    <row r="5" spans="1:62" x14ac:dyDescent="0.3">
      <c r="C5" s="28" t="s">
        <v>90</v>
      </c>
      <c r="D5" s="28"/>
      <c r="R5" s="2" t="s">
        <v>13</v>
      </c>
      <c r="S5" s="2">
        <v>0</v>
      </c>
      <c r="T5" s="2">
        <v>1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0</v>
      </c>
      <c r="AE5" s="2">
        <v>1</v>
      </c>
      <c r="AF5" s="2">
        <v>0</v>
      </c>
      <c r="AG5" s="2">
        <v>1</v>
      </c>
      <c r="AH5" s="2">
        <v>0</v>
      </c>
      <c r="AI5" s="2">
        <v>1</v>
      </c>
      <c r="AJ5" s="2">
        <v>1</v>
      </c>
      <c r="AK5" s="2">
        <v>0</v>
      </c>
      <c r="AL5" s="2">
        <v>0</v>
      </c>
      <c r="AM5" s="2">
        <v>0</v>
      </c>
      <c r="AN5" s="2">
        <v>1</v>
      </c>
      <c r="AO5" s="2">
        <v>1</v>
      </c>
      <c r="AP5" s="2">
        <v>0</v>
      </c>
      <c r="AQ5" s="2">
        <v>1</v>
      </c>
      <c r="AR5" s="2">
        <v>0</v>
      </c>
      <c r="AS5" s="2">
        <v>1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0</v>
      </c>
      <c r="AZ5" s="2">
        <v>1</v>
      </c>
      <c r="BA5" s="2">
        <v>1</v>
      </c>
      <c r="BB5" s="2">
        <v>0</v>
      </c>
      <c r="BC5" s="2">
        <v>1</v>
      </c>
      <c r="BD5" s="2">
        <v>0</v>
      </c>
      <c r="BE5" s="2">
        <v>1</v>
      </c>
      <c r="BF5" s="2">
        <v>0</v>
      </c>
      <c r="BG5" s="2">
        <v>1</v>
      </c>
      <c r="BH5" s="2">
        <v>0</v>
      </c>
      <c r="BJ5" s="2"/>
    </row>
    <row r="6" spans="1:62" ht="16.8" customHeight="1" x14ac:dyDescent="0.3">
      <c r="A6" s="23" t="s">
        <v>0</v>
      </c>
      <c r="B6" s="24" t="s">
        <v>1</v>
      </c>
      <c r="C6" s="25" t="s">
        <v>2</v>
      </c>
      <c r="D6" s="25" t="s">
        <v>3</v>
      </c>
      <c r="E6" s="25" t="s">
        <v>4</v>
      </c>
      <c r="F6" s="25" t="s">
        <v>5</v>
      </c>
      <c r="G6" s="25" t="s">
        <v>6</v>
      </c>
      <c r="H6" s="25" t="s">
        <v>7</v>
      </c>
      <c r="I6" s="25" t="s">
        <v>8</v>
      </c>
      <c r="J6" s="24" t="s">
        <v>9</v>
      </c>
      <c r="K6" s="24" t="s">
        <v>10</v>
      </c>
      <c r="L6" s="25" t="s">
        <v>76</v>
      </c>
      <c r="M6" s="25" t="s">
        <v>77</v>
      </c>
      <c r="N6" s="25" t="s">
        <v>78</v>
      </c>
      <c r="O6" s="25" t="s">
        <v>79</v>
      </c>
      <c r="P6" s="25" t="s">
        <v>93</v>
      </c>
      <c r="Q6" s="25" t="s">
        <v>94</v>
      </c>
      <c r="R6" s="2" t="s">
        <v>14</v>
      </c>
      <c r="S6" s="2">
        <v>0</v>
      </c>
      <c r="T6" s="2">
        <v>1</v>
      </c>
      <c r="U6" s="2">
        <v>0</v>
      </c>
      <c r="V6" s="2">
        <v>1</v>
      </c>
      <c r="W6" s="2">
        <v>0</v>
      </c>
      <c r="X6" s="2">
        <v>1</v>
      </c>
      <c r="Y6" s="2">
        <v>1</v>
      </c>
      <c r="Z6" s="2">
        <v>0</v>
      </c>
      <c r="AA6" s="2">
        <v>1</v>
      </c>
      <c r="AB6" s="2">
        <v>0</v>
      </c>
      <c r="AC6" s="2">
        <v>0</v>
      </c>
      <c r="AD6" s="2">
        <v>1</v>
      </c>
      <c r="AE6" s="2">
        <v>1</v>
      </c>
      <c r="AF6" s="2">
        <v>0</v>
      </c>
      <c r="AG6" s="2">
        <v>0</v>
      </c>
      <c r="AH6" s="2">
        <v>1</v>
      </c>
      <c r="AI6" s="2">
        <v>0</v>
      </c>
      <c r="AJ6" s="2">
        <v>1</v>
      </c>
      <c r="AK6" s="2">
        <v>1</v>
      </c>
      <c r="AL6" s="2">
        <v>0</v>
      </c>
      <c r="AM6" s="2">
        <v>0</v>
      </c>
      <c r="AN6" s="2">
        <v>1</v>
      </c>
      <c r="AO6" s="2">
        <v>1</v>
      </c>
      <c r="AP6" s="2">
        <v>0</v>
      </c>
      <c r="AQ6" s="2">
        <v>0</v>
      </c>
      <c r="AR6" s="2">
        <v>0</v>
      </c>
      <c r="AS6" s="2">
        <v>1</v>
      </c>
      <c r="AT6" s="2">
        <v>0</v>
      </c>
      <c r="AU6" s="2">
        <v>1</v>
      </c>
      <c r="AV6" s="2">
        <v>1</v>
      </c>
      <c r="AW6" s="2">
        <v>0</v>
      </c>
      <c r="AX6" s="2">
        <v>0</v>
      </c>
      <c r="AY6" s="2">
        <v>0</v>
      </c>
      <c r="AZ6" s="2">
        <v>0</v>
      </c>
      <c r="BA6" s="2">
        <v>1</v>
      </c>
      <c r="BB6" s="2">
        <v>1</v>
      </c>
      <c r="BC6" s="2">
        <v>0</v>
      </c>
      <c r="BD6" s="2">
        <v>1</v>
      </c>
      <c r="BE6" s="2">
        <v>0</v>
      </c>
      <c r="BF6" s="2">
        <v>0</v>
      </c>
      <c r="BG6" s="2">
        <v>1</v>
      </c>
      <c r="BH6" s="2">
        <v>1</v>
      </c>
      <c r="BJ6" s="2"/>
    </row>
    <row r="7" spans="1:62" x14ac:dyDescent="0.3">
      <c r="A7" s="21" t="s">
        <v>11</v>
      </c>
      <c r="B7" s="22">
        <f>SUM(Table1[[#This Row],[Mon]:[Sun]])</f>
        <v>19</v>
      </c>
      <c r="C7" s="13">
        <f t="shared" ref="C7:C36" si="0"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Q55,VLOOKUP($A7,$R$1:$BH$32,(COLUMN()-1+($A$2+3)*7),FALSE),0)+IF($B$2&gt;=6,VLOOKUP($A7,$R$1:$BH$32,(COLUMN()-1+($A$2+4)*7),FALSE),0)</f>
        <v>0</v>
      </c>
      <c r="D7" s="13">
        <f t="shared" ref="D7:D36" si="1"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R55,VLOOKUP($A7,$R$1:$BH$32,(COLUMN()-1+($A$2+3)*7),FALSE),0)+IF($B$2&gt;=6,VLOOKUP($A7,$R$1:$BH$32,(COLUMN()-1+($A$2+4)*7),FALSE),0)</f>
        <v>3</v>
      </c>
      <c r="E7" s="13">
        <f t="shared" ref="E7:E36" si="2"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S55,VLOOKUP($A7,$R$1:$BH$32,(COLUMN()-1+($A$2+3)*7),FALSE),0)+IF($B$2&gt;=6,VLOOKUP($A7,$R$1:$BH$32,(COLUMN()-1+($A$2+4)*7),FALSE),0)</f>
        <v>2</v>
      </c>
      <c r="F7" s="13">
        <f t="shared" ref="F7:F36" si="3"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T55,VLOOKUP($A7,$R$1:$BH$32,(COLUMN()-1+($A$2+3)*7),FALSE),0)+IF($B$2&gt;=6,VLOOKUP($A7,$R$1:$BH$32,(COLUMN()-1+($A$2+4)*7),FALSE),0)</f>
        <v>3</v>
      </c>
      <c r="G7" s="13">
        <f t="shared" ref="G7:G36" si="4"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U55,VLOOKUP($A7,$R$1:$BH$32,(COLUMN()-1+($A$2+3)*7),FALSE),0)+IF($B$2&gt;=6,VLOOKUP($A7,$R$1:$BH$32,(COLUMN()-1+($A$2+4)*7),FALSE),0)</f>
        <v>4</v>
      </c>
      <c r="H7" s="13">
        <f t="shared" ref="H7:H36" si="5"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V55,VLOOKUP($A7,$R$1:$BH$32,(COLUMN()-1+($A$2+3)*7),FALSE),0)+IF($B$2&gt;=6,VLOOKUP($A7,$R$1:$BH$32,(COLUMN()-1+($A$2+4)*7),FALSE),0)</f>
        <v>2</v>
      </c>
      <c r="I7" s="13">
        <f t="shared" ref="I7:I36" si="6">VLOOKUP($A7,$R$1:$BH$32,(COLUMN()-1+($A$2-1)*7),FALSE)+IF($B$2&gt;=2,VLOOKUP($A7,$R$1:$BH$32,(COLUMN()-1+($A$2)*7),FALSE),0)+IF($B$2&gt;=3,VLOOKUP($A7,$R$1:$BH$32,(COLUMN()-1+($A$2+1)*7),FALSE),0)+IF($B$2&gt;=4,VLOOKUP($A7,$R$1:$BH$32,(COLUMN()-1+($A$2+2)*7),FALSE),0)+IF($B$2&gt;=W55,VLOOKUP($A7,$R$1:$BH$32,(COLUMN()-1+($A$2+3)*7),FALSE),0)+IF($B$2&gt;=6,VLOOKUP($A7,$R$1:$BH$32,(COLUMN()-1+($A$2+4)*7),FALSE),0)</f>
        <v>5</v>
      </c>
      <c r="J7" s="26">
        <f t="shared" ref="J7:J36" si="7" xml:space="preserve"> (C7+E7+G7+I7)</f>
        <v>11</v>
      </c>
      <c r="K7" s="26">
        <f t="shared" ref="K7:K36" si="8">D7+F7+H7</f>
        <v>8</v>
      </c>
      <c r="L7" s="13">
        <f>SUM(INDEX($R$1:$BH$32,MATCH($A7,$R$1:$R$32,0),2):INDEX($R$1:$BH$32,MATCH($A7,$R$1:$R$32,0),8))</f>
        <v>2</v>
      </c>
      <c r="M7" s="13">
        <f>SUM(INDEX($R$1:$BH$32,MATCH($A7,$R$1:$R$32,0),9):INDEX($R$1:$BH$32,MATCH($A7,$R$1:$R$32,0),15))</f>
        <v>4</v>
      </c>
      <c r="N7" s="13">
        <f>SUM(INDEX($R$1:$BH$32,MATCH($A7,$R$1:$R$32,0),16):INDEX($R$1:$BH$32,MATCH($A7,$R$1:$R$32,0),22))</f>
        <v>3</v>
      </c>
      <c r="O7" s="13">
        <f>SUM(INDEX($R$1:$BH$32,MATCH($A7,$R$1:$R$32,0),23):INDEX($R$1:$BH$32,MATCH($A7,$R$1:$R$32,0),29))</f>
        <v>3</v>
      </c>
      <c r="P7" s="13">
        <f>SUM(INDEX($R$1:$BH$32,MATCH($A7,$R$1:$R$32,0),30):INDEX($R$1:$BH$32,MATCH($A7,$R$1:$R$32,0),36))</f>
        <v>4</v>
      </c>
      <c r="Q7" s="13">
        <f>SUM(INDEX($R$1:$BH$32,MATCH($A7,$R$1:$R$32,0),37):INDEX($R$1:$BH$32,MATCH($A7,$R$1:$R$32,0),43))</f>
        <v>3</v>
      </c>
      <c r="R7" s="2" t="s">
        <v>15</v>
      </c>
      <c r="S7" s="2">
        <v>0</v>
      </c>
      <c r="T7" s="2">
        <v>1</v>
      </c>
      <c r="U7" s="2">
        <v>1</v>
      </c>
      <c r="V7" s="2">
        <v>0</v>
      </c>
      <c r="W7" s="2">
        <v>1</v>
      </c>
      <c r="X7" s="2">
        <v>0</v>
      </c>
      <c r="Y7" s="2">
        <v>1</v>
      </c>
      <c r="Z7" s="2">
        <v>0</v>
      </c>
      <c r="AA7" s="2">
        <v>1</v>
      </c>
      <c r="AB7" s="2">
        <v>0</v>
      </c>
      <c r="AC7" s="2">
        <v>1</v>
      </c>
      <c r="AD7" s="2">
        <v>0</v>
      </c>
      <c r="AE7" s="2">
        <v>1</v>
      </c>
      <c r="AF7" s="2">
        <v>0</v>
      </c>
      <c r="AG7" s="2">
        <v>1</v>
      </c>
      <c r="AH7" s="2">
        <v>1</v>
      </c>
      <c r="AI7" s="2">
        <v>0</v>
      </c>
      <c r="AJ7" s="2">
        <v>1</v>
      </c>
      <c r="AK7" s="2">
        <v>0</v>
      </c>
      <c r="AL7" s="2">
        <v>1</v>
      </c>
      <c r="AM7" s="2">
        <v>1</v>
      </c>
      <c r="AN7" s="2">
        <v>0</v>
      </c>
      <c r="AO7" s="2">
        <v>1</v>
      </c>
      <c r="AP7" s="2">
        <v>0</v>
      </c>
      <c r="AQ7" s="2">
        <v>1</v>
      </c>
      <c r="AR7" s="2">
        <v>0</v>
      </c>
      <c r="AS7" s="2">
        <v>1</v>
      </c>
      <c r="AT7" s="2">
        <v>0</v>
      </c>
      <c r="AU7" s="2">
        <v>1</v>
      </c>
      <c r="AV7" s="2">
        <v>1</v>
      </c>
      <c r="AW7" s="2">
        <v>0</v>
      </c>
      <c r="AX7" s="2">
        <v>1</v>
      </c>
      <c r="AY7" s="2">
        <v>0</v>
      </c>
      <c r="AZ7" s="2">
        <v>1</v>
      </c>
      <c r="BA7" s="2">
        <v>1</v>
      </c>
      <c r="BB7" s="2">
        <v>0</v>
      </c>
      <c r="BC7" s="2">
        <v>1</v>
      </c>
      <c r="BD7" s="2">
        <v>0</v>
      </c>
      <c r="BE7" s="2">
        <v>1</v>
      </c>
      <c r="BF7" s="2">
        <v>0</v>
      </c>
      <c r="BG7" s="2">
        <v>1</v>
      </c>
      <c r="BH7" s="2">
        <v>1</v>
      </c>
      <c r="BJ7" s="2"/>
    </row>
    <row r="8" spans="1:62" x14ac:dyDescent="0.3">
      <c r="A8" s="21" t="s">
        <v>12</v>
      </c>
      <c r="B8" s="22">
        <f>SUM(Table1[[#This Row],[Mon]:[Sun]])</f>
        <v>21</v>
      </c>
      <c r="C8" s="13">
        <f t="shared" si="0"/>
        <v>3</v>
      </c>
      <c r="D8" s="13">
        <f t="shared" si="1"/>
        <v>4</v>
      </c>
      <c r="E8" s="13">
        <f t="shared" si="2"/>
        <v>1</v>
      </c>
      <c r="F8" s="13">
        <f t="shared" si="3"/>
        <v>5</v>
      </c>
      <c r="G8" s="13">
        <f t="shared" si="4"/>
        <v>2</v>
      </c>
      <c r="H8" s="13">
        <f t="shared" si="5"/>
        <v>4</v>
      </c>
      <c r="I8" s="13">
        <f t="shared" si="6"/>
        <v>2</v>
      </c>
      <c r="J8" s="26">
        <f t="shared" si="7"/>
        <v>8</v>
      </c>
      <c r="K8" s="26">
        <f t="shared" si="8"/>
        <v>13</v>
      </c>
      <c r="L8" s="13">
        <f>SUM(INDEX($R$1:$BH$32,MATCH($A8,$R$1:$R$32,0),2):INDEX($R$1:$BH$32,MATCH($A8,$R$1:$R$32,0),8))</f>
        <v>4</v>
      </c>
      <c r="M8" s="13">
        <f>SUM(INDEX($R$1:$BH$32,MATCH($A8,$R$1:$R$32,0),9):INDEX($R$1:$BH$32,MATCH($A8,$R$1:$R$32,0),15))</f>
        <v>2</v>
      </c>
      <c r="N8" s="13">
        <f>SUM(INDEX($R$1:$BH$32,MATCH($A8,$R$1:$R$32,0),16):INDEX($R$1:$BH$32,MATCH($A8,$R$1:$R$32,0),22))</f>
        <v>4</v>
      </c>
      <c r="O8" s="13">
        <f>SUM(INDEX($R$1:$BH$32,MATCH($A8,$R$1:$R$32,0),23):INDEX($R$1:$BH$32,MATCH($A8,$R$1:$R$32,0),29))</f>
        <v>4</v>
      </c>
      <c r="P8" s="13">
        <f>SUM(INDEX($R$1:$BH$32,MATCH($A8,$R$1:$R$32,0),30):INDEX($R$1:$BH$32,MATCH($A8,$R$1:$R$32,0),36))</f>
        <v>4</v>
      </c>
      <c r="Q8" s="13">
        <f>SUM(INDEX($R$1:$BH$32,MATCH($A8,$R$1:$R$32,0),37):INDEX($R$1:$BH$32,MATCH($A8,$R$1:$R$32,0),43))</f>
        <v>3</v>
      </c>
      <c r="R8" s="2" t="s">
        <v>16</v>
      </c>
      <c r="S8" s="2">
        <v>0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1</v>
      </c>
      <c r="Z8" s="2">
        <v>0</v>
      </c>
      <c r="AA8" s="2">
        <v>1</v>
      </c>
      <c r="AB8" s="2">
        <v>0</v>
      </c>
      <c r="AC8" s="2">
        <v>0</v>
      </c>
      <c r="AD8" s="2">
        <v>1</v>
      </c>
      <c r="AE8" s="2">
        <v>1</v>
      </c>
      <c r="AF8" s="2">
        <v>0</v>
      </c>
      <c r="AG8" s="2">
        <v>1</v>
      </c>
      <c r="AH8" s="2">
        <v>0</v>
      </c>
      <c r="AI8" s="2">
        <v>0</v>
      </c>
      <c r="AJ8" s="2">
        <v>1</v>
      </c>
      <c r="AK8" s="2">
        <v>0</v>
      </c>
      <c r="AL8" s="2">
        <v>1</v>
      </c>
      <c r="AM8" s="2">
        <v>1</v>
      </c>
      <c r="AN8" s="2">
        <v>0</v>
      </c>
      <c r="AO8" s="2">
        <v>0</v>
      </c>
      <c r="AP8" s="2">
        <v>1</v>
      </c>
      <c r="AQ8" s="2">
        <v>1</v>
      </c>
      <c r="AR8" s="2">
        <v>0</v>
      </c>
      <c r="AS8" s="2">
        <v>1</v>
      </c>
      <c r="AT8" s="2">
        <v>0</v>
      </c>
      <c r="AU8" s="2">
        <v>0</v>
      </c>
      <c r="AV8" s="2">
        <v>1</v>
      </c>
      <c r="AW8" s="2">
        <v>0</v>
      </c>
      <c r="AX8" s="2">
        <v>1</v>
      </c>
      <c r="AY8" s="2">
        <v>1</v>
      </c>
      <c r="AZ8" s="2">
        <v>0</v>
      </c>
      <c r="BA8" s="2">
        <v>1</v>
      </c>
      <c r="BB8" s="2">
        <v>0</v>
      </c>
      <c r="BC8" s="2">
        <v>1</v>
      </c>
      <c r="BD8" s="2">
        <v>0</v>
      </c>
      <c r="BE8" s="2">
        <v>1</v>
      </c>
      <c r="BF8" s="2">
        <v>0</v>
      </c>
      <c r="BG8" s="2">
        <v>1</v>
      </c>
      <c r="BH8" s="2">
        <v>1</v>
      </c>
      <c r="BJ8" s="2"/>
    </row>
    <row r="9" spans="1:62" x14ac:dyDescent="0.3">
      <c r="A9" s="21" t="s">
        <v>13</v>
      </c>
      <c r="B9" s="22">
        <f>SUM(Table1[[#This Row],[Mon]:[Sun]])</f>
        <v>20</v>
      </c>
      <c r="C9" s="13">
        <f t="shared" si="0"/>
        <v>3</v>
      </c>
      <c r="D9" s="13">
        <f t="shared" si="1"/>
        <v>4</v>
      </c>
      <c r="E9" s="13">
        <f t="shared" si="2"/>
        <v>2</v>
      </c>
      <c r="F9" s="13">
        <f t="shared" si="3"/>
        <v>5</v>
      </c>
      <c r="G9" s="13">
        <f t="shared" si="4"/>
        <v>0</v>
      </c>
      <c r="H9" s="13">
        <f t="shared" si="5"/>
        <v>5</v>
      </c>
      <c r="I9" s="13">
        <f t="shared" si="6"/>
        <v>1</v>
      </c>
      <c r="J9" s="26">
        <f t="shared" si="7"/>
        <v>6</v>
      </c>
      <c r="K9" s="26">
        <f t="shared" si="8"/>
        <v>14</v>
      </c>
      <c r="L9" s="13">
        <f>SUM(INDEX($R$1:$BH$32,MATCH($A9,$R$1:$R$32,0),2):INDEX($R$1:$BH$32,MATCH($A9,$R$1:$R$32,0),8))</f>
        <v>3</v>
      </c>
      <c r="M9" s="13">
        <f>SUM(INDEX($R$1:$BH$32,MATCH($A9,$R$1:$R$32,0),9):INDEX($R$1:$BH$32,MATCH($A9,$R$1:$R$32,0),15))</f>
        <v>3</v>
      </c>
      <c r="N9" s="13">
        <f>SUM(INDEX($R$1:$BH$32,MATCH($A9,$R$1:$R$32,0),16):INDEX($R$1:$BH$32,MATCH($A9,$R$1:$R$32,0),22))</f>
        <v>3</v>
      </c>
      <c r="O9" s="13">
        <f>SUM(INDEX($R$1:$BH$32,MATCH($A9,$R$1:$R$32,0),23):INDEX($R$1:$BH$32,MATCH($A9,$R$1:$R$32,0),29))</f>
        <v>4</v>
      </c>
      <c r="P9" s="13">
        <f>SUM(INDEX($R$1:$BH$32,MATCH($A9,$R$1:$R$32,0),30):INDEX($R$1:$BH$32,MATCH($A9,$R$1:$R$32,0),36))</f>
        <v>4</v>
      </c>
      <c r="Q9" s="13">
        <f>SUM(INDEX($R$1:$BH$32,MATCH($A9,$R$1:$R$32,0),37):INDEX($R$1:$BH$32,MATCH($A9,$R$1:$R$32,0),43))</f>
        <v>3</v>
      </c>
      <c r="R9" t="s">
        <v>17</v>
      </c>
      <c r="S9" s="2">
        <v>0</v>
      </c>
      <c r="T9" s="2">
        <v>1</v>
      </c>
      <c r="U9" s="2">
        <v>0</v>
      </c>
      <c r="V9" s="2">
        <v>0</v>
      </c>
      <c r="W9" s="2">
        <v>1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1</v>
      </c>
      <c r="AF9" s="2">
        <v>0</v>
      </c>
      <c r="AG9" s="2">
        <v>1</v>
      </c>
      <c r="AH9" s="2">
        <v>0</v>
      </c>
      <c r="AI9" s="2">
        <v>1</v>
      </c>
      <c r="AJ9" s="2">
        <v>0</v>
      </c>
      <c r="AK9" s="2">
        <v>1</v>
      </c>
      <c r="AL9" s="2">
        <v>0</v>
      </c>
      <c r="AM9" s="2">
        <v>1</v>
      </c>
      <c r="AN9" s="2">
        <v>0</v>
      </c>
      <c r="AO9" s="2">
        <v>1</v>
      </c>
      <c r="AP9" s="2">
        <v>0</v>
      </c>
      <c r="AQ9" s="2">
        <v>1</v>
      </c>
      <c r="AR9" s="2">
        <v>0</v>
      </c>
      <c r="AS9" s="2">
        <v>1</v>
      </c>
      <c r="AT9" s="2">
        <v>0</v>
      </c>
      <c r="AU9" s="2">
        <v>1</v>
      </c>
      <c r="AV9" s="2">
        <v>0</v>
      </c>
      <c r="AW9" s="2">
        <v>1</v>
      </c>
      <c r="AX9" s="2">
        <v>0</v>
      </c>
      <c r="AY9" s="2">
        <v>1</v>
      </c>
      <c r="AZ9" s="2">
        <v>0</v>
      </c>
      <c r="BA9" s="2">
        <v>1</v>
      </c>
      <c r="BB9" s="2">
        <v>0</v>
      </c>
      <c r="BC9" s="2">
        <v>1</v>
      </c>
      <c r="BD9" s="2">
        <v>0</v>
      </c>
      <c r="BE9" s="2">
        <v>1</v>
      </c>
      <c r="BF9" s="2">
        <v>0</v>
      </c>
      <c r="BG9" s="2">
        <v>1</v>
      </c>
      <c r="BH9" s="2">
        <v>0</v>
      </c>
      <c r="BJ9" s="2"/>
    </row>
    <row r="10" spans="1:62" x14ac:dyDescent="0.3">
      <c r="A10" s="21" t="s">
        <v>14</v>
      </c>
      <c r="B10" s="22">
        <f>SUM(Table1[[#This Row],[Mon]:[Sun]])</f>
        <v>20</v>
      </c>
      <c r="C10" s="13">
        <f t="shared" si="0"/>
        <v>3</v>
      </c>
      <c r="D10" s="13">
        <f t="shared" si="1"/>
        <v>5</v>
      </c>
      <c r="E10" s="13">
        <f t="shared" si="2"/>
        <v>1</v>
      </c>
      <c r="F10" s="13">
        <f t="shared" si="3"/>
        <v>2</v>
      </c>
      <c r="G10" s="13">
        <f t="shared" si="4"/>
        <v>2</v>
      </c>
      <c r="H10" s="13">
        <f t="shared" si="5"/>
        <v>4</v>
      </c>
      <c r="I10" s="13">
        <f t="shared" si="6"/>
        <v>3</v>
      </c>
      <c r="J10" s="26">
        <f t="shared" si="7"/>
        <v>9</v>
      </c>
      <c r="K10" s="26">
        <f t="shared" si="8"/>
        <v>11</v>
      </c>
      <c r="L10" s="13">
        <f>SUM(INDEX($R$1:$BH$32,MATCH($A10,$R$1:$R$32,0),2):INDEX($R$1:$BH$32,MATCH($A10,$R$1:$R$32,0),8))</f>
        <v>4</v>
      </c>
      <c r="M10" s="13">
        <f>SUM(INDEX($R$1:$BH$32,MATCH($A10,$R$1:$R$32,0),9):INDEX($R$1:$BH$32,MATCH($A10,$R$1:$R$32,0),15))</f>
        <v>3</v>
      </c>
      <c r="N10" s="13">
        <f>SUM(INDEX($R$1:$BH$32,MATCH($A10,$R$1:$R$32,0),16):INDEX($R$1:$BH$32,MATCH($A10,$R$1:$R$32,0),22))</f>
        <v>3</v>
      </c>
      <c r="O10" s="13">
        <f>SUM(INDEX($R$1:$BH$32,MATCH($A10,$R$1:$R$32,0),23):INDEX($R$1:$BH$32,MATCH($A10,$R$1:$R$32,0),29))</f>
        <v>3</v>
      </c>
      <c r="P10" s="13">
        <f>SUM(INDEX($R$1:$BH$32,MATCH($A10,$R$1:$R$32,0),30):INDEX($R$1:$BH$32,MATCH($A10,$R$1:$R$32,0),36))</f>
        <v>3</v>
      </c>
      <c r="Q10" s="13">
        <f>SUM(INDEX($R$1:$BH$32,MATCH($A10,$R$1:$R$32,0),37):INDEX($R$1:$BH$32,MATCH($A10,$R$1:$R$32,0),43))</f>
        <v>4</v>
      </c>
      <c r="R10" t="s">
        <v>18</v>
      </c>
      <c r="S10" s="2">
        <v>0</v>
      </c>
      <c r="T10" s="2">
        <v>0</v>
      </c>
      <c r="U10" s="2">
        <v>1</v>
      </c>
      <c r="V10" s="2">
        <v>0</v>
      </c>
      <c r="W10" s="2">
        <v>1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1</v>
      </c>
      <c r="AE10" s="2">
        <v>0</v>
      </c>
      <c r="AF10" s="2">
        <v>1</v>
      </c>
      <c r="AG10" s="2">
        <v>0</v>
      </c>
      <c r="AH10" s="2">
        <v>1</v>
      </c>
      <c r="AI10" s="2">
        <v>0</v>
      </c>
      <c r="AJ10" s="2">
        <v>1</v>
      </c>
      <c r="AK10" s="2">
        <v>0</v>
      </c>
      <c r="AL10" s="2">
        <v>1</v>
      </c>
      <c r="AM10" s="2">
        <v>1</v>
      </c>
      <c r="AN10" s="2">
        <v>0</v>
      </c>
      <c r="AO10" s="2">
        <v>1</v>
      </c>
      <c r="AP10" s="2">
        <v>0</v>
      </c>
      <c r="AQ10" s="2">
        <v>1</v>
      </c>
      <c r="AR10" s="2">
        <v>0</v>
      </c>
      <c r="AS10" s="2">
        <v>1</v>
      </c>
      <c r="AT10" s="2">
        <v>0</v>
      </c>
      <c r="AU10" s="2">
        <v>1</v>
      </c>
      <c r="AV10" s="2">
        <v>0</v>
      </c>
      <c r="AW10" s="2">
        <v>1</v>
      </c>
      <c r="AX10" s="2">
        <v>0</v>
      </c>
      <c r="AY10" s="2">
        <v>1</v>
      </c>
      <c r="AZ10" s="2">
        <v>0</v>
      </c>
      <c r="BA10" s="2">
        <v>1</v>
      </c>
      <c r="BB10" s="2">
        <v>0</v>
      </c>
      <c r="BC10" s="2">
        <v>1</v>
      </c>
      <c r="BD10" s="2">
        <v>0</v>
      </c>
      <c r="BE10" s="2">
        <v>1</v>
      </c>
      <c r="BF10" s="2">
        <v>0</v>
      </c>
      <c r="BG10" s="2">
        <v>1</v>
      </c>
      <c r="BH10" s="2">
        <v>0</v>
      </c>
      <c r="BJ10" s="2"/>
    </row>
    <row r="11" spans="1:62" x14ac:dyDescent="0.3">
      <c r="A11" s="21" t="s">
        <v>15</v>
      </c>
      <c r="B11" s="22">
        <f>SUM(Table1[[#This Row],[Mon]:[Sun]])</f>
        <v>24</v>
      </c>
      <c r="C11" s="13">
        <f t="shared" si="0"/>
        <v>2</v>
      </c>
      <c r="D11" s="13">
        <f t="shared" si="1"/>
        <v>6</v>
      </c>
      <c r="E11" s="13">
        <f t="shared" si="2"/>
        <v>1</v>
      </c>
      <c r="F11" s="13">
        <f t="shared" si="3"/>
        <v>5</v>
      </c>
      <c r="G11" s="13">
        <f t="shared" si="4"/>
        <v>1</v>
      </c>
      <c r="H11" s="13">
        <f t="shared" si="5"/>
        <v>5</v>
      </c>
      <c r="I11" s="13">
        <f t="shared" si="6"/>
        <v>4</v>
      </c>
      <c r="J11" s="26">
        <f t="shared" si="7"/>
        <v>8</v>
      </c>
      <c r="K11" s="26">
        <f t="shared" si="8"/>
        <v>16</v>
      </c>
      <c r="L11" s="13">
        <f>SUM(INDEX($R$1:$BH$32,MATCH($A11,$R$1:$R$32,0),2):INDEX($R$1:$BH$32,MATCH($A11,$R$1:$R$32,0),8))</f>
        <v>4</v>
      </c>
      <c r="M11" s="13">
        <f>SUM(INDEX($R$1:$BH$32,MATCH($A11,$R$1:$R$32,0),9):INDEX($R$1:$BH$32,MATCH($A11,$R$1:$R$32,0),15))</f>
        <v>3</v>
      </c>
      <c r="N11" s="13">
        <f>SUM(INDEX($R$1:$BH$32,MATCH($A11,$R$1:$R$32,0),16):INDEX($R$1:$BH$32,MATCH($A11,$R$1:$R$32,0),22))</f>
        <v>5</v>
      </c>
      <c r="O11" s="13">
        <f>SUM(INDEX($R$1:$BH$32,MATCH($A11,$R$1:$R$32,0),23):INDEX($R$1:$BH$32,MATCH($A11,$R$1:$R$32,0),29))</f>
        <v>3</v>
      </c>
      <c r="P11" s="13">
        <f>SUM(INDEX($R$1:$BH$32,MATCH($A11,$R$1:$R$32,0),30):INDEX($R$1:$BH$32,MATCH($A11,$R$1:$R$32,0),36))</f>
        <v>5</v>
      </c>
      <c r="Q11" s="13">
        <f>SUM(INDEX($R$1:$BH$32,MATCH($A11,$R$1:$R$32,0),37):INDEX($R$1:$BH$32,MATCH($A11,$R$1:$R$32,0),43))</f>
        <v>4</v>
      </c>
      <c r="R11" t="s">
        <v>19</v>
      </c>
      <c r="S11" s="2">
        <v>0</v>
      </c>
      <c r="T11" s="2">
        <v>1</v>
      </c>
      <c r="U11" s="2">
        <v>0</v>
      </c>
      <c r="V11" s="2">
        <v>1</v>
      </c>
      <c r="W11" s="2">
        <v>0</v>
      </c>
      <c r="X11" s="2">
        <v>1</v>
      </c>
      <c r="Y11" s="2">
        <v>1</v>
      </c>
      <c r="Z11" s="2">
        <v>0</v>
      </c>
      <c r="AA11" s="2">
        <v>1</v>
      </c>
      <c r="AB11" s="2">
        <v>0</v>
      </c>
      <c r="AC11" s="2">
        <v>1</v>
      </c>
      <c r="AD11" s="2">
        <v>0</v>
      </c>
      <c r="AE11" s="2">
        <v>1</v>
      </c>
      <c r="AF11" s="2">
        <v>0</v>
      </c>
      <c r="AG11" s="2">
        <v>1</v>
      </c>
      <c r="AH11" s="2">
        <v>0</v>
      </c>
      <c r="AI11" s="2">
        <v>1</v>
      </c>
      <c r="AJ11" s="2">
        <v>0</v>
      </c>
      <c r="AK11" s="2">
        <v>0</v>
      </c>
      <c r="AL11" s="2">
        <v>1</v>
      </c>
      <c r="AM11" s="2">
        <v>1</v>
      </c>
      <c r="AN11" s="2">
        <v>0</v>
      </c>
      <c r="AO11" s="2">
        <v>1</v>
      </c>
      <c r="AP11" s="2">
        <v>0</v>
      </c>
      <c r="AQ11" s="2">
        <v>1</v>
      </c>
      <c r="AR11" s="2">
        <v>0</v>
      </c>
      <c r="AS11" s="2">
        <v>1</v>
      </c>
      <c r="AT11" s="2">
        <v>0</v>
      </c>
      <c r="AU11" s="2">
        <v>1</v>
      </c>
      <c r="AV11" s="2">
        <v>0</v>
      </c>
      <c r="AW11" s="2">
        <v>1</v>
      </c>
      <c r="AX11" s="2">
        <v>0</v>
      </c>
      <c r="AY11" s="2">
        <v>1</v>
      </c>
      <c r="AZ11" s="2">
        <v>0</v>
      </c>
      <c r="BA11" s="2">
        <v>1</v>
      </c>
      <c r="BB11" s="2">
        <v>0</v>
      </c>
      <c r="BC11" s="2">
        <v>1</v>
      </c>
      <c r="BD11" s="2">
        <v>0</v>
      </c>
      <c r="BE11" s="2">
        <v>1</v>
      </c>
      <c r="BF11" s="2">
        <v>0</v>
      </c>
      <c r="BG11" s="2">
        <v>1</v>
      </c>
      <c r="BH11" s="2">
        <v>1</v>
      </c>
      <c r="BJ11" s="2"/>
    </row>
    <row r="12" spans="1:62" x14ac:dyDescent="0.3">
      <c r="A12" s="21" t="s">
        <v>16</v>
      </c>
      <c r="B12" s="22">
        <f>SUM(Table1[[#This Row],[Mon]:[Sun]])</f>
        <v>22</v>
      </c>
      <c r="C12" s="13">
        <f t="shared" si="0"/>
        <v>1</v>
      </c>
      <c r="D12" s="13">
        <f t="shared" si="1"/>
        <v>4</v>
      </c>
      <c r="E12" s="13">
        <f t="shared" si="2"/>
        <v>1</v>
      </c>
      <c r="F12" s="13">
        <f t="shared" si="3"/>
        <v>5</v>
      </c>
      <c r="G12" s="13">
        <f t="shared" si="4"/>
        <v>2</v>
      </c>
      <c r="H12" s="13">
        <f t="shared" si="5"/>
        <v>5</v>
      </c>
      <c r="I12" s="13">
        <f t="shared" si="6"/>
        <v>4</v>
      </c>
      <c r="J12" s="26">
        <f t="shared" si="7"/>
        <v>8</v>
      </c>
      <c r="K12" s="26">
        <f t="shared" si="8"/>
        <v>14</v>
      </c>
      <c r="L12" s="13">
        <f>SUM(INDEX($R$1:$BH$32,MATCH($A12,$R$1:$R$32,0),2):INDEX($R$1:$BH$32,MATCH($A12,$R$1:$R$32,0),8))</f>
        <v>4</v>
      </c>
      <c r="M12" s="13">
        <f>SUM(INDEX($R$1:$BH$32,MATCH($A12,$R$1:$R$32,0),9):INDEX($R$1:$BH$32,MATCH($A12,$R$1:$R$32,0),15))</f>
        <v>3</v>
      </c>
      <c r="N12" s="13">
        <f>SUM(INDEX($R$1:$BH$32,MATCH($A12,$R$1:$R$32,0),16):INDEX($R$1:$BH$32,MATCH($A12,$R$1:$R$32,0),22))</f>
        <v>4</v>
      </c>
      <c r="O12" s="13">
        <f>SUM(INDEX($R$1:$BH$32,MATCH($A12,$R$1:$R$32,0),23):INDEX($R$1:$BH$32,MATCH($A12,$R$1:$R$32,0),29))</f>
        <v>3</v>
      </c>
      <c r="P12" s="13">
        <f>SUM(INDEX($R$1:$BH$32,MATCH($A12,$R$1:$R$32,0),30):INDEX($R$1:$BH$32,MATCH($A12,$R$1:$R$32,0),36))</f>
        <v>4</v>
      </c>
      <c r="Q12" s="13">
        <f>SUM(INDEX($R$1:$BH$32,MATCH($A12,$R$1:$R$32,0),37):INDEX($R$1:$BH$32,MATCH($A12,$R$1:$R$32,0),43))</f>
        <v>4</v>
      </c>
      <c r="R12" t="s">
        <v>20</v>
      </c>
      <c r="S12" s="2">
        <v>0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0</v>
      </c>
      <c r="AE12" s="2">
        <v>0</v>
      </c>
      <c r="AF12" s="2">
        <v>1</v>
      </c>
      <c r="AG12" s="2">
        <v>0</v>
      </c>
      <c r="AH12" s="2">
        <v>1</v>
      </c>
      <c r="AI12" s="2">
        <v>0</v>
      </c>
      <c r="AJ12" s="2">
        <v>1</v>
      </c>
      <c r="AK12" s="2">
        <v>1</v>
      </c>
      <c r="AL12" s="2">
        <v>0</v>
      </c>
      <c r="AM12" s="2">
        <v>0</v>
      </c>
      <c r="AN12" s="2">
        <v>1</v>
      </c>
      <c r="AO12" s="2">
        <v>0</v>
      </c>
      <c r="AP12" s="2">
        <v>0</v>
      </c>
      <c r="AQ12" s="2">
        <v>1</v>
      </c>
      <c r="AR12" s="2">
        <v>1</v>
      </c>
      <c r="AS12" s="2">
        <v>0</v>
      </c>
      <c r="AT12" s="2">
        <v>1</v>
      </c>
      <c r="AU12" s="2">
        <v>0</v>
      </c>
      <c r="AV12" s="2">
        <v>1</v>
      </c>
      <c r="AW12" s="2">
        <v>0</v>
      </c>
      <c r="AX12" s="2">
        <v>1</v>
      </c>
      <c r="AY12" s="2">
        <v>0</v>
      </c>
      <c r="AZ12" s="2">
        <v>1</v>
      </c>
      <c r="BA12" s="2">
        <v>1</v>
      </c>
      <c r="BB12" s="2">
        <v>0</v>
      </c>
      <c r="BC12" s="2">
        <v>1</v>
      </c>
      <c r="BD12" s="2">
        <v>0</v>
      </c>
      <c r="BE12" s="2">
        <v>1</v>
      </c>
      <c r="BF12" s="2">
        <v>0</v>
      </c>
      <c r="BG12" s="2">
        <v>1</v>
      </c>
      <c r="BH12" s="2">
        <v>0</v>
      </c>
      <c r="BJ12" s="2"/>
    </row>
    <row r="13" spans="1:62" x14ac:dyDescent="0.3">
      <c r="A13" s="21" t="s">
        <v>17</v>
      </c>
      <c r="B13" s="22">
        <f>SUM(Table1[[#This Row],[Mon]:[Sun]])</f>
        <v>19</v>
      </c>
      <c r="C13" s="13">
        <f t="shared" si="0"/>
        <v>2</v>
      </c>
      <c r="D13" s="13">
        <f t="shared" si="1"/>
        <v>3</v>
      </c>
      <c r="E13" s="13">
        <f t="shared" si="2"/>
        <v>2</v>
      </c>
      <c r="F13" s="13">
        <f t="shared" si="3"/>
        <v>3</v>
      </c>
      <c r="G13" s="13">
        <f t="shared" si="4"/>
        <v>3</v>
      </c>
      <c r="H13" s="13">
        <f t="shared" si="5"/>
        <v>3</v>
      </c>
      <c r="I13" s="13">
        <f t="shared" si="6"/>
        <v>3</v>
      </c>
      <c r="J13" s="26">
        <f t="shared" si="7"/>
        <v>10</v>
      </c>
      <c r="K13" s="26">
        <f t="shared" si="8"/>
        <v>9</v>
      </c>
      <c r="L13" s="13">
        <f>SUM(INDEX($R$1:$BH$32,MATCH($A13,$R$1:$R$32,0),2):INDEX($R$1:$BH$32,MATCH($A13,$R$1:$R$32,0),8))</f>
        <v>3</v>
      </c>
      <c r="M13" s="13">
        <f>SUM(INDEX($R$1:$BH$32,MATCH($A13,$R$1:$R$32,0),9):INDEX($R$1:$BH$32,MATCH($A13,$R$1:$R$32,0),15))</f>
        <v>2</v>
      </c>
      <c r="N13" s="13">
        <f>SUM(INDEX($R$1:$BH$32,MATCH($A13,$R$1:$R$32,0),16):INDEX($R$1:$BH$32,MATCH($A13,$R$1:$R$32,0),22))</f>
        <v>4</v>
      </c>
      <c r="O13" s="13">
        <f>SUM(INDEX($R$1:$BH$32,MATCH($A13,$R$1:$R$32,0),23):INDEX($R$1:$BH$32,MATCH($A13,$R$1:$R$32,0),29))</f>
        <v>3</v>
      </c>
      <c r="P13" s="13">
        <f>SUM(INDEX($R$1:$BH$32,MATCH($A13,$R$1:$R$32,0),30):INDEX($R$1:$BH$32,MATCH($A13,$R$1:$R$32,0),36))</f>
        <v>4</v>
      </c>
      <c r="Q13" s="13">
        <f>SUM(INDEX($R$1:$BH$32,MATCH($A13,$R$1:$R$32,0),37):INDEX($R$1:$BH$32,MATCH($A13,$R$1:$R$32,0),43))</f>
        <v>3</v>
      </c>
      <c r="R13" t="s">
        <v>21</v>
      </c>
      <c r="S13" s="2">
        <v>0</v>
      </c>
      <c r="T13" s="2">
        <v>1</v>
      </c>
      <c r="U13" s="2">
        <v>0</v>
      </c>
      <c r="V13" s="2">
        <v>0</v>
      </c>
      <c r="W13" s="2">
        <v>1</v>
      </c>
      <c r="X13" s="2">
        <v>1</v>
      </c>
      <c r="Y13" s="2">
        <v>0</v>
      </c>
      <c r="Z13" s="2">
        <v>0</v>
      </c>
      <c r="AA13" s="2">
        <v>1</v>
      </c>
      <c r="AB13" s="2">
        <v>1</v>
      </c>
      <c r="AC13" s="2">
        <v>0</v>
      </c>
      <c r="AD13" s="2">
        <v>1</v>
      </c>
      <c r="AE13" s="2">
        <v>0</v>
      </c>
      <c r="AF13" s="2">
        <v>1</v>
      </c>
      <c r="AG13" s="2">
        <v>0</v>
      </c>
      <c r="AH13" s="2">
        <v>0</v>
      </c>
      <c r="AI13" s="2">
        <v>1</v>
      </c>
      <c r="AJ13" s="2">
        <v>1</v>
      </c>
      <c r="AK13" s="2">
        <v>0</v>
      </c>
      <c r="AL13" s="2">
        <v>1</v>
      </c>
      <c r="AM13" s="2">
        <v>0</v>
      </c>
      <c r="AN13" s="2">
        <v>1</v>
      </c>
      <c r="AO13" s="2">
        <v>1</v>
      </c>
      <c r="AP13" s="2">
        <v>0</v>
      </c>
      <c r="AQ13" s="2">
        <v>0</v>
      </c>
      <c r="AR13" s="2">
        <v>1</v>
      </c>
      <c r="AS13" s="2">
        <v>0</v>
      </c>
      <c r="AT13" s="2">
        <v>1</v>
      </c>
      <c r="AU13" s="2">
        <v>1</v>
      </c>
      <c r="AV13" s="2">
        <v>1</v>
      </c>
      <c r="AW13" s="2">
        <v>0</v>
      </c>
      <c r="AX13" s="2">
        <v>1</v>
      </c>
      <c r="AY13" s="2">
        <v>0</v>
      </c>
      <c r="AZ13" s="2">
        <v>1</v>
      </c>
      <c r="BA13" s="2">
        <v>0</v>
      </c>
      <c r="BB13" s="2">
        <v>1</v>
      </c>
      <c r="BC13" s="2">
        <v>1</v>
      </c>
      <c r="BD13" s="2">
        <v>0</v>
      </c>
      <c r="BE13" s="2">
        <v>0</v>
      </c>
      <c r="BF13" s="2">
        <v>0</v>
      </c>
      <c r="BG13" s="2">
        <v>1</v>
      </c>
      <c r="BH13" s="2">
        <v>1</v>
      </c>
      <c r="BJ13" s="2"/>
    </row>
    <row r="14" spans="1:62" x14ac:dyDescent="0.3">
      <c r="A14" s="21" t="s">
        <v>18</v>
      </c>
      <c r="B14" s="22">
        <f>SUM(Table1[[#This Row],[Mon]:[Sun]])</f>
        <v>20</v>
      </c>
      <c r="C14" s="13">
        <f t="shared" si="0"/>
        <v>1</v>
      </c>
      <c r="D14" s="13">
        <f t="shared" si="1"/>
        <v>3</v>
      </c>
      <c r="E14" s="13">
        <f t="shared" si="2"/>
        <v>2</v>
      </c>
      <c r="F14" s="13">
        <f t="shared" si="3"/>
        <v>4</v>
      </c>
      <c r="G14" s="13">
        <f t="shared" si="4"/>
        <v>3</v>
      </c>
      <c r="H14" s="13">
        <f t="shared" si="5"/>
        <v>4</v>
      </c>
      <c r="I14" s="13">
        <f t="shared" si="6"/>
        <v>3</v>
      </c>
      <c r="J14" s="26">
        <f t="shared" si="7"/>
        <v>9</v>
      </c>
      <c r="K14" s="26">
        <f t="shared" si="8"/>
        <v>11</v>
      </c>
      <c r="L14" s="13">
        <f>SUM(INDEX($R$1:$BH$32,MATCH($A14,$R$1:$R$32,0),2):INDEX($R$1:$BH$32,MATCH($A14,$R$1:$R$32,0),8))</f>
        <v>3</v>
      </c>
      <c r="M14" s="13">
        <f>SUM(INDEX($R$1:$BH$32,MATCH($A14,$R$1:$R$32,0),9):INDEX($R$1:$BH$32,MATCH($A14,$R$1:$R$32,0),15))</f>
        <v>3</v>
      </c>
      <c r="N14" s="13">
        <f>SUM(INDEX($R$1:$BH$32,MATCH($A14,$R$1:$R$32,0),16):INDEX($R$1:$BH$32,MATCH($A14,$R$1:$R$32,0),22))</f>
        <v>4</v>
      </c>
      <c r="O14" s="13">
        <f>SUM(INDEX($R$1:$BH$32,MATCH($A14,$R$1:$R$32,0),23):INDEX($R$1:$BH$32,MATCH($A14,$R$1:$R$32,0),29))</f>
        <v>3</v>
      </c>
      <c r="P14" s="13">
        <f>SUM(INDEX($R$1:$BH$32,MATCH($A14,$R$1:$R$32,0),30):INDEX($R$1:$BH$32,MATCH($A14,$R$1:$R$32,0),36))</f>
        <v>4</v>
      </c>
      <c r="Q14" s="13">
        <f>SUM(INDEX($R$1:$BH$32,MATCH($A14,$R$1:$R$32,0),37):INDEX($R$1:$BH$32,MATCH($A14,$R$1:$R$32,0),43))</f>
        <v>3</v>
      </c>
      <c r="R14" t="s">
        <v>22</v>
      </c>
      <c r="S14" s="2">
        <v>0</v>
      </c>
      <c r="T14" s="2">
        <v>1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1</v>
      </c>
      <c r="AB14" s="2">
        <v>0</v>
      </c>
      <c r="AC14" s="2">
        <v>0</v>
      </c>
      <c r="AD14" s="2">
        <v>1</v>
      </c>
      <c r="AE14" s="2">
        <v>0</v>
      </c>
      <c r="AF14" s="2">
        <v>1</v>
      </c>
      <c r="AG14" s="2">
        <v>0</v>
      </c>
      <c r="AH14" s="2">
        <v>1</v>
      </c>
      <c r="AI14" s="2">
        <v>0</v>
      </c>
      <c r="AJ14" s="2">
        <v>1</v>
      </c>
      <c r="AK14" s="2">
        <v>0</v>
      </c>
      <c r="AL14" s="2">
        <v>1</v>
      </c>
      <c r="AM14" s="2">
        <v>0</v>
      </c>
      <c r="AN14" s="2">
        <v>1</v>
      </c>
      <c r="AO14" s="2">
        <v>0</v>
      </c>
      <c r="AP14" s="2">
        <v>1</v>
      </c>
      <c r="AQ14" s="2">
        <v>1</v>
      </c>
      <c r="AR14" s="2">
        <v>0</v>
      </c>
      <c r="AS14" s="2">
        <v>1</v>
      </c>
      <c r="AT14" s="2">
        <v>0</v>
      </c>
      <c r="AU14" s="2">
        <v>0</v>
      </c>
      <c r="AV14" s="2">
        <v>1</v>
      </c>
      <c r="AW14" s="2">
        <v>0</v>
      </c>
      <c r="AX14" s="2">
        <v>1</v>
      </c>
      <c r="AY14" s="2">
        <v>0</v>
      </c>
      <c r="AZ14" s="2">
        <v>1</v>
      </c>
      <c r="BA14" s="2">
        <v>0</v>
      </c>
      <c r="BB14" s="2">
        <v>0</v>
      </c>
      <c r="BC14" s="2">
        <v>1</v>
      </c>
      <c r="BD14" s="2">
        <v>0</v>
      </c>
      <c r="BE14" s="2">
        <v>1</v>
      </c>
      <c r="BF14" s="2">
        <v>0</v>
      </c>
      <c r="BG14" s="2">
        <v>1</v>
      </c>
      <c r="BH14" s="2">
        <v>1</v>
      </c>
      <c r="BJ14" s="2"/>
    </row>
    <row r="15" spans="1:62" ht="14.4" customHeight="1" x14ac:dyDescent="0.3">
      <c r="A15" s="21" t="s">
        <v>19</v>
      </c>
      <c r="B15" s="22">
        <f>SUM(Table1[[#This Row],[Mon]:[Sun]])</f>
        <v>22</v>
      </c>
      <c r="C15" s="13">
        <f t="shared" si="0"/>
        <v>2</v>
      </c>
      <c r="D15" s="13">
        <f t="shared" si="1"/>
        <v>4</v>
      </c>
      <c r="E15" s="13">
        <f t="shared" si="2"/>
        <v>2</v>
      </c>
      <c r="F15" s="13">
        <f t="shared" si="3"/>
        <v>4</v>
      </c>
      <c r="G15" s="13">
        <f t="shared" si="4"/>
        <v>1</v>
      </c>
      <c r="H15" s="13">
        <f t="shared" si="5"/>
        <v>5</v>
      </c>
      <c r="I15" s="13">
        <f t="shared" si="6"/>
        <v>4</v>
      </c>
      <c r="J15" s="26">
        <f t="shared" si="7"/>
        <v>9</v>
      </c>
      <c r="K15" s="26">
        <f t="shared" si="8"/>
        <v>13</v>
      </c>
      <c r="L15" s="13">
        <f>SUM(INDEX($R$1:$BH$32,MATCH($A15,$R$1:$R$32,0),2):INDEX($R$1:$BH$32,MATCH($A15,$R$1:$R$32,0),8))</f>
        <v>4</v>
      </c>
      <c r="M15" s="13">
        <f>SUM(INDEX($R$1:$BH$32,MATCH($A15,$R$1:$R$32,0),9):INDEX($R$1:$BH$32,MATCH($A15,$R$1:$R$32,0),15))</f>
        <v>3</v>
      </c>
      <c r="N15" s="13">
        <f>SUM(INDEX($R$1:$BH$32,MATCH($A15,$R$1:$R$32,0),16):INDEX($R$1:$BH$32,MATCH($A15,$R$1:$R$32,0),22))</f>
        <v>4</v>
      </c>
      <c r="O15" s="13">
        <f>SUM(INDEX($R$1:$BH$32,MATCH($A15,$R$1:$R$32,0),23):INDEX($R$1:$BH$32,MATCH($A15,$R$1:$R$32,0),29))</f>
        <v>3</v>
      </c>
      <c r="P15" s="13">
        <f>SUM(INDEX($R$1:$BH$32,MATCH($A15,$R$1:$R$32,0),30):INDEX($R$1:$BH$32,MATCH($A15,$R$1:$R$32,0),36))</f>
        <v>4</v>
      </c>
      <c r="Q15" s="13">
        <f>SUM(INDEX($R$1:$BH$32,MATCH($A15,$R$1:$R$32,0),37):INDEX($R$1:$BH$32,MATCH($A15,$R$1:$R$32,0),43))</f>
        <v>4</v>
      </c>
      <c r="R15" t="s">
        <v>23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2">
        <v>1</v>
      </c>
      <c r="AE15" s="2">
        <v>1</v>
      </c>
      <c r="AF15" s="2">
        <v>0</v>
      </c>
      <c r="AG15" s="2">
        <v>0</v>
      </c>
      <c r="AH15" s="2">
        <v>1</v>
      </c>
      <c r="AI15" s="2">
        <v>0</v>
      </c>
      <c r="AJ15" s="2">
        <v>1</v>
      </c>
      <c r="AK15" s="2">
        <v>1</v>
      </c>
      <c r="AL15" s="2">
        <v>0</v>
      </c>
      <c r="AM15" s="2">
        <v>1</v>
      </c>
      <c r="AN15" s="2">
        <v>0</v>
      </c>
      <c r="AO15" s="2">
        <v>1</v>
      </c>
      <c r="AP15" s="2">
        <v>0</v>
      </c>
      <c r="AQ15" s="2">
        <v>1</v>
      </c>
      <c r="AR15" s="2">
        <v>0</v>
      </c>
      <c r="AS15" s="2">
        <v>1</v>
      </c>
      <c r="AT15" s="2">
        <v>0</v>
      </c>
      <c r="AU15" s="2">
        <v>1</v>
      </c>
      <c r="AV15" s="2">
        <v>1</v>
      </c>
      <c r="AW15" s="2">
        <v>0</v>
      </c>
      <c r="AX15" s="2">
        <v>1</v>
      </c>
      <c r="AY15" s="2">
        <v>0</v>
      </c>
      <c r="AZ15" s="2">
        <v>1</v>
      </c>
      <c r="BA15" s="2">
        <v>0</v>
      </c>
      <c r="BB15" s="2">
        <v>1</v>
      </c>
      <c r="BC15" s="2">
        <v>0</v>
      </c>
      <c r="BD15" s="2">
        <v>0</v>
      </c>
      <c r="BE15" s="2">
        <v>1</v>
      </c>
      <c r="BF15" s="2">
        <v>0</v>
      </c>
      <c r="BG15" s="2">
        <v>1</v>
      </c>
      <c r="BH15" s="2">
        <v>1</v>
      </c>
      <c r="BJ15" s="2"/>
    </row>
    <row r="16" spans="1:62" x14ac:dyDescent="0.3">
      <c r="A16" s="21" t="s">
        <v>20</v>
      </c>
      <c r="B16" s="22">
        <f>SUM(Table1[[#This Row],[Mon]:[Sun]])</f>
        <v>20</v>
      </c>
      <c r="C16" s="13">
        <f t="shared" si="0"/>
        <v>2</v>
      </c>
      <c r="D16" s="13">
        <f t="shared" si="1"/>
        <v>4</v>
      </c>
      <c r="E16" s="13">
        <f t="shared" si="2"/>
        <v>1</v>
      </c>
      <c r="F16" s="13">
        <f t="shared" si="3"/>
        <v>5</v>
      </c>
      <c r="G16" s="13">
        <f t="shared" si="4"/>
        <v>2</v>
      </c>
      <c r="H16" s="13">
        <f t="shared" si="5"/>
        <v>3</v>
      </c>
      <c r="I16" s="13">
        <f t="shared" si="6"/>
        <v>3</v>
      </c>
      <c r="J16" s="26">
        <f t="shared" si="7"/>
        <v>8</v>
      </c>
      <c r="K16" s="26">
        <f t="shared" si="8"/>
        <v>12</v>
      </c>
      <c r="L16" s="13">
        <f>SUM(INDEX($R$1:$BH$32,MATCH($A16,$R$1:$R$32,0),2):INDEX($R$1:$BH$32,MATCH($A16,$R$1:$R$32,0),8))</f>
        <v>3</v>
      </c>
      <c r="M16" s="13">
        <f>SUM(INDEX($R$1:$BH$32,MATCH($A16,$R$1:$R$32,0),9):INDEX($R$1:$BH$32,MATCH($A16,$R$1:$R$32,0),15))</f>
        <v>3</v>
      </c>
      <c r="N16" s="13">
        <f>SUM(INDEX($R$1:$BH$32,MATCH($A16,$R$1:$R$32,0),16):INDEX($R$1:$BH$32,MATCH($A16,$R$1:$R$32,0),22))</f>
        <v>3</v>
      </c>
      <c r="O16" s="13">
        <f>SUM(INDEX($R$1:$BH$32,MATCH($A16,$R$1:$R$32,0),23):INDEX($R$1:$BH$32,MATCH($A16,$R$1:$R$32,0),29))</f>
        <v>4</v>
      </c>
      <c r="P16" s="13">
        <f>SUM(INDEX($R$1:$BH$32,MATCH($A16,$R$1:$R$32,0),30):INDEX($R$1:$BH$32,MATCH($A16,$R$1:$R$32,0),36))</f>
        <v>4</v>
      </c>
      <c r="Q16" s="13">
        <f>SUM(INDEX($R$1:$BH$32,MATCH($A16,$R$1:$R$32,0),37):INDEX($R$1:$BH$32,MATCH($A16,$R$1:$R$32,0),43))</f>
        <v>3</v>
      </c>
      <c r="R16" t="s">
        <v>24</v>
      </c>
      <c r="S16" s="2">
        <v>1</v>
      </c>
      <c r="T16" s="2">
        <v>1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1</v>
      </c>
      <c r="AD16" s="2">
        <v>0</v>
      </c>
      <c r="AE16" s="2">
        <v>1</v>
      </c>
      <c r="AF16" s="2">
        <v>0</v>
      </c>
      <c r="AG16" s="2">
        <v>1</v>
      </c>
      <c r="AH16" s="2">
        <v>1</v>
      </c>
      <c r="AI16" s="2">
        <v>0</v>
      </c>
      <c r="AJ16" s="2">
        <v>1</v>
      </c>
      <c r="AK16" s="2">
        <v>0</v>
      </c>
      <c r="AL16" s="2">
        <v>0</v>
      </c>
      <c r="AM16" s="2">
        <v>1</v>
      </c>
      <c r="AN16" s="2">
        <v>1</v>
      </c>
      <c r="AO16" s="2">
        <v>0</v>
      </c>
      <c r="AP16" s="2">
        <v>0</v>
      </c>
      <c r="AQ16" s="2">
        <v>1</v>
      </c>
      <c r="AR16" s="2">
        <v>0</v>
      </c>
      <c r="AS16" s="2">
        <v>1</v>
      </c>
      <c r="AT16" s="2">
        <v>0</v>
      </c>
      <c r="AU16" s="2">
        <v>0</v>
      </c>
      <c r="AV16" s="2">
        <v>1</v>
      </c>
      <c r="AW16" s="2">
        <v>1</v>
      </c>
      <c r="AX16" s="2">
        <v>0</v>
      </c>
      <c r="AY16" s="2">
        <v>1</v>
      </c>
      <c r="AZ16" s="2">
        <v>0</v>
      </c>
      <c r="BA16" s="2">
        <v>1</v>
      </c>
      <c r="BB16" s="2">
        <v>0</v>
      </c>
      <c r="BC16" s="2">
        <v>1</v>
      </c>
      <c r="BD16" s="2">
        <v>0</v>
      </c>
      <c r="BE16" s="2">
        <v>1</v>
      </c>
      <c r="BF16" s="2">
        <v>0</v>
      </c>
      <c r="BG16" s="2">
        <v>1</v>
      </c>
      <c r="BH16" s="2">
        <v>1</v>
      </c>
      <c r="BJ16" s="2"/>
    </row>
    <row r="17" spans="1:62" x14ac:dyDescent="0.3">
      <c r="A17" s="21" t="s">
        <v>21</v>
      </c>
      <c r="B17" s="22">
        <f>SUM(Table1[[#This Row],[Mon]:[Sun]])</f>
        <v>22</v>
      </c>
      <c r="C17" s="13">
        <f t="shared" si="0"/>
        <v>3</v>
      </c>
      <c r="D17" s="13">
        <f t="shared" si="1"/>
        <v>5</v>
      </c>
      <c r="E17" s="13">
        <f t="shared" si="2"/>
        <v>2</v>
      </c>
      <c r="F17" s="13">
        <f t="shared" si="3"/>
        <v>2</v>
      </c>
      <c r="G17" s="13">
        <f t="shared" si="4"/>
        <v>3</v>
      </c>
      <c r="H17" s="13">
        <f t="shared" si="5"/>
        <v>4</v>
      </c>
      <c r="I17" s="13">
        <f t="shared" si="6"/>
        <v>3</v>
      </c>
      <c r="J17" s="26">
        <f t="shared" si="7"/>
        <v>11</v>
      </c>
      <c r="K17" s="26">
        <f t="shared" si="8"/>
        <v>11</v>
      </c>
      <c r="L17" s="13">
        <f>SUM(INDEX($R$1:$BH$32,MATCH($A17,$R$1:$R$32,0),2):INDEX($R$1:$BH$32,MATCH($A17,$R$1:$R$32,0),8))</f>
        <v>3</v>
      </c>
      <c r="M17" s="13">
        <f>SUM(INDEX($R$1:$BH$32,MATCH($A17,$R$1:$R$32,0),9):INDEX($R$1:$BH$32,MATCH($A17,$R$1:$R$32,0),15))</f>
        <v>4</v>
      </c>
      <c r="N17" s="13">
        <f>SUM(INDEX($R$1:$BH$32,MATCH($A17,$R$1:$R$32,0),16):INDEX($R$1:$BH$32,MATCH($A17,$R$1:$R$32,0),22))</f>
        <v>3</v>
      </c>
      <c r="O17" s="13">
        <f>SUM(INDEX($R$1:$BH$32,MATCH($A17,$R$1:$R$32,0),23):INDEX($R$1:$BH$32,MATCH($A17,$R$1:$R$32,0),29))</f>
        <v>4</v>
      </c>
      <c r="P17" s="13">
        <f>SUM(INDEX($R$1:$BH$32,MATCH($A17,$R$1:$R$32,0),30):INDEX($R$1:$BH$32,MATCH($A17,$R$1:$R$32,0),36))</f>
        <v>4</v>
      </c>
      <c r="Q17" s="13">
        <f>SUM(INDEX($R$1:$BH$32,MATCH($A17,$R$1:$R$32,0),37):INDEX($R$1:$BH$32,MATCH($A17,$R$1:$R$32,0),43))</f>
        <v>4</v>
      </c>
      <c r="R17" t="s">
        <v>25</v>
      </c>
      <c r="S17" s="2">
        <v>1</v>
      </c>
      <c r="T17" s="2">
        <v>1</v>
      </c>
      <c r="U17" s="2">
        <v>0</v>
      </c>
      <c r="V17" s="2">
        <v>1</v>
      </c>
      <c r="W17" s="2">
        <v>0</v>
      </c>
      <c r="X17" s="2">
        <v>0</v>
      </c>
      <c r="Y17" s="2">
        <v>1</v>
      </c>
      <c r="Z17" s="2">
        <v>0</v>
      </c>
      <c r="AA17" s="2">
        <v>1</v>
      </c>
      <c r="AB17" s="2">
        <v>0</v>
      </c>
      <c r="AC17" s="2">
        <v>1</v>
      </c>
      <c r="AD17" s="2">
        <v>1</v>
      </c>
      <c r="AE17" s="2">
        <v>0</v>
      </c>
      <c r="AF17" s="2">
        <v>1</v>
      </c>
      <c r="AG17" s="2">
        <v>0</v>
      </c>
      <c r="AH17" s="2">
        <v>1</v>
      </c>
      <c r="AI17" s="2">
        <v>0</v>
      </c>
      <c r="AJ17" s="2">
        <v>1</v>
      </c>
      <c r="AK17" s="2">
        <v>0</v>
      </c>
      <c r="AL17" s="2">
        <v>1</v>
      </c>
      <c r="AM17" s="2">
        <v>1</v>
      </c>
      <c r="AN17" s="2">
        <v>0</v>
      </c>
      <c r="AO17" s="2">
        <v>1</v>
      </c>
      <c r="AP17" s="2">
        <v>0</v>
      </c>
      <c r="AQ17" s="2">
        <v>1</v>
      </c>
      <c r="AR17" s="2">
        <v>0</v>
      </c>
      <c r="AS17" s="2">
        <v>1</v>
      </c>
      <c r="AT17" s="2">
        <v>1</v>
      </c>
      <c r="AU17" s="2">
        <v>0</v>
      </c>
      <c r="AV17" s="2">
        <v>1</v>
      </c>
      <c r="AW17" s="2">
        <v>0</v>
      </c>
      <c r="AX17" s="2">
        <v>1</v>
      </c>
      <c r="AY17" s="2">
        <v>0</v>
      </c>
      <c r="AZ17" s="2">
        <v>1</v>
      </c>
      <c r="BA17" s="2">
        <v>1</v>
      </c>
      <c r="BB17" s="2">
        <v>0</v>
      </c>
      <c r="BC17" s="2">
        <v>1</v>
      </c>
      <c r="BD17" s="2">
        <v>0</v>
      </c>
      <c r="BE17" s="2">
        <v>1</v>
      </c>
      <c r="BF17" s="2">
        <v>0</v>
      </c>
      <c r="BG17" s="2">
        <v>1</v>
      </c>
      <c r="BH17" s="2">
        <v>0</v>
      </c>
      <c r="BJ17" s="2"/>
    </row>
    <row r="18" spans="1:62" x14ac:dyDescent="0.3">
      <c r="A18" s="21" t="s">
        <v>22</v>
      </c>
      <c r="B18" s="22">
        <f>SUM(Table1[[#This Row],[Mon]:[Sun]])</f>
        <v>19</v>
      </c>
      <c r="C18" s="13">
        <f t="shared" si="0"/>
        <v>1</v>
      </c>
      <c r="D18" s="13">
        <f t="shared" si="1"/>
        <v>5</v>
      </c>
      <c r="E18" s="13">
        <f t="shared" si="2"/>
        <v>1</v>
      </c>
      <c r="F18" s="13">
        <f t="shared" si="3"/>
        <v>4</v>
      </c>
      <c r="G18" s="13">
        <f t="shared" si="4"/>
        <v>1</v>
      </c>
      <c r="H18" s="13">
        <f t="shared" si="5"/>
        <v>5</v>
      </c>
      <c r="I18" s="13">
        <f t="shared" si="6"/>
        <v>2</v>
      </c>
      <c r="J18" s="26">
        <f t="shared" si="7"/>
        <v>5</v>
      </c>
      <c r="K18" s="26">
        <f t="shared" si="8"/>
        <v>14</v>
      </c>
      <c r="L18" s="13">
        <f>SUM(INDEX($R$1:$BH$32,MATCH($A18,$R$1:$R$32,0),2):INDEX($R$1:$BH$32,MATCH($A18,$R$1:$R$32,0),8))</f>
        <v>2</v>
      </c>
      <c r="M18" s="13">
        <f>SUM(INDEX($R$1:$BH$32,MATCH($A18,$R$1:$R$32,0),9):INDEX($R$1:$BH$32,MATCH($A18,$R$1:$R$32,0),15))</f>
        <v>3</v>
      </c>
      <c r="N18" s="13">
        <f>SUM(INDEX($R$1:$BH$32,MATCH($A18,$R$1:$R$32,0),16):INDEX($R$1:$BH$32,MATCH($A18,$R$1:$R$32,0),22))</f>
        <v>3</v>
      </c>
      <c r="O18" s="13">
        <f>SUM(INDEX($R$1:$BH$32,MATCH($A18,$R$1:$R$32,0),23):INDEX($R$1:$BH$32,MATCH($A18,$R$1:$R$32,0),29))</f>
        <v>4</v>
      </c>
      <c r="P18" s="13">
        <f>SUM(INDEX($R$1:$BH$32,MATCH($A18,$R$1:$R$32,0),30):INDEX($R$1:$BH$32,MATCH($A18,$R$1:$R$32,0),36))</f>
        <v>3</v>
      </c>
      <c r="Q18" s="13">
        <f>SUM(INDEX($R$1:$BH$32,MATCH($A18,$R$1:$R$32,0),37):INDEX($R$1:$BH$32,MATCH($A18,$R$1:$R$32,0),43))</f>
        <v>4</v>
      </c>
      <c r="R18" t="s">
        <v>26</v>
      </c>
      <c r="S18" s="2">
        <v>1</v>
      </c>
      <c r="T18" s="2">
        <v>1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0</v>
      </c>
      <c r="AA18" s="2">
        <v>1</v>
      </c>
      <c r="AB18" s="2">
        <v>0</v>
      </c>
      <c r="AC18" s="2">
        <v>1</v>
      </c>
      <c r="AD18" s="2">
        <v>0</v>
      </c>
      <c r="AE18" s="2">
        <v>0</v>
      </c>
      <c r="AF18" s="2">
        <v>1</v>
      </c>
      <c r="AG18" s="2">
        <v>0</v>
      </c>
      <c r="AH18" s="2">
        <v>1</v>
      </c>
      <c r="AI18" s="2">
        <v>0</v>
      </c>
      <c r="AJ18" s="2">
        <v>0</v>
      </c>
      <c r="AK18" s="2">
        <v>0</v>
      </c>
      <c r="AL18" s="2">
        <v>1</v>
      </c>
      <c r="AM18" s="2">
        <v>1</v>
      </c>
      <c r="AN18" s="2">
        <v>0</v>
      </c>
      <c r="AO18" s="2">
        <v>1</v>
      </c>
      <c r="AP18" s="2">
        <v>0</v>
      </c>
      <c r="AQ18" s="2">
        <v>1</v>
      </c>
      <c r="AR18" s="2">
        <v>0</v>
      </c>
      <c r="AS18" s="2">
        <v>1</v>
      </c>
      <c r="AT18" s="2">
        <v>0</v>
      </c>
      <c r="AU18" s="2">
        <v>0</v>
      </c>
      <c r="AV18" s="2">
        <v>1</v>
      </c>
      <c r="AW18" s="2">
        <v>0</v>
      </c>
      <c r="AX18" s="2">
        <v>1</v>
      </c>
      <c r="AY18" s="2">
        <v>0</v>
      </c>
      <c r="AZ18" s="2">
        <v>1</v>
      </c>
      <c r="BA18" s="2">
        <v>0</v>
      </c>
      <c r="BB18" s="2">
        <v>1</v>
      </c>
      <c r="BC18" s="2">
        <v>0</v>
      </c>
      <c r="BD18" s="2">
        <v>1</v>
      </c>
      <c r="BE18" s="2">
        <v>0</v>
      </c>
      <c r="BF18" s="2">
        <v>1</v>
      </c>
      <c r="BG18" s="2">
        <v>1</v>
      </c>
      <c r="BH18" s="2">
        <v>0</v>
      </c>
      <c r="BJ18" s="2"/>
    </row>
    <row r="19" spans="1:62" x14ac:dyDescent="0.3">
      <c r="A19" s="21" t="s">
        <v>23</v>
      </c>
      <c r="B19" s="22">
        <f>SUM(Table1[[#This Row],[Mon]:[Sun]])</f>
        <v>21</v>
      </c>
      <c r="C19" s="13">
        <f t="shared" si="0"/>
        <v>2</v>
      </c>
      <c r="D19" s="13">
        <f t="shared" si="1"/>
        <v>5</v>
      </c>
      <c r="E19" s="13">
        <f t="shared" si="2"/>
        <v>0</v>
      </c>
      <c r="F19" s="13">
        <f t="shared" si="3"/>
        <v>5</v>
      </c>
      <c r="G19" s="13">
        <f t="shared" si="4"/>
        <v>2</v>
      </c>
      <c r="H19" s="13">
        <f t="shared" si="5"/>
        <v>5</v>
      </c>
      <c r="I19" s="13">
        <f t="shared" si="6"/>
        <v>2</v>
      </c>
      <c r="J19" s="26">
        <f t="shared" si="7"/>
        <v>6</v>
      </c>
      <c r="K19" s="26">
        <f t="shared" si="8"/>
        <v>15</v>
      </c>
      <c r="L19" s="13">
        <f>SUM(INDEX($R$1:$BH$32,MATCH($A19,$R$1:$R$32,0),2):INDEX($R$1:$BH$32,MATCH($A19,$R$1:$R$32,0),8))</f>
        <v>3</v>
      </c>
      <c r="M19" s="13">
        <f>SUM(INDEX($R$1:$BH$32,MATCH($A19,$R$1:$R$32,0),9):INDEX($R$1:$BH$32,MATCH($A19,$R$1:$R$32,0),15))</f>
        <v>3</v>
      </c>
      <c r="N19" s="13">
        <f>SUM(INDEX($R$1:$BH$32,MATCH($A19,$R$1:$R$32,0),16):INDEX($R$1:$BH$32,MATCH($A19,$R$1:$R$32,0),22))</f>
        <v>4</v>
      </c>
      <c r="O19" s="13">
        <f>SUM(INDEX($R$1:$BH$32,MATCH($A19,$R$1:$R$32,0),23):INDEX($R$1:$BH$32,MATCH($A19,$R$1:$R$32,0),29))</f>
        <v>3</v>
      </c>
      <c r="P19" s="13">
        <f>SUM(INDEX($R$1:$BH$32,MATCH($A19,$R$1:$R$32,0),30):INDEX($R$1:$BH$32,MATCH($A19,$R$1:$R$32,0),36))</f>
        <v>4</v>
      </c>
      <c r="Q19" s="13">
        <f>SUM(INDEX($R$1:$BH$32,MATCH($A19,$R$1:$R$32,0),37):INDEX($R$1:$BH$32,MATCH($A19,$R$1:$R$32,0),43))</f>
        <v>4</v>
      </c>
      <c r="R19" t="s">
        <v>27</v>
      </c>
      <c r="S19" s="2">
        <v>1</v>
      </c>
      <c r="T19" s="2">
        <v>0</v>
      </c>
      <c r="U19" s="2">
        <v>0</v>
      </c>
      <c r="V19" s="2">
        <v>1</v>
      </c>
      <c r="W19" s="2">
        <v>0</v>
      </c>
      <c r="X19" s="2">
        <v>1</v>
      </c>
      <c r="Y19" s="2">
        <v>1</v>
      </c>
      <c r="Z19" s="2">
        <v>0</v>
      </c>
      <c r="AA19" s="2">
        <v>1</v>
      </c>
      <c r="AB19" s="2">
        <v>0</v>
      </c>
      <c r="AC19" s="2">
        <v>1</v>
      </c>
      <c r="AD19" s="2">
        <v>0</v>
      </c>
      <c r="AE19" s="2">
        <v>1</v>
      </c>
      <c r="AF19" s="2">
        <v>0</v>
      </c>
      <c r="AG19" s="2">
        <v>0</v>
      </c>
      <c r="AH19" s="2">
        <v>1</v>
      </c>
      <c r="AI19" s="2">
        <v>0</v>
      </c>
      <c r="AJ19" s="2">
        <v>1</v>
      </c>
      <c r="AK19" s="2">
        <v>1</v>
      </c>
      <c r="AL19" s="2">
        <v>0</v>
      </c>
      <c r="AM19" s="2">
        <v>1</v>
      </c>
      <c r="AN19" s="2">
        <v>0</v>
      </c>
      <c r="AO19" s="2">
        <v>1</v>
      </c>
      <c r="AP19" s="2">
        <v>0</v>
      </c>
      <c r="AQ19" s="2">
        <v>1</v>
      </c>
      <c r="AR19" s="2">
        <v>0</v>
      </c>
      <c r="AS19" s="2">
        <v>1</v>
      </c>
      <c r="AT19" s="2">
        <v>1</v>
      </c>
      <c r="AU19" s="2">
        <v>0</v>
      </c>
      <c r="AV19" s="2">
        <v>0</v>
      </c>
      <c r="AW19" s="2">
        <v>0</v>
      </c>
      <c r="AX19" s="2">
        <v>0</v>
      </c>
      <c r="AY19" s="2">
        <v>1</v>
      </c>
      <c r="AZ19" s="2">
        <v>1</v>
      </c>
      <c r="BA19" s="2">
        <v>0</v>
      </c>
      <c r="BB19" s="2">
        <v>0</v>
      </c>
      <c r="BC19" s="2">
        <v>1</v>
      </c>
      <c r="BD19" s="2">
        <v>0</v>
      </c>
      <c r="BE19" s="2">
        <v>1</v>
      </c>
      <c r="BF19" s="2">
        <v>0</v>
      </c>
      <c r="BG19" s="2">
        <v>1</v>
      </c>
      <c r="BH19" s="2">
        <v>1</v>
      </c>
      <c r="BJ19" s="2"/>
    </row>
    <row r="20" spans="1:62" ht="14.4" customHeight="1" x14ac:dyDescent="0.3">
      <c r="A20" s="21" t="s">
        <v>24</v>
      </c>
      <c r="B20" s="22">
        <f>SUM(Table1[[#This Row],[Mon]:[Sun]])</f>
        <v>21</v>
      </c>
      <c r="C20" s="13">
        <f t="shared" si="0"/>
        <v>3</v>
      </c>
      <c r="D20" s="13">
        <f t="shared" si="1"/>
        <v>4</v>
      </c>
      <c r="E20" s="13">
        <f t="shared" si="2"/>
        <v>1</v>
      </c>
      <c r="F20" s="13">
        <f t="shared" si="3"/>
        <v>5</v>
      </c>
      <c r="G20" s="13">
        <f t="shared" si="4"/>
        <v>1</v>
      </c>
      <c r="H20" s="13">
        <f t="shared" si="5"/>
        <v>4</v>
      </c>
      <c r="I20" s="13">
        <f t="shared" si="6"/>
        <v>3</v>
      </c>
      <c r="J20" s="26">
        <f t="shared" si="7"/>
        <v>8</v>
      </c>
      <c r="K20" s="26">
        <f t="shared" si="8"/>
        <v>13</v>
      </c>
      <c r="L20" s="13">
        <f>SUM(INDEX($R$1:$BH$32,MATCH($A20,$R$1:$R$32,0),2):INDEX($R$1:$BH$32,MATCH($A20,$R$1:$R$32,0),8))</f>
        <v>4</v>
      </c>
      <c r="M20" s="13">
        <f>SUM(INDEX($R$1:$BH$32,MATCH($A20,$R$1:$R$32,0),9):INDEX($R$1:$BH$32,MATCH($A20,$R$1:$R$32,0),15))</f>
        <v>2</v>
      </c>
      <c r="N20" s="13">
        <f>SUM(INDEX($R$1:$BH$32,MATCH($A20,$R$1:$R$32,0),16):INDEX($R$1:$BH$32,MATCH($A20,$R$1:$R$32,0),22))</f>
        <v>4</v>
      </c>
      <c r="O20" s="13">
        <f>SUM(INDEX($R$1:$BH$32,MATCH($A20,$R$1:$R$32,0),23):INDEX($R$1:$BH$32,MATCH($A20,$R$1:$R$32,0),29))</f>
        <v>3</v>
      </c>
      <c r="P20" s="13">
        <f>SUM(INDEX($R$1:$BH$32,MATCH($A20,$R$1:$R$32,0),30):INDEX($R$1:$BH$32,MATCH($A20,$R$1:$R$32,0),36))</f>
        <v>4</v>
      </c>
      <c r="Q20" s="13">
        <f>SUM(INDEX($R$1:$BH$32,MATCH($A20,$R$1:$R$32,0),37):INDEX($R$1:$BH$32,MATCH($A20,$R$1:$R$32,0),43))</f>
        <v>4</v>
      </c>
      <c r="R20" t="s">
        <v>28</v>
      </c>
      <c r="S20" s="2">
        <v>0</v>
      </c>
      <c r="T20" s="2">
        <v>1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0</v>
      </c>
      <c r="AA20" s="2">
        <v>1</v>
      </c>
      <c r="AB20" s="2">
        <v>0</v>
      </c>
      <c r="AC20" s="2">
        <v>1</v>
      </c>
      <c r="AD20" s="2">
        <v>0</v>
      </c>
      <c r="AE20" s="2">
        <v>1</v>
      </c>
      <c r="AF20" s="2">
        <v>0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>
        <v>1</v>
      </c>
      <c r="AM20" s="2">
        <v>0</v>
      </c>
      <c r="AN20" s="2">
        <v>1</v>
      </c>
      <c r="AO20" s="2">
        <v>0</v>
      </c>
      <c r="AP20" s="2">
        <v>0</v>
      </c>
      <c r="AQ20" s="2">
        <v>1</v>
      </c>
      <c r="AR20" s="2">
        <v>0</v>
      </c>
      <c r="AS20" s="2">
        <v>1</v>
      </c>
      <c r="AT20" s="2">
        <v>0</v>
      </c>
      <c r="AU20" s="2">
        <v>1</v>
      </c>
      <c r="AV20" s="2">
        <v>1</v>
      </c>
      <c r="AW20" s="2">
        <v>0</v>
      </c>
      <c r="AX20" s="2">
        <v>1</v>
      </c>
      <c r="AY20" s="2">
        <v>0</v>
      </c>
      <c r="AZ20" s="2">
        <v>1</v>
      </c>
      <c r="BA20" s="2">
        <v>1</v>
      </c>
      <c r="BB20" s="2">
        <v>0</v>
      </c>
      <c r="BC20" s="2">
        <v>1</v>
      </c>
      <c r="BD20" s="2">
        <v>0</v>
      </c>
      <c r="BE20" s="2">
        <v>1</v>
      </c>
      <c r="BF20" s="2">
        <v>0</v>
      </c>
      <c r="BG20" s="2">
        <v>1</v>
      </c>
      <c r="BH20" s="2">
        <v>0</v>
      </c>
      <c r="BJ20" s="2"/>
    </row>
    <row r="21" spans="1:62" x14ac:dyDescent="0.3">
      <c r="A21" s="21" t="s">
        <v>25</v>
      </c>
      <c r="B21" s="22">
        <f>SUM(Table1[[#This Row],[Mon]:[Sun]])</f>
        <v>23</v>
      </c>
      <c r="C21" s="13">
        <f t="shared" si="0"/>
        <v>1</v>
      </c>
      <c r="D21" s="13">
        <f t="shared" si="1"/>
        <v>6</v>
      </c>
      <c r="E21" s="13">
        <f t="shared" si="2"/>
        <v>0</v>
      </c>
      <c r="F21" s="13">
        <f t="shared" si="3"/>
        <v>6</v>
      </c>
      <c r="G21" s="13">
        <f t="shared" si="4"/>
        <v>1</v>
      </c>
      <c r="H21" s="13">
        <f t="shared" si="5"/>
        <v>4</v>
      </c>
      <c r="I21" s="13">
        <f t="shared" si="6"/>
        <v>5</v>
      </c>
      <c r="J21" s="26">
        <f t="shared" si="7"/>
        <v>7</v>
      </c>
      <c r="K21" s="26">
        <f t="shared" si="8"/>
        <v>16</v>
      </c>
      <c r="L21" s="13">
        <f>SUM(INDEX($R$1:$BH$32,MATCH($A21,$R$1:$R$32,0),2):INDEX($R$1:$BH$32,MATCH($A21,$R$1:$R$32,0),8))</f>
        <v>4</v>
      </c>
      <c r="M21" s="13">
        <f>SUM(INDEX($R$1:$BH$32,MATCH($A21,$R$1:$R$32,0),9):INDEX($R$1:$BH$32,MATCH($A21,$R$1:$R$32,0),15))</f>
        <v>4</v>
      </c>
      <c r="N21" s="13">
        <f>SUM(INDEX($R$1:$BH$32,MATCH($A21,$R$1:$R$32,0),16):INDEX($R$1:$BH$32,MATCH($A21,$R$1:$R$32,0),22))</f>
        <v>4</v>
      </c>
      <c r="O21" s="13">
        <f>SUM(INDEX($R$1:$BH$32,MATCH($A21,$R$1:$R$32,0),23):INDEX($R$1:$BH$32,MATCH($A21,$R$1:$R$32,0),29))</f>
        <v>4</v>
      </c>
      <c r="P21" s="13">
        <f>SUM(INDEX($R$1:$BH$32,MATCH($A21,$R$1:$R$32,0),30):INDEX($R$1:$BH$32,MATCH($A21,$R$1:$R$32,0),36))</f>
        <v>4</v>
      </c>
      <c r="Q21" s="13">
        <f>SUM(INDEX($R$1:$BH$32,MATCH($A21,$R$1:$R$32,0),37):INDEX($R$1:$BH$32,MATCH($A21,$R$1:$R$32,0),43))</f>
        <v>3</v>
      </c>
      <c r="R21" t="s">
        <v>29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0</v>
      </c>
      <c r="Y21" s="2">
        <v>1</v>
      </c>
      <c r="Z21" s="2">
        <v>0</v>
      </c>
      <c r="AA21" s="2">
        <v>1</v>
      </c>
      <c r="AB21" s="2">
        <v>0</v>
      </c>
      <c r="AC21" s="2">
        <v>1</v>
      </c>
      <c r="AD21" s="2">
        <v>0</v>
      </c>
      <c r="AE21" s="2">
        <v>1</v>
      </c>
      <c r="AF21" s="2">
        <v>0</v>
      </c>
      <c r="AG21" s="2">
        <v>1</v>
      </c>
      <c r="AH21" s="2">
        <v>1</v>
      </c>
      <c r="AI21" s="2">
        <v>0</v>
      </c>
      <c r="AJ21" s="2">
        <v>1</v>
      </c>
      <c r="AK21" s="2">
        <v>0</v>
      </c>
      <c r="AL21" s="2">
        <v>1</v>
      </c>
      <c r="AM21" s="2">
        <v>0</v>
      </c>
      <c r="AN21" s="2">
        <v>0</v>
      </c>
      <c r="AO21" s="2">
        <v>0</v>
      </c>
      <c r="AP21" s="2">
        <v>1</v>
      </c>
      <c r="AQ21" s="2">
        <v>0</v>
      </c>
      <c r="AR21" s="2">
        <v>1</v>
      </c>
      <c r="AS21" s="2">
        <v>1</v>
      </c>
      <c r="AT21" s="2">
        <v>0</v>
      </c>
      <c r="AU21" s="2">
        <v>1</v>
      </c>
      <c r="AV21" s="2">
        <v>0</v>
      </c>
      <c r="AW21" s="2">
        <v>0</v>
      </c>
      <c r="AX21" s="2">
        <v>1</v>
      </c>
      <c r="AY21" s="2">
        <v>1</v>
      </c>
      <c r="AZ21" s="2">
        <v>0</v>
      </c>
      <c r="BA21" s="2">
        <v>1</v>
      </c>
      <c r="BB21" s="2">
        <v>0</v>
      </c>
      <c r="BC21" s="2">
        <v>1</v>
      </c>
      <c r="BD21" s="2">
        <v>0</v>
      </c>
      <c r="BE21" s="2">
        <v>1</v>
      </c>
      <c r="BF21" s="2">
        <v>0</v>
      </c>
      <c r="BG21" s="2">
        <v>1</v>
      </c>
      <c r="BH21" s="2">
        <v>1</v>
      </c>
      <c r="BJ21" s="2"/>
    </row>
    <row r="22" spans="1:62" x14ac:dyDescent="0.3">
      <c r="A22" s="21" t="s">
        <v>26</v>
      </c>
      <c r="B22" s="22">
        <f>SUM(Table1[[#This Row],[Mon]:[Sun]])</f>
        <v>20</v>
      </c>
      <c r="C22" s="13">
        <f t="shared" si="0"/>
        <v>2</v>
      </c>
      <c r="D22" s="13">
        <f t="shared" si="1"/>
        <v>5</v>
      </c>
      <c r="E22" s="13">
        <f t="shared" si="2"/>
        <v>1</v>
      </c>
      <c r="F22" s="13">
        <f t="shared" si="3"/>
        <v>4</v>
      </c>
      <c r="G22" s="13">
        <f t="shared" si="4"/>
        <v>1</v>
      </c>
      <c r="H22" s="13">
        <f t="shared" si="5"/>
        <v>5</v>
      </c>
      <c r="I22" s="13">
        <f t="shared" si="6"/>
        <v>2</v>
      </c>
      <c r="J22" s="26">
        <f t="shared" si="7"/>
        <v>6</v>
      </c>
      <c r="K22" s="26">
        <f t="shared" si="8"/>
        <v>14</v>
      </c>
      <c r="L22" s="13">
        <f>SUM(INDEX($R$1:$BH$32,MATCH($A22,$R$1:$R$32,0),2):INDEX($R$1:$BH$32,MATCH($A22,$R$1:$R$32,0),8))</f>
        <v>4</v>
      </c>
      <c r="M22" s="13">
        <f>SUM(INDEX($R$1:$BH$32,MATCH($A22,$R$1:$R$32,0),9):INDEX($R$1:$BH$32,MATCH($A22,$R$1:$R$32,0),15))</f>
        <v>3</v>
      </c>
      <c r="N22" s="13">
        <f>SUM(INDEX($R$1:$BH$32,MATCH($A22,$R$1:$R$32,0),16):INDEX($R$1:$BH$32,MATCH($A22,$R$1:$R$32,0),22))</f>
        <v>3</v>
      </c>
      <c r="O22" s="13">
        <f>SUM(INDEX($R$1:$BH$32,MATCH($A22,$R$1:$R$32,0),23):INDEX($R$1:$BH$32,MATCH($A22,$R$1:$R$32,0),29))</f>
        <v>3</v>
      </c>
      <c r="P22" s="13">
        <f>SUM(INDEX($R$1:$BH$32,MATCH($A22,$R$1:$R$32,0),30):INDEX($R$1:$BH$32,MATCH($A22,$R$1:$R$32,0),36))</f>
        <v>3</v>
      </c>
      <c r="Q22" s="13">
        <f>SUM(INDEX($R$1:$BH$32,MATCH($A22,$R$1:$R$32,0),37):INDEX($R$1:$BH$32,MATCH($A22,$R$1:$R$32,0),43))</f>
        <v>4</v>
      </c>
      <c r="R22" t="s">
        <v>30</v>
      </c>
      <c r="S22" s="2">
        <v>0</v>
      </c>
      <c r="T22" s="2">
        <v>1</v>
      </c>
      <c r="U22" s="2">
        <v>0</v>
      </c>
      <c r="V22" s="2">
        <v>1</v>
      </c>
      <c r="W22" s="2">
        <v>0</v>
      </c>
      <c r="X22" s="2">
        <v>1</v>
      </c>
      <c r="Y22" s="2">
        <v>0</v>
      </c>
      <c r="Z22" s="2">
        <v>1</v>
      </c>
      <c r="AA22" s="2">
        <v>1</v>
      </c>
      <c r="AB22" s="2">
        <v>0</v>
      </c>
      <c r="AC22" s="2">
        <v>1</v>
      </c>
      <c r="AD22" s="2">
        <v>0</v>
      </c>
      <c r="AE22" s="2">
        <v>0</v>
      </c>
      <c r="AF22" s="2">
        <v>1</v>
      </c>
      <c r="AG22" s="2">
        <v>1</v>
      </c>
      <c r="AH22" s="2">
        <v>0</v>
      </c>
      <c r="AI22" s="2">
        <v>0</v>
      </c>
      <c r="AJ22" s="2">
        <v>0</v>
      </c>
      <c r="AK22" s="2">
        <v>1</v>
      </c>
      <c r="AL22" s="2">
        <v>1</v>
      </c>
      <c r="AM22" s="2">
        <v>0</v>
      </c>
      <c r="AN22" s="2">
        <v>0</v>
      </c>
      <c r="AO22" s="2">
        <v>1</v>
      </c>
      <c r="AP22" s="2">
        <v>1</v>
      </c>
      <c r="AQ22" s="2">
        <v>0</v>
      </c>
      <c r="AR22" s="2">
        <v>0</v>
      </c>
      <c r="AS22" s="2">
        <v>1</v>
      </c>
      <c r="AT22" s="2">
        <v>1</v>
      </c>
      <c r="AU22" s="2">
        <v>0</v>
      </c>
      <c r="AV22" s="2">
        <v>1</v>
      </c>
      <c r="AW22" s="2">
        <v>0</v>
      </c>
      <c r="AX22" s="2">
        <v>0</v>
      </c>
      <c r="AY22" s="2">
        <v>1</v>
      </c>
      <c r="AZ22" s="2">
        <v>0</v>
      </c>
      <c r="BA22" s="2">
        <v>1</v>
      </c>
      <c r="BB22" s="2">
        <v>0</v>
      </c>
      <c r="BC22" s="2">
        <v>0</v>
      </c>
      <c r="BD22" s="2">
        <v>1</v>
      </c>
      <c r="BE22" s="2">
        <v>0</v>
      </c>
      <c r="BF22" s="2">
        <v>0</v>
      </c>
      <c r="BG22" s="2">
        <v>1</v>
      </c>
      <c r="BH22" s="2">
        <v>1</v>
      </c>
      <c r="BJ22" s="2"/>
    </row>
    <row r="23" spans="1:62" ht="14.4" customHeight="1" x14ac:dyDescent="0.3">
      <c r="A23" s="21" t="s">
        <v>27</v>
      </c>
      <c r="B23" s="22">
        <f>SUM(Table1[[#This Row],[Mon]:[Sun]])</f>
        <v>21</v>
      </c>
      <c r="C23" s="13">
        <f t="shared" si="0"/>
        <v>1</v>
      </c>
      <c r="D23" s="13">
        <f t="shared" si="1"/>
        <v>4</v>
      </c>
      <c r="E23" s="13">
        <f t="shared" si="2"/>
        <v>0</v>
      </c>
      <c r="F23" s="13">
        <f t="shared" si="3"/>
        <v>5</v>
      </c>
      <c r="G23" s="13">
        <f t="shared" si="4"/>
        <v>2</v>
      </c>
      <c r="H23" s="13">
        <f t="shared" si="5"/>
        <v>5</v>
      </c>
      <c r="I23" s="13">
        <f t="shared" si="6"/>
        <v>4</v>
      </c>
      <c r="J23" s="26">
        <f t="shared" si="7"/>
        <v>7</v>
      </c>
      <c r="K23" s="26">
        <f t="shared" si="8"/>
        <v>14</v>
      </c>
      <c r="L23" s="13">
        <f>SUM(INDEX($R$1:$BH$32,MATCH($A23,$R$1:$R$32,0),2):INDEX($R$1:$BH$32,MATCH($A23,$R$1:$R$32,0),8))</f>
        <v>4</v>
      </c>
      <c r="M23" s="13">
        <f>SUM(INDEX($R$1:$BH$32,MATCH($A23,$R$1:$R$32,0),9):INDEX($R$1:$BH$32,MATCH($A23,$R$1:$R$32,0),15))</f>
        <v>3</v>
      </c>
      <c r="N23" s="13">
        <f>SUM(INDEX($R$1:$BH$32,MATCH($A23,$R$1:$R$32,0),16):INDEX($R$1:$BH$32,MATCH($A23,$R$1:$R$32,0),22))</f>
        <v>4</v>
      </c>
      <c r="O23" s="13">
        <f>SUM(INDEX($R$1:$BH$32,MATCH($A23,$R$1:$R$32,0),23):INDEX($R$1:$BH$32,MATCH($A23,$R$1:$R$32,0),29))</f>
        <v>4</v>
      </c>
      <c r="P23" s="13">
        <f>SUM(INDEX($R$1:$BH$32,MATCH($A23,$R$1:$R$32,0),30):INDEX($R$1:$BH$32,MATCH($A23,$R$1:$R$32,0),36))</f>
        <v>2</v>
      </c>
      <c r="Q23" s="13">
        <f>SUM(INDEX($R$1:$BH$32,MATCH($A23,$R$1:$R$32,0),37):INDEX($R$1:$BH$32,MATCH($A23,$R$1:$R$32,0),43))</f>
        <v>4</v>
      </c>
      <c r="R23" t="s">
        <v>31</v>
      </c>
      <c r="S23" s="2">
        <v>1</v>
      </c>
      <c r="T23" s="2">
        <v>0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0</v>
      </c>
      <c r="AB23" s="2">
        <v>1</v>
      </c>
      <c r="AC23" s="2">
        <v>1</v>
      </c>
      <c r="AD23" s="2">
        <v>0</v>
      </c>
      <c r="AE23" s="2">
        <v>1</v>
      </c>
      <c r="AF23" s="2">
        <v>0</v>
      </c>
      <c r="AG23" s="2">
        <v>0</v>
      </c>
      <c r="AH23" s="2">
        <v>1</v>
      </c>
      <c r="AI23" s="2">
        <v>0</v>
      </c>
      <c r="AJ23" s="2">
        <v>1</v>
      </c>
      <c r="AK23" s="2">
        <v>0</v>
      </c>
      <c r="AL23" s="2">
        <v>1</v>
      </c>
      <c r="AM23" s="2">
        <v>1</v>
      </c>
      <c r="AN23" s="2">
        <v>0</v>
      </c>
      <c r="AO23" s="2">
        <v>1</v>
      </c>
      <c r="AP23" s="2">
        <v>0</v>
      </c>
      <c r="AQ23" s="2">
        <v>1</v>
      </c>
      <c r="AR23" s="2">
        <v>0</v>
      </c>
      <c r="AS23" s="2">
        <v>1</v>
      </c>
      <c r="AT23" s="2">
        <v>0</v>
      </c>
      <c r="AU23" s="2">
        <v>0</v>
      </c>
      <c r="AV23" s="2">
        <v>1</v>
      </c>
      <c r="AW23" s="2">
        <v>0</v>
      </c>
      <c r="AX23" s="2">
        <v>1</v>
      </c>
      <c r="AY23" s="2">
        <v>0</v>
      </c>
      <c r="AZ23" s="2">
        <v>1</v>
      </c>
      <c r="BA23" s="2">
        <v>0</v>
      </c>
      <c r="BB23" s="2">
        <v>1</v>
      </c>
      <c r="BC23" s="2">
        <v>1</v>
      </c>
      <c r="BD23" s="2">
        <v>0</v>
      </c>
      <c r="BE23" s="2">
        <v>1</v>
      </c>
      <c r="BF23" s="2">
        <v>0</v>
      </c>
      <c r="BG23" s="2">
        <v>1</v>
      </c>
      <c r="BH23" s="2">
        <v>1</v>
      </c>
      <c r="BJ23" s="2"/>
    </row>
    <row r="24" spans="1:62" x14ac:dyDescent="0.3">
      <c r="A24" s="21" t="s">
        <v>28</v>
      </c>
      <c r="B24" s="22">
        <f>SUM(Table1[[#This Row],[Mon]:[Sun]])</f>
        <v>20</v>
      </c>
      <c r="C24" s="13">
        <f t="shared" si="0"/>
        <v>3</v>
      </c>
      <c r="D24" s="13">
        <f t="shared" si="1"/>
        <v>4</v>
      </c>
      <c r="E24" s="13">
        <f t="shared" si="2"/>
        <v>0</v>
      </c>
      <c r="F24" s="13">
        <f t="shared" si="3"/>
        <v>6</v>
      </c>
      <c r="G24" s="13">
        <f t="shared" si="4"/>
        <v>0</v>
      </c>
      <c r="H24" s="13">
        <f t="shared" si="5"/>
        <v>6</v>
      </c>
      <c r="I24" s="13">
        <f t="shared" si="6"/>
        <v>1</v>
      </c>
      <c r="J24" s="26">
        <f t="shared" si="7"/>
        <v>4</v>
      </c>
      <c r="K24" s="26">
        <f t="shared" si="8"/>
        <v>16</v>
      </c>
      <c r="L24" s="13">
        <f>SUM(INDEX($R$1:$BH$32,MATCH($A24,$R$1:$R$32,0),2):INDEX($R$1:$BH$32,MATCH($A24,$R$1:$R$32,0),8))</f>
        <v>3</v>
      </c>
      <c r="M24" s="13">
        <f>SUM(INDEX($R$1:$BH$32,MATCH($A24,$R$1:$R$32,0),9):INDEX($R$1:$BH$32,MATCH($A24,$R$1:$R$32,0),15))</f>
        <v>3</v>
      </c>
      <c r="N24" s="13">
        <f>SUM(INDEX($R$1:$BH$32,MATCH($A24,$R$1:$R$32,0),16):INDEX($R$1:$BH$32,MATCH($A24,$R$1:$R$32,0),22))</f>
        <v>3</v>
      </c>
      <c r="O24" s="13">
        <f>SUM(INDEX($R$1:$BH$32,MATCH($A24,$R$1:$R$32,0),23):INDEX($R$1:$BH$32,MATCH($A24,$R$1:$R$32,0),29))</f>
        <v>3</v>
      </c>
      <c r="P24" s="13">
        <f>SUM(INDEX($R$1:$BH$32,MATCH($A24,$R$1:$R$32,0),30):INDEX($R$1:$BH$32,MATCH($A24,$R$1:$R$32,0),36))</f>
        <v>5</v>
      </c>
      <c r="Q24" s="13">
        <f>SUM(INDEX($R$1:$BH$32,MATCH($A24,$R$1:$R$32,0),37):INDEX($R$1:$BH$32,MATCH($A24,$R$1:$R$32,0),43))</f>
        <v>3</v>
      </c>
      <c r="R24" t="s">
        <v>32</v>
      </c>
      <c r="S24" s="2">
        <v>0</v>
      </c>
      <c r="T24" s="2">
        <v>1</v>
      </c>
      <c r="U24" s="2">
        <v>0</v>
      </c>
      <c r="V24" s="2">
        <v>1</v>
      </c>
      <c r="W24" s="2">
        <v>0</v>
      </c>
      <c r="X24" s="2">
        <v>1</v>
      </c>
      <c r="Y24" s="2">
        <v>0</v>
      </c>
      <c r="Z24" s="2">
        <v>0</v>
      </c>
      <c r="AA24" s="2">
        <v>1</v>
      </c>
      <c r="AB24" s="2">
        <v>0</v>
      </c>
      <c r="AC24" s="2">
        <v>1</v>
      </c>
      <c r="AD24" s="2">
        <v>0</v>
      </c>
      <c r="AE24" s="2">
        <v>1</v>
      </c>
      <c r="AF24" s="2">
        <v>0</v>
      </c>
      <c r="AG24" s="2">
        <v>1</v>
      </c>
      <c r="AH24" s="2">
        <v>0</v>
      </c>
      <c r="AI24" s="2">
        <v>1</v>
      </c>
      <c r="AJ24" s="2">
        <v>1</v>
      </c>
      <c r="AK24" s="2">
        <v>0</v>
      </c>
      <c r="AL24" s="2">
        <v>0</v>
      </c>
      <c r="AM24" s="2">
        <v>1</v>
      </c>
      <c r="AN24" s="2">
        <v>0</v>
      </c>
      <c r="AO24" s="2">
        <v>1</v>
      </c>
      <c r="AP24" s="2">
        <v>0</v>
      </c>
      <c r="AQ24" s="2">
        <v>1</v>
      </c>
      <c r="AR24" s="2">
        <v>0</v>
      </c>
      <c r="AS24" s="2">
        <v>1</v>
      </c>
      <c r="AT24" s="2">
        <v>1</v>
      </c>
      <c r="AU24" s="2">
        <v>0</v>
      </c>
      <c r="AV24" s="2">
        <v>1</v>
      </c>
      <c r="AW24" s="2">
        <v>0</v>
      </c>
      <c r="AX24" s="2">
        <v>1</v>
      </c>
      <c r="AY24" s="2">
        <v>0</v>
      </c>
      <c r="AZ24" s="2">
        <v>1</v>
      </c>
      <c r="BA24" s="2">
        <v>1</v>
      </c>
      <c r="BB24" s="2">
        <v>0</v>
      </c>
      <c r="BC24" s="2">
        <v>1</v>
      </c>
      <c r="BD24" s="2">
        <v>0</v>
      </c>
      <c r="BE24" s="2">
        <v>0</v>
      </c>
      <c r="BF24" s="2">
        <v>0</v>
      </c>
      <c r="BG24" s="2">
        <v>1</v>
      </c>
      <c r="BH24" s="2">
        <v>1</v>
      </c>
      <c r="BJ24" s="2"/>
    </row>
    <row r="25" spans="1:62" x14ac:dyDescent="0.3">
      <c r="A25" s="21" t="s">
        <v>29</v>
      </c>
      <c r="B25" s="22">
        <f>SUM(Table1[[#This Row],[Mon]:[Sun]])</f>
        <v>21</v>
      </c>
      <c r="C25" s="13">
        <f t="shared" si="0"/>
        <v>2</v>
      </c>
      <c r="D25" s="13">
        <f t="shared" si="1"/>
        <v>3</v>
      </c>
      <c r="E25" s="13">
        <f t="shared" si="2"/>
        <v>1</v>
      </c>
      <c r="F25" s="13">
        <f t="shared" si="3"/>
        <v>5</v>
      </c>
      <c r="G25" s="13">
        <f t="shared" si="4"/>
        <v>3</v>
      </c>
      <c r="H25" s="13">
        <f t="shared" si="5"/>
        <v>4</v>
      </c>
      <c r="I25" s="13">
        <f t="shared" si="6"/>
        <v>3</v>
      </c>
      <c r="J25" s="26">
        <f t="shared" si="7"/>
        <v>9</v>
      </c>
      <c r="K25" s="26">
        <f t="shared" si="8"/>
        <v>12</v>
      </c>
      <c r="L25" s="13">
        <f>SUM(INDEX($R$1:$BH$32,MATCH($A25,$R$1:$R$32,0),2):INDEX($R$1:$BH$32,MATCH($A25,$R$1:$R$32,0),8))</f>
        <v>3</v>
      </c>
      <c r="M25" s="13">
        <f>SUM(INDEX($R$1:$BH$32,MATCH($A25,$R$1:$R$32,0),9):INDEX($R$1:$BH$32,MATCH($A25,$R$1:$R$32,0),15))</f>
        <v>3</v>
      </c>
      <c r="N25" s="13">
        <f>SUM(INDEX($R$1:$BH$32,MATCH($A25,$R$1:$R$32,0),16):INDEX($R$1:$BH$32,MATCH($A25,$R$1:$R$32,0),22))</f>
        <v>4</v>
      </c>
      <c r="O25" s="13">
        <f>SUM(INDEX($R$1:$BH$32,MATCH($A25,$R$1:$R$32,0),23):INDEX($R$1:$BH$32,MATCH($A25,$R$1:$R$32,0),29))</f>
        <v>3</v>
      </c>
      <c r="P25" s="13">
        <f>SUM(INDEX($R$1:$BH$32,MATCH($A25,$R$1:$R$32,0),30):INDEX($R$1:$BH$32,MATCH($A25,$R$1:$R$32,0),36))</f>
        <v>4</v>
      </c>
      <c r="Q25" s="13">
        <f>SUM(INDEX($R$1:$BH$32,MATCH($A25,$R$1:$R$32,0),37):INDEX($R$1:$BH$32,MATCH($A25,$R$1:$R$32,0),43))</f>
        <v>4</v>
      </c>
      <c r="R25" t="s">
        <v>33</v>
      </c>
      <c r="S25" s="2">
        <v>0</v>
      </c>
      <c r="T25" s="2">
        <v>1</v>
      </c>
      <c r="U25" s="2">
        <v>1</v>
      </c>
      <c r="V25" s="2">
        <v>0</v>
      </c>
      <c r="W25" s="2">
        <v>1</v>
      </c>
      <c r="X25" s="2">
        <v>0</v>
      </c>
      <c r="Y25" s="2">
        <v>1</v>
      </c>
      <c r="Z25" s="2">
        <v>0</v>
      </c>
      <c r="AA25" s="2">
        <v>0</v>
      </c>
      <c r="AB25" s="2">
        <v>1</v>
      </c>
      <c r="AC25" s="2">
        <v>0</v>
      </c>
      <c r="AD25" s="2">
        <v>1</v>
      </c>
      <c r="AE25" s="2">
        <v>1</v>
      </c>
      <c r="AF25" s="2">
        <v>0</v>
      </c>
      <c r="AG25" s="2">
        <v>1</v>
      </c>
      <c r="AH25" s="2">
        <v>0</v>
      </c>
      <c r="AI25" s="2">
        <v>1</v>
      </c>
      <c r="AJ25" s="2">
        <v>0</v>
      </c>
      <c r="AK25" s="2">
        <v>1</v>
      </c>
      <c r="AL25" s="2">
        <v>0</v>
      </c>
      <c r="AM25" s="2">
        <v>1</v>
      </c>
      <c r="AN25" s="2">
        <v>0</v>
      </c>
      <c r="AO25" s="2">
        <v>1</v>
      </c>
      <c r="AP25" s="2">
        <v>0</v>
      </c>
      <c r="AQ25" s="2">
        <v>1</v>
      </c>
      <c r="AR25" s="2">
        <v>1</v>
      </c>
      <c r="AS25" s="2">
        <v>0</v>
      </c>
      <c r="AT25" s="2">
        <v>1</v>
      </c>
      <c r="AU25" s="2">
        <v>0</v>
      </c>
      <c r="AV25" s="2">
        <v>0</v>
      </c>
      <c r="AW25" s="2">
        <v>1</v>
      </c>
      <c r="AX25" s="2">
        <v>0</v>
      </c>
      <c r="AY25" s="2">
        <v>1</v>
      </c>
      <c r="AZ25" s="2">
        <v>0</v>
      </c>
      <c r="BA25" s="2">
        <v>1</v>
      </c>
      <c r="BB25" s="2">
        <v>0</v>
      </c>
      <c r="BC25" s="2">
        <v>1</v>
      </c>
      <c r="BD25" s="2">
        <v>0</v>
      </c>
      <c r="BE25" s="2">
        <v>1</v>
      </c>
      <c r="BF25" s="2">
        <v>0</v>
      </c>
      <c r="BG25" s="2">
        <v>1</v>
      </c>
      <c r="BH25" s="2">
        <v>1</v>
      </c>
      <c r="BJ25" s="2"/>
    </row>
    <row r="26" spans="1:62" x14ac:dyDescent="0.3">
      <c r="A26" s="21" t="s">
        <v>30</v>
      </c>
      <c r="B26" s="22">
        <f>SUM(Table1[[#This Row],[Mon]:[Sun]])</f>
        <v>20</v>
      </c>
      <c r="C26" s="13">
        <f t="shared" si="0"/>
        <v>2</v>
      </c>
      <c r="D26" s="13">
        <f t="shared" si="1"/>
        <v>4</v>
      </c>
      <c r="E26" s="13">
        <f t="shared" si="2"/>
        <v>2</v>
      </c>
      <c r="F26" s="13">
        <f t="shared" si="3"/>
        <v>2</v>
      </c>
      <c r="G26" s="13">
        <f t="shared" si="4"/>
        <v>2</v>
      </c>
      <c r="H26" s="13">
        <f t="shared" si="5"/>
        <v>4</v>
      </c>
      <c r="I26" s="13">
        <f t="shared" si="6"/>
        <v>4</v>
      </c>
      <c r="J26" s="26">
        <f t="shared" si="7"/>
        <v>10</v>
      </c>
      <c r="K26" s="26">
        <f t="shared" si="8"/>
        <v>10</v>
      </c>
      <c r="L26" s="13">
        <f>SUM(INDEX($R$1:$BH$32,MATCH($A26,$R$1:$R$32,0),2):INDEX($R$1:$BH$32,MATCH($A26,$R$1:$R$32,0),8))</f>
        <v>3</v>
      </c>
      <c r="M26" s="13">
        <f>SUM(INDEX($R$1:$BH$32,MATCH($A26,$R$1:$R$32,0),9):INDEX($R$1:$BH$32,MATCH($A26,$R$1:$R$32,0),15))</f>
        <v>4</v>
      </c>
      <c r="N26" s="13">
        <f>SUM(INDEX($R$1:$BH$32,MATCH($A26,$R$1:$R$32,0),16):INDEX($R$1:$BH$32,MATCH($A26,$R$1:$R$32,0),22))</f>
        <v>3</v>
      </c>
      <c r="O26" s="13">
        <f>SUM(INDEX($R$1:$BH$32,MATCH($A26,$R$1:$R$32,0),23):INDEX($R$1:$BH$32,MATCH($A26,$R$1:$R$32,0),29))</f>
        <v>4</v>
      </c>
      <c r="P26" s="13">
        <f>SUM(INDEX($R$1:$BH$32,MATCH($A26,$R$1:$R$32,0),30):INDEX($R$1:$BH$32,MATCH($A26,$R$1:$R$32,0),36))</f>
        <v>3</v>
      </c>
      <c r="Q26" s="13">
        <f>SUM(INDEX($R$1:$BH$32,MATCH($A26,$R$1:$R$32,0),37):INDEX($R$1:$BH$32,MATCH($A26,$R$1:$R$32,0),43))</f>
        <v>3</v>
      </c>
      <c r="R26" t="s">
        <v>34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0</v>
      </c>
      <c r="Y26" s="2">
        <v>1</v>
      </c>
      <c r="Z26" s="2">
        <v>1</v>
      </c>
      <c r="AA26" s="2">
        <v>0</v>
      </c>
      <c r="AB26" s="2">
        <v>0</v>
      </c>
      <c r="AC26" s="2">
        <v>1</v>
      </c>
      <c r="AD26" s="2">
        <v>0</v>
      </c>
      <c r="AE26" s="2">
        <v>1</v>
      </c>
      <c r="AF26" s="2">
        <v>1</v>
      </c>
      <c r="AG26" s="2">
        <v>0</v>
      </c>
      <c r="AH26" s="2">
        <v>1</v>
      </c>
      <c r="AI26" s="2">
        <v>0</v>
      </c>
      <c r="AJ26" s="2">
        <v>1</v>
      </c>
      <c r="AK26" s="2">
        <v>0</v>
      </c>
      <c r="AL26" s="2">
        <v>1</v>
      </c>
      <c r="AM26" s="2">
        <v>0</v>
      </c>
      <c r="AN26" s="2">
        <v>1</v>
      </c>
      <c r="AO26" s="2">
        <v>1</v>
      </c>
      <c r="AP26" s="2">
        <v>0</v>
      </c>
      <c r="AQ26" s="2">
        <v>0</v>
      </c>
      <c r="AR26" s="2">
        <v>1</v>
      </c>
      <c r="AS26" s="2">
        <v>1</v>
      </c>
      <c r="AT26" s="2">
        <v>0</v>
      </c>
      <c r="AU26" s="2">
        <v>0</v>
      </c>
      <c r="AV26" s="2">
        <v>1</v>
      </c>
      <c r="AW26" s="2">
        <v>0</v>
      </c>
      <c r="AX26" s="2">
        <v>1</v>
      </c>
      <c r="AY26" s="2">
        <v>1</v>
      </c>
      <c r="AZ26" s="2">
        <v>0</v>
      </c>
      <c r="BA26" s="2">
        <v>1</v>
      </c>
      <c r="BB26" s="2">
        <v>0</v>
      </c>
      <c r="BC26" s="2">
        <v>1</v>
      </c>
      <c r="BD26" s="2">
        <v>0</v>
      </c>
      <c r="BE26" s="2">
        <v>1</v>
      </c>
      <c r="BF26" s="2">
        <v>0</v>
      </c>
      <c r="BG26" s="2">
        <v>1</v>
      </c>
      <c r="BH26" s="2">
        <v>0</v>
      </c>
      <c r="BJ26" s="2"/>
    </row>
    <row r="27" spans="1:62" x14ac:dyDescent="0.3">
      <c r="A27" s="21" t="s">
        <v>31</v>
      </c>
      <c r="B27" s="22">
        <f>SUM(Table1[[#This Row],[Mon]:[Sun]])</f>
        <v>22</v>
      </c>
      <c r="C27" s="13">
        <f t="shared" si="0"/>
        <v>3</v>
      </c>
      <c r="D27" s="13">
        <f t="shared" si="1"/>
        <v>4</v>
      </c>
      <c r="E27" s="13">
        <f t="shared" si="2"/>
        <v>1</v>
      </c>
      <c r="F27" s="13">
        <f t="shared" si="3"/>
        <v>6</v>
      </c>
      <c r="G27" s="13">
        <f t="shared" si="4"/>
        <v>0</v>
      </c>
      <c r="H27" s="13">
        <f t="shared" si="5"/>
        <v>6</v>
      </c>
      <c r="I27" s="13">
        <f t="shared" si="6"/>
        <v>2</v>
      </c>
      <c r="J27" s="26">
        <f t="shared" si="7"/>
        <v>6</v>
      </c>
      <c r="K27" s="26">
        <f t="shared" si="8"/>
        <v>16</v>
      </c>
      <c r="L27" s="13">
        <f>SUM(INDEX($R$1:$BH$32,MATCH($A27,$R$1:$R$32,0),2):INDEX($R$1:$BH$32,MATCH($A27,$R$1:$R$32,0),8))</f>
        <v>3</v>
      </c>
      <c r="M27" s="13">
        <f>SUM(INDEX($R$1:$BH$32,MATCH($A27,$R$1:$R$32,0),9):INDEX($R$1:$BH$32,MATCH($A27,$R$1:$R$32,0),15))</f>
        <v>4</v>
      </c>
      <c r="N27" s="13">
        <f>SUM(INDEX($R$1:$BH$32,MATCH($A27,$R$1:$R$32,0),16):INDEX($R$1:$BH$32,MATCH($A27,$R$1:$R$32,0),22))</f>
        <v>4</v>
      </c>
      <c r="O27" s="13">
        <f>SUM(INDEX($R$1:$BH$32,MATCH($A27,$R$1:$R$32,0),23):INDEX($R$1:$BH$32,MATCH($A27,$R$1:$R$32,0),29))</f>
        <v>3</v>
      </c>
      <c r="P27" s="13">
        <f>SUM(INDEX($R$1:$BH$32,MATCH($A27,$R$1:$R$32,0),30):INDEX($R$1:$BH$32,MATCH($A27,$R$1:$R$32,0),36))</f>
        <v>3</v>
      </c>
      <c r="Q27" s="13">
        <f>SUM(INDEX($R$1:$BH$32,MATCH($A27,$R$1:$R$32,0),37):INDEX($R$1:$BH$32,MATCH($A27,$R$1:$R$32,0),43))</f>
        <v>5</v>
      </c>
      <c r="R27" t="s">
        <v>35</v>
      </c>
      <c r="S27" s="2">
        <v>0</v>
      </c>
      <c r="T27" s="2">
        <v>1</v>
      </c>
      <c r="U27" s="2">
        <v>0</v>
      </c>
      <c r="V27" s="2">
        <v>0</v>
      </c>
      <c r="W27" s="2">
        <v>1</v>
      </c>
      <c r="X27" s="2">
        <v>0</v>
      </c>
      <c r="Y27" s="2">
        <v>1</v>
      </c>
      <c r="Z27" s="2">
        <v>0</v>
      </c>
      <c r="AA27" s="2">
        <v>1</v>
      </c>
      <c r="AB27" s="2">
        <v>0</v>
      </c>
      <c r="AC27" s="2">
        <v>0</v>
      </c>
      <c r="AD27" s="2">
        <v>1</v>
      </c>
      <c r="AE27" s="2">
        <v>1</v>
      </c>
      <c r="AF27" s="2">
        <v>0</v>
      </c>
      <c r="AG27" s="2">
        <v>1</v>
      </c>
      <c r="AH27" s="2">
        <v>0</v>
      </c>
      <c r="AI27" s="2">
        <v>1</v>
      </c>
      <c r="AJ27" s="2">
        <v>1</v>
      </c>
      <c r="AK27" s="2">
        <v>0</v>
      </c>
      <c r="AL27" s="2">
        <v>1</v>
      </c>
      <c r="AM27" s="2">
        <v>0</v>
      </c>
      <c r="AN27" s="2">
        <v>0</v>
      </c>
      <c r="AO27" s="2">
        <v>1</v>
      </c>
      <c r="AP27" s="2">
        <v>0</v>
      </c>
      <c r="AQ27" s="2">
        <v>1</v>
      </c>
      <c r="AR27" s="2">
        <v>0</v>
      </c>
      <c r="AS27" s="2">
        <v>1</v>
      </c>
      <c r="AT27" s="2">
        <v>0</v>
      </c>
      <c r="AU27" s="2">
        <v>1</v>
      </c>
      <c r="AV27" s="2">
        <v>0</v>
      </c>
      <c r="AW27" s="2">
        <v>1</v>
      </c>
      <c r="AX27" s="2">
        <v>0</v>
      </c>
      <c r="AY27" s="2">
        <v>1</v>
      </c>
      <c r="AZ27" s="2">
        <v>0</v>
      </c>
      <c r="BA27" s="2">
        <v>1</v>
      </c>
      <c r="BB27" s="2">
        <v>0</v>
      </c>
      <c r="BC27" s="2">
        <v>1</v>
      </c>
      <c r="BD27" s="2">
        <v>0</v>
      </c>
      <c r="BE27" s="2">
        <v>1</v>
      </c>
      <c r="BF27" s="2">
        <v>0</v>
      </c>
      <c r="BG27" s="2">
        <v>1</v>
      </c>
      <c r="BH27" s="2">
        <v>1</v>
      </c>
      <c r="BJ27" s="2"/>
    </row>
    <row r="28" spans="1:62" x14ac:dyDescent="0.3">
      <c r="A28" s="21" t="s">
        <v>32</v>
      </c>
      <c r="B28" s="22">
        <f>SUM(Table1[[#This Row],[Mon]:[Sun]])</f>
        <v>21</v>
      </c>
      <c r="C28" s="13">
        <f t="shared" si="0"/>
        <v>1</v>
      </c>
      <c r="D28" s="13">
        <f t="shared" si="1"/>
        <v>5</v>
      </c>
      <c r="E28" s="13">
        <f t="shared" si="2"/>
        <v>1</v>
      </c>
      <c r="F28" s="13">
        <f t="shared" si="3"/>
        <v>5</v>
      </c>
      <c r="G28" s="13">
        <f t="shared" si="4"/>
        <v>0</v>
      </c>
      <c r="H28" s="13">
        <f t="shared" si="5"/>
        <v>5</v>
      </c>
      <c r="I28" s="13">
        <f t="shared" si="6"/>
        <v>4</v>
      </c>
      <c r="J28" s="26">
        <f t="shared" si="7"/>
        <v>6</v>
      </c>
      <c r="K28" s="26">
        <f t="shared" si="8"/>
        <v>15</v>
      </c>
      <c r="L28" s="13">
        <f>SUM(INDEX($R$1:$BH$32,MATCH($A28,$R$1:$R$32,0),2):INDEX($R$1:$BH$32,MATCH($A28,$R$1:$R$32,0),8))</f>
        <v>3</v>
      </c>
      <c r="M28" s="13">
        <f>SUM(INDEX($R$1:$BH$32,MATCH($A28,$R$1:$R$32,0),9):INDEX($R$1:$BH$32,MATCH($A28,$R$1:$R$32,0),15))</f>
        <v>3</v>
      </c>
      <c r="N28" s="13">
        <f>SUM(INDEX($R$1:$BH$32,MATCH($A28,$R$1:$R$32,0),16):INDEX($R$1:$BH$32,MATCH($A28,$R$1:$R$32,0),22))</f>
        <v>4</v>
      </c>
      <c r="O28" s="13">
        <f>SUM(INDEX($R$1:$BH$32,MATCH($A28,$R$1:$R$32,0),23):INDEX($R$1:$BH$32,MATCH($A28,$R$1:$R$32,0),29))</f>
        <v>4</v>
      </c>
      <c r="P28" s="13">
        <f>SUM(INDEX($R$1:$BH$32,MATCH($A28,$R$1:$R$32,0),30):INDEX($R$1:$BH$32,MATCH($A28,$R$1:$R$32,0),36))</f>
        <v>4</v>
      </c>
      <c r="Q28" s="13">
        <f>SUM(INDEX($R$1:$BH$32,MATCH($A28,$R$1:$R$32,0),37):INDEX($R$1:$BH$32,MATCH($A28,$R$1:$R$32,0),43))</f>
        <v>3</v>
      </c>
      <c r="R28" t="s">
        <v>36</v>
      </c>
      <c r="S28" s="2">
        <v>1</v>
      </c>
      <c r="T28" s="2">
        <v>0</v>
      </c>
      <c r="U28" s="2">
        <v>1</v>
      </c>
      <c r="V28" s="2">
        <v>0</v>
      </c>
      <c r="W28" s="2">
        <v>1</v>
      </c>
      <c r="X28" s="2">
        <v>1</v>
      </c>
      <c r="Y28" s="2">
        <v>0</v>
      </c>
      <c r="Z28" s="2">
        <v>1</v>
      </c>
      <c r="AA28" s="2">
        <v>0</v>
      </c>
      <c r="AB28" s="2">
        <v>0</v>
      </c>
      <c r="AC28" s="2">
        <v>1</v>
      </c>
      <c r="AD28" s="2">
        <v>0</v>
      </c>
      <c r="AE28" s="2">
        <v>1</v>
      </c>
      <c r="AF28" s="2">
        <v>0</v>
      </c>
      <c r="AG28" s="2">
        <v>1</v>
      </c>
      <c r="AH28" s="2">
        <v>1</v>
      </c>
      <c r="AI28" s="2">
        <v>0</v>
      </c>
      <c r="AJ28" s="2">
        <v>1</v>
      </c>
      <c r="AK28" s="2">
        <v>0</v>
      </c>
      <c r="AL28" s="2">
        <v>1</v>
      </c>
      <c r="AM28" s="2">
        <v>0</v>
      </c>
      <c r="AN28" s="2">
        <v>0</v>
      </c>
      <c r="AO28" s="2">
        <v>1</v>
      </c>
      <c r="AP28" s="2">
        <v>0</v>
      </c>
      <c r="AQ28" s="2">
        <v>1</v>
      </c>
      <c r="AR28" s="2">
        <v>1</v>
      </c>
      <c r="AS28" s="2">
        <v>0</v>
      </c>
      <c r="AT28" s="2">
        <v>0</v>
      </c>
      <c r="AU28" s="2">
        <v>1</v>
      </c>
      <c r="AV28" s="2">
        <v>0</v>
      </c>
      <c r="AW28" s="2">
        <v>0</v>
      </c>
      <c r="AX28" s="2">
        <v>1</v>
      </c>
      <c r="AY28" s="2">
        <v>0</v>
      </c>
      <c r="AZ28" s="2">
        <v>1</v>
      </c>
      <c r="BA28" s="2">
        <v>1</v>
      </c>
      <c r="BB28" s="2">
        <v>0</v>
      </c>
      <c r="BC28" s="2">
        <v>1</v>
      </c>
      <c r="BD28" s="2">
        <v>0</v>
      </c>
      <c r="BE28" s="2">
        <v>1</v>
      </c>
      <c r="BF28" s="2">
        <v>1</v>
      </c>
      <c r="BG28" s="2">
        <v>0</v>
      </c>
      <c r="BH28" s="2">
        <v>1</v>
      </c>
      <c r="BJ28" s="2"/>
    </row>
    <row r="29" spans="1:62" x14ac:dyDescent="0.3">
      <c r="A29" s="21" t="s">
        <v>33</v>
      </c>
      <c r="B29" s="22">
        <f>SUM(Table1[[#This Row],[Mon]:[Sun]])</f>
        <v>22</v>
      </c>
      <c r="C29" s="13">
        <f t="shared" si="0"/>
        <v>1</v>
      </c>
      <c r="D29" s="13">
        <f t="shared" si="1"/>
        <v>3</v>
      </c>
      <c r="E29" s="13">
        <f t="shared" si="2"/>
        <v>4</v>
      </c>
      <c r="F29" s="13">
        <f t="shared" si="3"/>
        <v>2</v>
      </c>
      <c r="G29" s="13">
        <f t="shared" si="4"/>
        <v>5</v>
      </c>
      <c r="H29" s="13">
        <f t="shared" si="5"/>
        <v>2</v>
      </c>
      <c r="I29" s="13">
        <f t="shared" si="6"/>
        <v>5</v>
      </c>
      <c r="J29" s="26">
        <f t="shared" si="7"/>
        <v>15</v>
      </c>
      <c r="K29" s="26">
        <f t="shared" si="8"/>
        <v>7</v>
      </c>
      <c r="L29" s="13">
        <f>SUM(INDEX($R$1:$BH$32,MATCH($A29,$R$1:$R$32,0),2):INDEX($R$1:$BH$32,MATCH($A29,$R$1:$R$32,0),8))</f>
        <v>4</v>
      </c>
      <c r="M29" s="13">
        <f>SUM(INDEX($R$1:$BH$32,MATCH($A29,$R$1:$R$32,0),9):INDEX($R$1:$BH$32,MATCH($A29,$R$1:$R$32,0),15))</f>
        <v>3</v>
      </c>
      <c r="N29" s="13">
        <f>SUM(INDEX($R$1:$BH$32,MATCH($A29,$R$1:$R$32,0),16):INDEX($R$1:$BH$32,MATCH($A29,$R$1:$R$32,0),22))</f>
        <v>4</v>
      </c>
      <c r="O29" s="13">
        <f>SUM(INDEX($R$1:$BH$32,MATCH($A29,$R$1:$R$32,0),23):INDEX($R$1:$BH$32,MATCH($A29,$R$1:$R$32,0),29))</f>
        <v>4</v>
      </c>
      <c r="P29" s="13">
        <f>SUM(INDEX($R$1:$BH$32,MATCH($A29,$R$1:$R$32,0),30):INDEX($R$1:$BH$32,MATCH($A29,$R$1:$R$32,0),36))</f>
        <v>3</v>
      </c>
      <c r="Q29" s="13">
        <f>SUM(INDEX($R$1:$BH$32,MATCH($A29,$R$1:$R$32,0),37):INDEX($R$1:$BH$32,MATCH($A29,$R$1:$R$32,0),43))</f>
        <v>4</v>
      </c>
      <c r="R29" t="s">
        <v>37</v>
      </c>
      <c r="S29" s="2">
        <v>0</v>
      </c>
      <c r="T29" s="2">
        <v>1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1</v>
      </c>
      <c r="AD29" s="2">
        <v>0</v>
      </c>
      <c r="AE29" s="2">
        <v>1</v>
      </c>
      <c r="AF29" s="2">
        <v>0</v>
      </c>
      <c r="AG29" s="2">
        <v>0</v>
      </c>
      <c r="AH29" s="2">
        <v>1</v>
      </c>
      <c r="AI29" s="2">
        <v>0</v>
      </c>
      <c r="AJ29" s="2">
        <v>1</v>
      </c>
      <c r="AK29" s="2">
        <v>0</v>
      </c>
      <c r="AL29">
        <v>1</v>
      </c>
      <c r="AM29" s="2">
        <v>0</v>
      </c>
      <c r="AN29" s="2">
        <v>1</v>
      </c>
      <c r="AO29" s="2">
        <v>0</v>
      </c>
      <c r="AP29" s="2">
        <v>1</v>
      </c>
      <c r="AQ29" s="2">
        <v>1</v>
      </c>
      <c r="AR29" s="2">
        <v>0</v>
      </c>
      <c r="AS29" s="2">
        <v>1</v>
      </c>
      <c r="AT29" s="2">
        <v>0</v>
      </c>
      <c r="AU29" s="2">
        <v>0</v>
      </c>
      <c r="AV29" s="2">
        <v>1</v>
      </c>
      <c r="AW29" s="2">
        <v>0</v>
      </c>
      <c r="AX29" s="2">
        <v>1</v>
      </c>
      <c r="AY29" s="2">
        <v>0</v>
      </c>
      <c r="AZ29" s="2">
        <v>1</v>
      </c>
      <c r="BA29" s="2">
        <v>0</v>
      </c>
      <c r="BB29" s="2">
        <v>1</v>
      </c>
      <c r="BC29" s="2">
        <v>1</v>
      </c>
      <c r="BD29" s="2">
        <v>0</v>
      </c>
      <c r="BE29" s="2">
        <v>1</v>
      </c>
      <c r="BF29" s="2">
        <v>0</v>
      </c>
      <c r="BG29" s="2">
        <v>1</v>
      </c>
      <c r="BH29" s="2">
        <v>1</v>
      </c>
      <c r="BJ29" s="2"/>
    </row>
    <row r="30" spans="1:62" ht="14.4" customHeight="1" x14ac:dyDescent="0.3">
      <c r="A30" s="21" t="s">
        <v>34</v>
      </c>
      <c r="B30" s="22">
        <f>SUM(Table1[[#This Row],[Mon]:[Sun]])</f>
        <v>21</v>
      </c>
      <c r="C30" s="13">
        <f t="shared" si="0"/>
        <v>2</v>
      </c>
      <c r="D30" s="13">
        <f t="shared" si="1"/>
        <v>5</v>
      </c>
      <c r="E30" s="13">
        <f t="shared" si="2"/>
        <v>0</v>
      </c>
      <c r="F30" s="13">
        <f t="shared" si="3"/>
        <v>5</v>
      </c>
      <c r="G30" s="13">
        <f t="shared" si="4"/>
        <v>2</v>
      </c>
      <c r="H30" s="13">
        <f t="shared" si="5"/>
        <v>4</v>
      </c>
      <c r="I30" s="13">
        <f t="shared" si="6"/>
        <v>3</v>
      </c>
      <c r="J30" s="26">
        <f t="shared" si="7"/>
        <v>7</v>
      </c>
      <c r="K30" s="26">
        <f t="shared" si="8"/>
        <v>14</v>
      </c>
      <c r="L30" s="13">
        <f>SUM(INDEX($R$1:$BH$32,MATCH($A30,$R$1:$R$32,0),2):INDEX($R$1:$BH$32,MATCH($A30,$R$1:$R$32,0),8))</f>
        <v>3</v>
      </c>
      <c r="M30" s="13">
        <f>SUM(INDEX($R$1:$BH$32,MATCH($A30,$R$1:$R$32,0),9):INDEX($R$1:$BH$32,MATCH($A30,$R$1:$R$32,0),15))</f>
        <v>4</v>
      </c>
      <c r="N30" s="13">
        <f>SUM(INDEX($R$1:$BH$32,MATCH($A30,$R$1:$R$32,0),16):INDEX($R$1:$BH$32,MATCH($A30,$R$1:$R$32,0),22))</f>
        <v>3</v>
      </c>
      <c r="O30" s="13">
        <f>SUM(INDEX($R$1:$BH$32,MATCH($A30,$R$1:$R$32,0),23):INDEX($R$1:$BH$32,MATCH($A30,$R$1:$R$32,0),29))</f>
        <v>4</v>
      </c>
      <c r="P30" s="13">
        <f>SUM(INDEX($R$1:$BH$32,MATCH($A30,$R$1:$R$32,0),30):INDEX($R$1:$BH$32,MATCH($A30,$R$1:$R$32,0),36))</f>
        <v>4</v>
      </c>
      <c r="Q30" s="13">
        <f>SUM(INDEX($R$1:$BH$32,MATCH($A30,$R$1:$R$32,0),37):INDEX($R$1:$BH$32,MATCH($A30,$R$1:$R$32,0),43))</f>
        <v>3</v>
      </c>
      <c r="R30" t="s">
        <v>38</v>
      </c>
      <c r="S30" s="2">
        <v>0</v>
      </c>
      <c r="T30" s="2">
        <v>1</v>
      </c>
      <c r="U30" s="2">
        <v>0</v>
      </c>
      <c r="V30" s="2">
        <v>1</v>
      </c>
      <c r="W30" s="2">
        <v>0</v>
      </c>
      <c r="X30" s="2">
        <v>1</v>
      </c>
      <c r="Y30" s="2">
        <v>1</v>
      </c>
      <c r="Z30" s="2">
        <v>0</v>
      </c>
      <c r="AA30" s="2">
        <v>1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>
        <v>1</v>
      </c>
      <c r="AH30" s="2">
        <v>0</v>
      </c>
      <c r="AI30">
        <v>0</v>
      </c>
      <c r="AJ30" s="2">
        <v>1</v>
      </c>
      <c r="AK30" s="2">
        <v>0</v>
      </c>
      <c r="AL30">
        <v>1</v>
      </c>
      <c r="AM30" s="2">
        <v>0</v>
      </c>
      <c r="AN30" s="2">
        <v>0</v>
      </c>
      <c r="AO30" s="2">
        <v>1</v>
      </c>
      <c r="AP30" s="2">
        <v>0</v>
      </c>
      <c r="AQ30" s="2">
        <v>1</v>
      </c>
      <c r="AR30" s="2">
        <v>0</v>
      </c>
      <c r="AS30" s="2">
        <v>1</v>
      </c>
      <c r="AT30" s="2">
        <v>1</v>
      </c>
      <c r="AU30" s="2">
        <v>0</v>
      </c>
      <c r="AV30" s="2">
        <v>1</v>
      </c>
      <c r="AW30" s="2">
        <v>0</v>
      </c>
      <c r="AX30" s="2">
        <v>0</v>
      </c>
      <c r="AY30" s="2">
        <v>1</v>
      </c>
      <c r="AZ30" s="2">
        <v>0</v>
      </c>
      <c r="BA30" s="2">
        <v>1</v>
      </c>
      <c r="BB30" s="2">
        <v>0</v>
      </c>
      <c r="BC30" s="2">
        <v>1</v>
      </c>
      <c r="BD30" s="2">
        <v>0</v>
      </c>
      <c r="BE30" s="2">
        <v>1</v>
      </c>
      <c r="BF30" s="2">
        <v>0</v>
      </c>
      <c r="BG30" s="2">
        <v>1</v>
      </c>
      <c r="BH30" s="2">
        <v>1</v>
      </c>
      <c r="BJ30" s="2"/>
    </row>
    <row r="31" spans="1:62" x14ac:dyDescent="0.3">
      <c r="A31" s="21" t="s">
        <v>35</v>
      </c>
      <c r="B31" s="22">
        <f>SUM(Table1[[#This Row],[Mon]:[Sun]])</f>
        <v>21</v>
      </c>
      <c r="C31" s="13">
        <f t="shared" si="0"/>
        <v>2</v>
      </c>
      <c r="D31" s="13">
        <f t="shared" si="1"/>
        <v>4</v>
      </c>
      <c r="E31" s="13">
        <f t="shared" si="2"/>
        <v>2</v>
      </c>
      <c r="F31" s="13">
        <f t="shared" si="3"/>
        <v>3</v>
      </c>
      <c r="G31" s="13">
        <f t="shared" si="4"/>
        <v>3</v>
      </c>
      <c r="H31" s="13">
        <f t="shared" si="5"/>
        <v>4</v>
      </c>
      <c r="I31" s="13">
        <f t="shared" si="6"/>
        <v>3</v>
      </c>
      <c r="J31" s="26">
        <f t="shared" si="7"/>
        <v>10</v>
      </c>
      <c r="K31" s="26">
        <f t="shared" si="8"/>
        <v>11</v>
      </c>
      <c r="L31" s="13">
        <f>SUM(INDEX($R$1:$BH$32,MATCH($A31,$R$1:$R$32,0),2):INDEX($R$1:$BH$32,MATCH($A31,$R$1:$R$32,0),8))</f>
        <v>3</v>
      </c>
      <c r="M31" s="13">
        <f>SUM(INDEX($R$1:$BH$32,MATCH($A31,$R$1:$R$32,0),9):INDEX($R$1:$BH$32,MATCH($A31,$R$1:$R$32,0),15))</f>
        <v>3</v>
      </c>
      <c r="N31" s="13">
        <f>SUM(INDEX($R$1:$BH$32,MATCH($A31,$R$1:$R$32,0),16):INDEX($R$1:$BH$32,MATCH($A31,$R$1:$R$32,0),22))</f>
        <v>4</v>
      </c>
      <c r="O31" s="13">
        <f>SUM(INDEX($R$1:$BH$32,MATCH($A31,$R$1:$R$32,0),23):INDEX($R$1:$BH$32,MATCH($A31,$R$1:$R$32,0),29))</f>
        <v>3</v>
      </c>
      <c r="P31" s="13">
        <f>SUM(INDEX($R$1:$BH$32,MATCH($A31,$R$1:$R$32,0),30):INDEX($R$1:$BH$32,MATCH($A31,$R$1:$R$32,0),36))</f>
        <v>4</v>
      </c>
      <c r="Q31" s="13">
        <f>SUM(INDEX($R$1:$BH$32,MATCH($A31,$R$1:$R$32,0),37):INDEX($R$1:$BH$32,MATCH($A31,$R$1:$R$32,0),43))</f>
        <v>4</v>
      </c>
      <c r="R31" t="s">
        <v>39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0</v>
      </c>
      <c r="Z31" s="2">
        <v>1</v>
      </c>
      <c r="AA31" s="2">
        <v>0</v>
      </c>
      <c r="AB31" s="2">
        <v>0</v>
      </c>
      <c r="AC31" s="2">
        <v>1</v>
      </c>
      <c r="AD31" s="2">
        <v>0</v>
      </c>
      <c r="AE31" s="2">
        <v>1</v>
      </c>
      <c r="AF31" s="2">
        <v>1</v>
      </c>
      <c r="AG31" s="2">
        <v>0</v>
      </c>
      <c r="AH31" s="2">
        <v>1</v>
      </c>
      <c r="AI31">
        <v>0</v>
      </c>
      <c r="AJ31" s="2">
        <v>1</v>
      </c>
      <c r="AK31" s="2">
        <v>0</v>
      </c>
      <c r="AL31">
        <v>1</v>
      </c>
      <c r="AM31" s="2">
        <v>0</v>
      </c>
      <c r="AN31" s="2">
        <v>0</v>
      </c>
      <c r="AO31" s="2">
        <v>1</v>
      </c>
      <c r="AP31" s="2">
        <v>0</v>
      </c>
      <c r="AQ31" s="2">
        <v>1</v>
      </c>
      <c r="AR31" s="2">
        <v>0</v>
      </c>
      <c r="AS31" s="2">
        <v>1</v>
      </c>
      <c r="AT31" s="2">
        <v>0</v>
      </c>
      <c r="AU31" s="2">
        <v>0</v>
      </c>
      <c r="AV31" s="2">
        <v>1</v>
      </c>
      <c r="AW31" s="2">
        <v>1</v>
      </c>
      <c r="AX31" s="2">
        <v>0</v>
      </c>
      <c r="AY31" s="2">
        <v>1</v>
      </c>
      <c r="AZ31" s="2">
        <v>0</v>
      </c>
      <c r="BA31" s="2">
        <v>1</v>
      </c>
      <c r="BB31" s="2">
        <v>0</v>
      </c>
      <c r="BC31" s="2">
        <v>1</v>
      </c>
      <c r="BD31" s="2">
        <v>1</v>
      </c>
      <c r="BE31" s="2">
        <v>0</v>
      </c>
      <c r="BF31" s="2">
        <v>0</v>
      </c>
      <c r="BG31" s="2">
        <v>1</v>
      </c>
      <c r="BH31" s="2">
        <v>1</v>
      </c>
      <c r="BJ31" s="2"/>
    </row>
    <row r="32" spans="1:62" x14ac:dyDescent="0.3">
      <c r="A32" s="21" t="s">
        <v>36</v>
      </c>
      <c r="B32" s="22">
        <f>SUM(Table1[[#This Row],[Mon]:[Sun]])</f>
        <v>22</v>
      </c>
      <c r="C32" s="13">
        <f t="shared" si="0"/>
        <v>4</v>
      </c>
      <c r="D32" s="13">
        <f t="shared" si="1"/>
        <v>3</v>
      </c>
      <c r="E32" s="13">
        <f t="shared" si="2"/>
        <v>1</v>
      </c>
      <c r="F32" s="13">
        <f t="shared" si="3"/>
        <v>5</v>
      </c>
      <c r="G32" s="13">
        <f t="shared" si="4"/>
        <v>3</v>
      </c>
      <c r="H32" s="13">
        <f t="shared" si="5"/>
        <v>4</v>
      </c>
      <c r="I32" s="13">
        <f t="shared" si="6"/>
        <v>2</v>
      </c>
      <c r="J32" s="26">
        <f t="shared" si="7"/>
        <v>10</v>
      </c>
      <c r="K32" s="26">
        <f t="shared" si="8"/>
        <v>12</v>
      </c>
      <c r="L32" s="13">
        <f>SUM(INDEX($R$1:$BH$32,MATCH($A32,$R$1:$R$32,0),2):INDEX($R$1:$BH$32,MATCH($A32,$R$1:$R$32,0),8))</f>
        <v>4</v>
      </c>
      <c r="M32" s="13">
        <f>SUM(INDEX($R$1:$BH$32,MATCH($A32,$R$1:$R$32,0),9):INDEX($R$1:$BH$32,MATCH($A32,$R$1:$R$32,0),15))</f>
        <v>3</v>
      </c>
      <c r="N32" s="13">
        <f>SUM(INDEX($R$1:$BH$32,MATCH($A32,$R$1:$R$32,0),16):INDEX($R$1:$BH$32,MATCH($A32,$R$1:$R$32,0),22))</f>
        <v>4</v>
      </c>
      <c r="O32" s="13">
        <f>SUM(INDEX($R$1:$BH$32,MATCH($A32,$R$1:$R$32,0),23):INDEX($R$1:$BH$32,MATCH($A32,$R$1:$R$32,0),29))</f>
        <v>3</v>
      </c>
      <c r="P32" s="13">
        <f>SUM(INDEX($R$1:$BH$32,MATCH($A32,$R$1:$R$32,0),30):INDEX($R$1:$BH$32,MATCH($A32,$R$1:$R$32,0),36))</f>
        <v>4</v>
      </c>
      <c r="Q32" s="13">
        <f>SUM(INDEX($R$1:$BH$32,MATCH($A32,$R$1:$R$32,0),37):INDEX($R$1:$BH$32,MATCH($A32,$R$1:$R$32,0),43))</f>
        <v>4</v>
      </c>
      <c r="R32" t="s">
        <v>40</v>
      </c>
      <c r="S32" s="2">
        <v>0</v>
      </c>
      <c r="T32" s="2">
        <v>1</v>
      </c>
      <c r="U32" s="2">
        <v>0</v>
      </c>
      <c r="V32" s="2">
        <v>0</v>
      </c>
      <c r="W32" s="2">
        <v>1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0</v>
      </c>
      <c r="AE32" s="2">
        <v>1</v>
      </c>
      <c r="AF32" s="2">
        <v>0</v>
      </c>
      <c r="AG32" s="2">
        <v>1</v>
      </c>
      <c r="AH32" s="2">
        <v>1</v>
      </c>
      <c r="AI32">
        <v>0</v>
      </c>
      <c r="AJ32" s="2">
        <v>1</v>
      </c>
      <c r="AK32" s="2">
        <v>0</v>
      </c>
      <c r="AL32">
        <v>0</v>
      </c>
      <c r="AM32" s="2">
        <v>1</v>
      </c>
      <c r="AN32" s="2">
        <v>0</v>
      </c>
      <c r="AO32" s="2">
        <v>1</v>
      </c>
      <c r="AP32" s="2">
        <v>0</v>
      </c>
      <c r="AQ32" s="2">
        <v>1</v>
      </c>
      <c r="AR32" s="2">
        <v>1</v>
      </c>
      <c r="AS32" s="2">
        <v>0</v>
      </c>
      <c r="AT32" s="2">
        <v>1</v>
      </c>
      <c r="AU32" s="2">
        <v>0</v>
      </c>
      <c r="AV32" s="2">
        <v>0</v>
      </c>
      <c r="AW32" s="2">
        <v>0</v>
      </c>
      <c r="AX32" s="2">
        <v>1</v>
      </c>
      <c r="AY32" s="2">
        <v>0</v>
      </c>
      <c r="AZ32" s="2">
        <v>1</v>
      </c>
      <c r="BA32" s="2">
        <v>0</v>
      </c>
      <c r="BB32" s="2">
        <v>0</v>
      </c>
      <c r="BC32" s="2">
        <v>1</v>
      </c>
      <c r="BD32" s="2">
        <v>0</v>
      </c>
      <c r="BE32" s="2">
        <v>1</v>
      </c>
      <c r="BF32" s="2">
        <v>0</v>
      </c>
      <c r="BG32" s="2">
        <v>1</v>
      </c>
      <c r="BH32" s="2">
        <v>0</v>
      </c>
      <c r="BJ32" s="2"/>
    </row>
    <row r="33" spans="1:60" x14ac:dyDescent="0.3">
      <c r="A33" s="21" t="s">
        <v>37</v>
      </c>
      <c r="B33" s="22">
        <f>SUM(Table1[[#This Row],[Mon]:[Sun]])</f>
        <v>21</v>
      </c>
      <c r="C33" s="13">
        <f t="shared" si="0"/>
        <v>2</v>
      </c>
      <c r="D33" s="13">
        <f t="shared" si="1"/>
        <v>5</v>
      </c>
      <c r="E33" s="13">
        <f t="shared" si="2"/>
        <v>1</v>
      </c>
      <c r="F33" s="13">
        <f t="shared" si="3"/>
        <v>6</v>
      </c>
      <c r="G33" s="13">
        <f t="shared" si="4"/>
        <v>1</v>
      </c>
      <c r="H33" s="13">
        <f t="shared" si="5"/>
        <v>5</v>
      </c>
      <c r="I33" s="13">
        <f t="shared" si="6"/>
        <v>1</v>
      </c>
      <c r="J33" s="26">
        <f t="shared" si="7"/>
        <v>5</v>
      </c>
      <c r="K33" s="26">
        <f t="shared" si="8"/>
        <v>16</v>
      </c>
      <c r="L33" s="13">
        <f>SUM(INDEX($R$1:$BH$32,MATCH($A33,$R$1:$R$32,0),2):INDEX($R$1:$BH$32,MATCH($A33,$R$1:$R$32,0),8))</f>
        <v>3</v>
      </c>
      <c r="M33" s="13">
        <f>SUM(INDEX($R$1:$BH$32,MATCH($A33,$R$1:$R$32,0),9):INDEX($R$1:$BH$32,MATCH($A33,$R$1:$R$32,0),15))</f>
        <v>3</v>
      </c>
      <c r="N33" s="13">
        <f>SUM(INDEX($R$1:$BH$32,MATCH($A33,$R$1:$R$32,0),16):INDEX($R$1:$BH$32,MATCH($A33,$R$1:$R$32,0),22))</f>
        <v>3</v>
      </c>
      <c r="O33" s="13">
        <f>SUM(INDEX($R$1:$BH$32,MATCH($A33,$R$1:$R$32,0),23):INDEX($R$1:$BH$32,MATCH($A33,$R$1:$R$32,0),29))</f>
        <v>4</v>
      </c>
      <c r="P33" s="13">
        <f>SUM(INDEX($R$1:$BH$32,MATCH($A33,$R$1:$R$32,0),30):INDEX($R$1:$BH$32,MATCH($A33,$R$1:$R$32,0),36))</f>
        <v>3</v>
      </c>
      <c r="Q33" s="13">
        <f>SUM(INDEX($R$1:$BH$32,MATCH($A33,$R$1:$R$32,0),37):INDEX($R$1:$BH$32,MATCH($A33,$R$1:$R$32,0),43))</f>
        <v>5</v>
      </c>
      <c r="S33">
        <f t="shared" ref="S33:AF33" si="9">SUM(S3:S32)</f>
        <v>6</v>
      </c>
      <c r="T33">
        <f t="shared" si="9"/>
        <v>24</v>
      </c>
      <c r="U33">
        <f t="shared" si="9"/>
        <v>4</v>
      </c>
      <c r="V33">
        <f t="shared" si="9"/>
        <v>20</v>
      </c>
      <c r="W33">
        <f t="shared" si="9"/>
        <v>12</v>
      </c>
      <c r="X33">
        <f t="shared" si="9"/>
        <v>20</v>
      </c>
      <c r="Y33">
        <f t="shared" si="9"/>
        <v>14</v>
      </c>
      <c r="Z33">
        <f t="shared" si="9"/>
        <v>8</v>
      </c>
      <c r="AA33">
        <f t="shared" si="9"/>
        <v>18</v>
      </c>
      <c r="AB33">
        <f t="shared" si="9"/>
        <v>6</v>
      </c>
      <c r="AC33">
        <f t="shared" si="9"/>
        <v>20</v>
      </c>
      <c r="AD33">
        <f t="shared" si="9"/>
        <v>10</v>
      </c>
      <c r="AE33">
        <f t="shared" si="9"/>
        <v>22</v>
      </c>
      <c r="AF33">
        <f t="shared" si="9"/>
        <v>10</v>
      </c>
      <c r="AG33">
        <f t="shared" ref="AG33:BH33" si="10">SUM(AG3:AG32)</f>
        <v>16</v>
      </c>
      <c r="AH33">
        <f t="shared" si="10"/>
        <v>18</v>
      </c>
      <c r="AI33">
        <f t="shared" si="10"/>
        <v>8</v>
      </c>
      <c r="AJ33">
        <f t="shared" si="10"/>
        <v>24</v>
      </c>
      <c r="AK33">
        <f t="shared" si="10"/>
        <v>8</v>
      </c>
      <c r="AL33">
        <f t="shared" si="10"/>
        <v>20</v>
      </c>
      <c r="AM33">
        <f t="shared" si="10"/>
        <v>14</v>
      </c>
      <c r="AN33">
        <f t="shared" si="10"/>
        <v>10</v>
      </c>
      <c r="AO33">
        <f t="shared" si="10"/>
        <v>22</v>
      </c>
      <c r="AP33">
        <f t="shared" si="10"/>
        <v>6</v>
      </c>
      <c r="AQ33">
        <f t="shared" si="10"/>
        <v>24</v>
      </c>
      <c r="AR33">
        <f t="shared" si="10"/>
        <v>8</v>
      </c>
      <c r="AS33">
        <f t="shared" si="10"/>
        <v>24</v>
      </c>
      <c r="AT33">
        <f t="shared" si="10"/>
        <v>10</v>
      </c>
      <c r="AU33">
        <f t="shared" si="10"/>
        <v>12</v>
      </c>
      <c r="AV33">
        <f t="shared" si="10"/>
        <v>20</v>
      </c>
      <c r="AW33">
        <f t="shared" si="10"/>
        <v>8</v>
      </c>
      <c r="AX33">
        <f t="shared" si="10"/>
        <v>18</v>
      </c>
      <c r="AY33">
        <f t="shared" si="10"/>
        <v>14</v>
      </c>
      <c r="AZ33">
        <f t="shared" si="10"/>
        <v>16</v>
      </c>
      <c r="BA33">
        <f t="shared" si="10"/>
        <v>22</v>
      </c>
      <c r="BB33">
        <f t="shared" si="10"/>
        <v>6</v>
      </c>
      <c r="BC33">
        <f t="shared" si="10"/>
        <v>26</v>
      </c>
      <c r="BD33">
        <f t="shared" si="10"/>
        <v>4</v>
      </c>
      <c r="BE33">
        <f t="shared" si="10"/>
        <v>24</v>
      </c>
      <c r="BF33">
        <f t="shared" si="10"/>
        <v>2</v>
      </c>
      <c r="BG33">
        <f t="shared" si="10"/>
        <v>28</v>
      </c>
      <c r="BH33">
        <f t="shared" si="10"/>
        <v>20</v>
      </c>
    </row>
    <row r="34" spans="1:60" x14ac:dyDescent="0.3">
      <c r="A34" s="21" t="s">
        <v>38</v>
      </c>
      <c r="B34" s="22">
        <f>SUM(Table1[[#This Row],[Mon]:[Sun]])</f>
        <v>21</v>
      </c>
      <c r="C34" s="13">
        <f t="shared" si="0"/>
        <v>1</v>
      </c>
      <c r="D34" s="13">
        <f t="shared" si="1"/>
        <v>5</v>
      </c>
      <c r="E34" s="13">
        <f t="shared" si="2"/>
        <v>0</v>
      </c>
      <c r="F34" s="13">
        <f t="shared" si="3"/>
        <v>5</v>
      </c>
      <c r="G34" s="13">
        <f t="shared" si="4"/>
        <v>1</v>
      </c>
      <c r="H34" s="13">
        <f t="shared" si="5"/>
        <v>5</v>
      </c>
      <c r="I34" s="13">
        <f t="shared" si="6"/>
        <v>4</v>
      </c>
      <c r="J34" s="26">
        <f t="shared" si="7"/>
        <v>6</v>
      </c>
      <c r="K34" s="26">
        <f t="shared" si="8"/>
        <v>15</v>
      </c>
      <c r="L34" s="13">
        <f>SUM(INDEX($R$1:$BH$32,MATCH($A34,$R$1:$R$32,0),2):INDEX($R$1:$BH$32,MATCH($A34,$R$1:$R$32,0),8))</f>
        <v>4</v>
      </c>
      <c r="M34" s="13">
        <f>SUM(INDEX($R$1:$BH$32,MATCH($A34,$R$1:$R$32,0),9):INDEX($R$1:$BH$32,MATCH($A34,$R$1:$R$32,0),15))</f>
        <v>3</v>
      </c>
      <c r="N34" s="13">
        <f>SUM(INDEX($R$1:$BH$32,MATCH($A34,$R$1:$R$32,0),16):INDEX($R$1:$BH$32,MATCH($A34,$R$1:$R$32,0),22))</f>
        <v>3</v>
      </c>
      <c r="O34" s="13">
        <f>SUM(INDEX($R$1:$BH$32,MATCH($A34,$R$1:$R$32,0),23):INDEX($R$1:$BH$32,MATCH($A34,$R$1:$R$32,0),29))</f>
        <v>4</v>
      </c>
      <c r="P34" s="13">
        <f>SUM(INDEX($R$1:$BH$32,MATCH($A34,$R$1:$R$32,0),30):INDEX($R$1:$BH$32,MATCH($A34,$R$1:$R$32,0),36))</f>
        <v>3</v>
      </c>
      <c r="Q34" s="13">
        <f>SUM(INDEX($R$1:$BH$32,MATCH($A34,$R$1:$R$32,0),37):INDEX($R$1:$BH$32,MATCH($A34,$R$1:$R$32,0),43))</f>
        <v>4</v>
      </c>
    </row>
    <row r="35" spans="1:60" x14ac:dyDescent="0.3">
      <c r="A35" s="21" t="s">
        <v>39</v>
      </c>
      <c r="B35" s="22">
        <f>SUM(Table1[[#This Row],[Mon]:[Sun]])</f>
        <v>21</v>
      </c>
      <c r="C35" s="13">
        <f t="shared" si="0"/>
        <v>1</v>
      </c>
      <c r="D35" s="13">
        <f t="shared" si="1"/>
        <v>5</v>
      </c>
      <c r="E35" s="13">
        <f t="shared" si="2"/>
        <v>2</v>
      </c>
      <c r="F35" s="13">
        <f t="shared" si="3"/>
        <v>4</v>
      </c>
      <c r="G35" s="13">
        <f t="shared" si="4"/>
        <v>1</v>
      </c>
      <c r="H35" s="13">
        <f t="shared" si="5"/>
        <v>5</v>
      </c>
      <c r="I35" s="13">
        <f t="shared" si="6"/>
        <v>3</v>
      </c>
      <c r="J35" s="26">
        <f t="shared" si="7"/>
        <v>7</v>
      </c>
      <c r="K35" s="26">
        <f t="shared" si="8"/>
        <v>14</v>
      </c>
      <c r="L35" s="13">
        <f>SUM(INDEX($R$1:$BH$32,MATCH($A35,$R$1:$R$32,0),2):INDEX($R$1:$BH$32,MATCH($A35,$R$1:$R$32,0),8))</f>
        <v>3</v>
      </c>
      <c r="M35" s="13">
        <f>SUM(INDEX($R$1:$BH$32,MATCH($A35,$R$1:$R$32,0),9):INDEX($R$1:$BH$32,MATCH($A35,$R$1:$R$32,0),15))</f>
        <v>4</v>
      </c>
      <c r="N35" s="13">
        <f>SUM(INDEX($R$1:$BH$32,MATCH($A35,$R$1:$R$32,0),16):INDEX($R$1:$BH$32,MATCH($A35,$R$1:$R$32,0),22))</f>
        <v>3</v>
      </c>
      <c r="O35" s="13">
        <f>SUM(INDEX($R$1:$BH$32,MATCH($A35,$R$1:$R$32,0),23):INDEX($R$1:$BH$32,MATCH($A35,$R$1:$R$32,0),29))</f>
        <v>3</v>
      </c>
      <c r="P35" s="13">
        <f>SUM(INDEX($R$1:$BH$32,MATCH($A35,$R$1:$R$32,0),30):INDEX($R$1:$BH$32,MATCH($A35,$R$1:$R$32,0),36))</f>
        <v>4</v>
      </c>
      <c r="Q35" s="13">
        <f>SUM(INDEX($R$1:$BH$32,MATCH($A35,$R$1:$R$32,0),37):INDEX($R$1:$BH$32,MATCH($A35,$R$1:$R$32,0),43))</f>
        <v>4</v>
      </c>
    </row>
    <row r="36" spans="1:60" x14ac:dyDescent="0.3">
      <c r="A36" s="21" t="s">
        <v>40</v>
      </c>
      <c r="B36" s="22">
        <f>SUM(Table1[[#This Row],[Mon]:[Sun]])</f>
        <v>19</v>
      </c>
      <c r="C36" s="13">
        <f t="shared" si="0"/>
        <v>2</v>
      </c>
      <c r="D36" s="13">
        <f t="shared" si="1"/>
        <v>4</v>
      </c>
      <c r="E36" s="13">
        <f t="shared" si="2"/>
        <v>1</v>
      </c>
      <c r="F36" s="13">
        <f t="shared" si="3"/>
        <v>4</v>
      </c>
      <c r="G36" s="13">
        <f t="shared" si="4"/>
        <v>2</v>
      </c>
      <c r="H36" s="13">
        <f t="shared" si="5"/>
        <v>4</v>
      </c>
      <c r="I36" s="13">
        <f t="shared" si="6"/>
        <v>2</v>
      </c>
      <c r="J36" s="26">
        <f t="shared" si="7"/>
        <v>7</v>
      </c>
      <c r="K36" s="26">
        <f t="shared" si="8"/>
        <v>12</v>
      </c>
      <c r="L36" s="13">
        <f>SUM(INDEX($R$1:$BH$32,MATCH($A36,$R$1:$R$32,0),2):INDEX($R$1:$BH$32,MATCH($A36,$R$1:$R$32,0),8))</f>
        <v>3</v>
      </c>
      <c r="M36" s="13">
        <f>SUM(INDEX($R$1:$BH$32,MATCH($A36,$R$1:$R$32,0),9):INDEX($R$1:$BH$32,MATCH($A36,$R$1:$R$32,0),15))</f>
        <v>3</v>
      </c>
      <c r="N36" s="13">
        <f>SUM(INDEX($R$1:$BH$32,MATCH($A36,$R$1:$R$32,0),16):INDEX($R$1:$BH$32,MATCH($A36,$R$1:$R$32,0),22))</f>
        <v>4</v>
      </c>
      <c r="O36" s="13">
        <f>SUM(INDEX($R$1:$BH$32,MATCH($A36,$R$1:$R$32,0),23):INDEX($R$1:$BH$32,MATCH($A36,$R$1:$R$32,0),29))</f>
        <v>4</v>
      </c>
      <c r="P36" s="13">
        <f>SUM(INDEX($R$1:$BH$32,MATCH($A36,$R$1:$R$32,0),30):INDEX($R$1:$BH$32,MATCH($A36,$R$1:$R$32,0),36))</f>
        <v>2</v>
      </c>
      <c r="Q36" s="13">
        <f>SUM(INDEX($R$1:$BH$32,MATCH($A36,$R$1:$R$32,0),37):INDEX($R$1:$BH$32,MATCH($A36,$R$1:$R$32,0),43))</f>
        <v>3</v>
      </c>
    </row>
    <row r="37" spans="1:60" x14ac:dyDescent="0.3">
      <c r="A37" s="21" t="s">
        <v>41</v>
      </c>
      <c r="B37" s="15">
        <f>SUBTOTAL(109,Table1[GP])</f>
        <v>626</v>
      </c>
      <c r="C37" s="15">
        <f>SUBTOTAL(109,Table1[Mon])</f>
        <v>58</v>
      </c>
      <c r="D37" s="15">
        <f>SUBTOTAL(109,Table1[Tue])</f>
        <v>128</v>
      </c>
      <c r="E37" s="15">
        <f>SUBTOTAL(109,Table1[Wed])</f>
        <v>36</v>
      </c>
      <c r="F37" s="15">
        <f>SUBTOTAL(109,Table1[Thu])</f>
        <v>130</v>
      </c>
      <c r="G37" s="15">
        <f>SUBTOTAL(109,Table1[Fri])</f>
        <v>54</v>
      </c>
      <c r="H37" s="15">
        <f>SUBTOTAL(109,Table1[Sat])</f>
        <v>130</v>
      </c>
      <c r="I37" s="15">
        <f>SUBTOTAL(109,Table1[Sun])</f>
        <v>90</v>
      </c>
      <c r="J37" s="26">
        <f>SUBTOTAL(109,Table1[Off Days])</f>
        <v>238</v>
      </c>
      <c r="K37" s="26">
        <f>SUBTOTAL(109,Table1[Pop Days])</f>
        <v>388</v>
      </c>
      <c r="L37" s="15">
        <f>SUBTOTAL(109,Table1[Week 1])</f>
        <v>100</v>
      </c>
      <c r="M37" s="15">
        <f>SUBTOTAL(109,Table1[Week 2])</f>
        <v>94</v>
      </c>
      <c r="N37" s="15">
        <f>SUBTOTAL(109,Table1[Week 3])</f>
        <v>108</v>
      </c>
      <c r="O37" s="15">
        <f>SUBTOTAL(109,Table1[Week 4])</f>
        <v>104</v>
      </c>
      <c r="P37" s="15"/>
      <c r="Q37" s="15"/>
    </row>
    <row r="38" spans="1:60" x14ac:dyDescent="0.3">
      <c r="A38" s="2"/>
    </row>
    <row r="39" spans="1:60" ht="27.6" customHeight="1" x14ac:dyDescent="0.3">
      <c r="A39" s="4" t="s">
        <v>42</v>
      </c>
      <c r="B39" s="4" t="s">
        <v>0</v>
      </c>
      <c r="C39" s="4" t="s">
        <v>43</v>
      </c>
      <c r="D39" s="4" t="s">
        <v>2</v>
      </c>
      <c r="E39" s="4" t="s">
        <v>3</v>
      </c>
      <c r="F39" s="4" t="s">
        <v>4</v>
      </c>
      <c r="G39" s="4" t="s">
        <v>5</v>
      </c>
      <c r="H39" s="4" t="s">
        <v>6</v>
      </c>
      <c r="I39" s="4" t="s">
        <v>7</v>
      </c>
      <c r="J39" s="4" t="s">
        <v>8</v>
      </c>
      <c r="K39" s="4" t="s">
        <v>9</v>
      </c>
      <c r="L39" s="4" t="s">
        <v>10</v>
      </c>
      <c r="M39" s="4" t="s">
        <v>44</v>
      </c>
    </row>
    <row r="40" spans="1:60" x14ac:dyDescent="0.3">
      <c r="A40" s="2" t="s">
        <v>45</v>
      </c>
      <c r="B40" t="s">
        <v>39</v>
      </c>
      <c r="C40" s="2" t="s">
        <v>84</v>
      </c>
      <c r="D40">
        <f t="shared" ref="D40:L54" si="11">IF(ISBLANK($B40),0,VLOOKUP( $B40, $A$7:$L$36,(COLUMN()-1),FALSE))</f>
        <v>1</v>
      </c>
      <c r="E40">
        <f t="shared" si="11"/>
        <v>5</v>
      </c>
      <c r="F40">
        <f t="shared" si="11"/>
        <v>2</v>
      </c>
      <c r="G40">
        <f t="shared" si="11"/>
        <v>4</v>
      </c>
      <c r="H40">
        <f t="shared" si="11"/>
        <v>1</v>
      </c>
      <c r="I40">
        <f t="shared" si="11"/>
        <v>5</v>
      </c>
      <c r="J40">
        <f t="shared" si="11"/>
        <v>3</v>
      </c>
      <c r="K40">
        <f t="shared" si="11"/>
        <v>7</v>
      </c>
      <c r="L40">
        <f t="shared" si="11"/>
        <v>14</v>
      </c>
      <c r="M40">
        <f>Table2[[#This Row],[Off Days]]+Table2[[#This Row],[Pop Days]]</f>
        <v>21</v>
      </c>
    </row>
    <row r="41" spans="1:60" x14ac:dyDescent="0.3">
      <c r="A41" s="2" t="s">
        <v>48</v>
      </c>
      <c r="B41" t="s">
        <v>26</v>
      </c>
      <c r="C41" s="2" t="s">
        <v>84</v>
      </c>
      <c r="D41">
        <f t="shared" ref="D41:L46" si="12">IF(ISBLANK($B41),0,VLOOKUP( $B41, $A$7:$L$36,(COLUMN()-1),FALSE))</f>
        <v>2</v>
      </c>
      <c r="E41">
        <f t="shared" si="12"/>
        <v>5</v>
      </c>
      <c r="F41">
        <f t="shared" si="12"/>
        <v>1</v>
      </c>
      <c r="G41">
        <f t="shared" si="12"/>
        <v>4</v>
      </c>
      <c r="H41">
        <f t="shared" si="12"/>
        <v>1</v>
      </c>
      <c r="I41">
        <f t="shared" si="12"/>
        <v>5</v>
      </c>
      <c r="J41">
        <f t="shared" si="12"/>
        <v>2</v>
      </c>
      <c r="K41">
        <f t="shared" si="12"/>
        <v>6</v>
      </c>
      <c r="L41">
        <f t="shared" si="12"/>
        <v>14</v>
      </c>
      <c r="M41">
        <f>Table2[[#This Row],[Off Days]]+Table2[[#This Row],[Pop Days]]</f>
        <v>20</v>
      </c>
    </row>
    <row r="42" spans="1:60" x14ac:dyDescent="0.3">
      <c r="A42" s="2" t="s">
        <v>50</v>
      </c>
      <c r="B42" t="s">
        <v>13</v>
      </c>
      <c r="C42" s="2" t="s">
        <v>84</v>
      </c>
      <c r="D42">
        <f t="shared" si="12"/>
        <v>3</v>
      </c>
      <c r="E42">
        <f t="shared" si="12"/>
        <v>4</v>
      </c>
      <c r="F42">
        <f t="shared" si="12"/>
        <v>2</v>
      </c>
      <c r="G42">
        <f t="shared" si="12"/>
        <v>5</v>
      </c>
      <c r="H42">
        <f t="shared" si="12"/>
        <v>0</v>
      </c>
      <c r="I42">
        <f t="shared" si="12"/>
        <v>5</v>
      </c>
      <c r="J42">
        <f t="shared" si="12"/>
        <v>1</v>
      </c>
      <c r="K42">
        <f t="shared" si="12"/>
        <v>6</v>
      </c>
      <c r="L42">
        <f t="shared" si="12"/>
        <v>14</v>
      </c>
      <c r="M42">
        <f>Table2[[#This Row],[Off Days]]+Table2[[#This Row],[Pop Days]]</f>
        <v>20</v>
      </c>
    </row>
    <row r="43" spans="1:60" x14ac:dyDescent="0.3">
      <c r="A43" s="2" t="s">
        <v>51</v>
      </c>
      <c r="B43" t="s">
        <v>30</v>
      </c>
      <c r="C43" s="2" t="s">
        <v>84</v>
      </c>
      <c r="D43">
        <f t="shared" si="12"/>
        <v>2</v>
      </c>
      <c r="E43">
        <f t="shared" si="12"/>
        <v>4</v>
      </c>
      <c r="F43">
        <f t="shared" si="12"/>
        <v>2</v>
      </c>
      <c r="G43">
        <f t="shared" si="12"/>
        <v>2</v>
      </c>
      <c r="H43">
        <f t="shared" si="12"/>
        <v>2</v>
      </c>
      <c r="I43">
        <f t="shared" si="12"/>
        <v>4</v>
      </c>
      <c r="J43">
        <f t="shared" si="12"/>
        <v>4</v>
      </c>
      <c r="K43">
        <f t="shared" si="12"/>
        <v>10</v>
      </c>
      <c r="L43">
        <f t="shared" si="12"/>
        <v>10</v>
      </c>
      <c r="M43">
        <f>Table2[[#This Row],[Off Days]]+Table2[[#This Row],[Pop Days]]</f>
        <v>20</v>
      </c>
      <c r="N43" s="5"/>
      <c r="O43" s="5"/>
      <c r="P43" s="5"/>
    </row>
    <row r="44" spans="1:60" x14ac:dyDescent="0.3">
      <c r="A44" s="2" t="s">
        <v>53</v>
      </c>
      <c r="B44" t="s">
        <v>31</v>
      </c>
      <c r="C44" s="2" t="s">
        <v>84</v>
      </c>
      <c r="D44">
        <f t="shared" si="12"/>
        <v>3</v>
      </c>
      <c r="E44">
        <f t="shared" si="12"/>
        <v>4</v>
      </c>
      <c r="F44">
        <f t="shared" si="12"/>
        <v>1</v>
      </c>
      <c r="G44">
        <f t="shared" si="12"/>
        <v>6</v>
      </c>
      <c r="H44">
        <f t="shared" si="12"/>
        <v>0</v>
      </c>
      <c r="I44">
        <f t="shared" si="12"/>
        <v>6</v>
      </c>
      <c r="J44">
        <f t="shared" si="12"/>
        <v>2</v>
      </c>
      <c r="K44">
        <f t="shared" si="12"/>
        <v>6</v>
      </c>
      <c r="L44">
        <f t="shared" si="12"/>
        <v>16</v>
      </c>
      <c r="M44">
        <f>Table2[[#This Row],[Off Days]]+Table2[[#This Row],[Pop Days]]</f>
        <v>22</v>
      </c>
    </row>
    <row r="45" spans="1:60" x14ac:dyDescent="0.3">
      <c r="A45" s="2" t="s">
        <v>58</v>
      </c>
      <c r="B45" t="s">
        <v>17</v>
      </c>
      <c r="C45" s="2" t="s">
        <v>84</v>
      </c>
      <c r="D45">
        <f t="shared" si="12"/>
        <v>2</v>
      </c>
      <c r="E45">
        <f t="shared" si="12"/>
        <v>3</v>
      </c>
      <c r="F45">
        <f t="shared" si="12"/>
        <v>2</v>
      </c>
      <c r="G45">
        <f t="shared" si="12"/>
        <v>3</v>
      </c>
      <c r="H45">
        <f t="shared" si="12"/>
        <v>3</v>
      </c>
      <c r="I45">
        <f t="shared" si="12"/>
        <v>3</v>
      </c>
      <c r="J45">
        <f t="shared" si="12"/>
        <v>3</v>
      </c>
      <c r="K45">
        <f t="shared" si="12"/>
        <v>10</v>
      </c>
      <c r="L45">
        <f t="shared" si="12"/>
        <v>9</v>
      </c>
      <c r="M45">
        <f>Table2[[#This Row],[Off Days]]+Table2[[#This Row],[Pop Days]]</f>
        <v>19</v>
      </c>
    </row>
    <row r="46" spans="1:60" x14ac:dyDescent="0.3">
      <c r="A46" s="2"/>
      <c r="C46" s="2" t="s">
        <v>84</v>
      </c>
      <c r="D46">
        <f t="shared" si="12"/>
        <v>0</v>
      </c>
      <c r="E46">
        <f t="shared" si="12"/>
        <v>0</v>
      </c>
      <c r="F46">
        <f t="shared" si="12"/>
        <v>0</v>
      </c>
      <c r="G46">
        <f t="shared" si="12"/>
        <v>0</v>
      </c>
      <c r="H46">
        <f t="shared" si="12"/>
        <v>0</v>
      </c>
      <c r="I46">
        <f t="shared" si="12"/>
        <v>0</v>
      </c>
      <c r="J46">
        <f t="shared" si="12"/>
        <v>0</v>
      </c>
      <c r="K46">
        <f t="shared" si="12"/>
        <v>0</v>
      </c>
      <c r="L46">
        <f t="shared" si="12"/>
        <v>0</v>
      </c>
      <c r="M46">
        <f>Table2[[#This Row],[Off Days]]+Table2[[#This Row],[Pop Days]]</f>
        <v>0</v>
      </c>
    </row>
    <row r="47" spans="1:60" x14ac:dyDescent="0.3">
      <c r="A47" s="16" t="s">
        <v>81</v>
      </c>
      <c r="B47" s="15"/>
      <c r="C47" s="13"/>
      <c r="D47" s="15">
        <f>SUM(D40:D46)</f>
        <v>13</v>
      </c>
      <c r="E47" s="15">
        <f t="shared" ref="E47:M47" si="13">SUM(E40:E46)</f>
        <v>25</v>
      </c>
      <c r="F47" s="15">
        <f t="shared" si="13"/>
        <v>10</v>
      </c>
      <c r="G47" s="15">
        <f t="shared" si="13"/>
        <v>24</v>
      </c>
      <c r="H47" s="15">
        <f t="shared" si="13"/>
        <v>7</v>
      </c>
      <c r="I47" s="15">
        <f t="shared" si="13"/>
        <v>28</v>
      </c>
      <c r="J47" s="15">
        <f t="shared" si="13"/>
        <v>15</v>
      </c>
      <c r="K47" s="15">
        <f t="shared" si="13"/>
        <v>45</v>
      </c>
      <c r="L47" s="15">
        <f t="shared" si="13"/>
        <v>77</v>
      </c>
      <c r="M47" s="15">
        <f t="shared" si="13"/>
        <v>122</v>
      </c>
    </row>
    <row r="48" spans="1:60" x14ac:dyDescent="0.3">
      <c r="A48" s="2" t="s">
        <v>46</v>
      </c>
      <c r="B48" t="s">
        <v>27</v>
      </c>
      <c r="C48" s="2" t="s">
        <v>85</v>
      </c>
      <c r="D48">
        <f t="shared" si="11"/>
        <v>1</v>
      </c>
      <c r="E48">
        <f t="shared" si="11"/>
        <v>4</v>
      </c>
      <c r="F48">
        <f t="shared" si="11"/>
        <v>0</v>
      </c>
      <c r="G48">
        <f t="shared" si="11"/>
        <v>5</v>
      </c>
      <c r="H48">
        <f t="shared" si="11"/>
        <v>2</v>
      </c>
      <c r="I48">
        <f t="shared" si="11"/>
        <v>5</v>
      </c>
      <c r="J48">
        <f t="shared" si="11"/>
        <v>4</v>
      </c>
      <c r="K48">
        <f t="shared" si="11"/>
        <v>7</v>
      </c>
      <c r="L48">
        <f t="shared" si="11"/>
        <v>14</v>
      </c>
      <c r="M48">
        <f>Table2[[#This Row],[Off Days]]+Table2[[#This Row],[Pop Days]]</f>
        <v>21</v>
      </c>
    </row>
    <row r="49" spans="1:13" x14ac:dyDescent="0.3">
      <c r="A49" s="2" t="s">
        <v>56</v>
      </c>
      <c r="B49" t="s">
        <v>21</v>
      </c>
      <c r="C49" s="2" t="s">
        <v>85</v>
      </c>
      <c r="D49">
        <f t="shared" si="11"/>
        <v>3</v>
      </c>
      <c r="E49">
        <f t="shared" si="11"/>
        <v>5</v>
      </c>
      <c r="F49">
        <f t="shared" si="11"/>
        <v>2</v>
      </c>
      <c r="G49">
        <f t="shared" si="11"/>
        <v>2</v>
      </c>
      <c r="H49">
        <f t="shared" si="11"/>
        <v>3</v>
      </c>
      <c r="I49">
        <f t="shared" si="11"/>
        <v>4</v>
      </c>
      <c r="J49">
        <f t="shared" si="11"/>
        <v>3</v>
      </c>
      <c r="K49">
        <f t="shared" si="11"/>
        <v>11</v>
      </c>
      <c r="L49">
        <f t="shared" si="11"/>
        <v>11</v>
      </c>
      <c r="M49">
        <f>Table2[[#This Row],[Off Days]]+Table2[[#This Row],[Pop Days]]</f>
        <v>22</v>
      </c>
    </row>
    <row r="50" spans="1:13" x14ac:dyDescent="0.3">
      <c r="A50" s="2" t="s">
        <v>57</v>
      </c>
      <c r="B50" t="s">
        <v>33</v>
      </c>
      <c r="C50" s="2" t="s">
        <v>85</v>
      </c>
      <c r="D50">
        <f t="shared" ref="D50:L51" si="14">IF(ISBLANK($B50),0,VLOOKUP( $B50, $A$7:$L$36,(COLUMN()-1),FALSE))</f>
        <v>1</v>
      </c>
      <c r="E50">
        <f t="shared" si="14"/>
        <v>3</v>
      </c>
      <c r="F50">
        <f t="shared" si="14"/>
        <v>4</v>
      </c>
      <c r="G50">
        <f t="shared" si="14"/>
        <v>2</v>
      </c>
      <c r="H50">
        <f t="shared" si="14"/>
        <v>5</v>
      </c>
      <c r="I50">
        <f t="shared" si="14"/>
        <v>2</v>
      </c>
      <c r="J50">
        <f t="shared" si="14"/>
        <v>5</v>
      </c>
      <c r="K50">
        <f t="shared" si="14"/>
        <v>15</v>
      </c>
      <c r="L50">
        <f t="shared" si="14"/>
        <v>7</v>
      </c>
      <c r="M50">
        <f>Table2[[#This Row],[Off Days]]+Table2[[#This Row],[Pop Days]]</f>
        <v>22</v>
      </c>
    </row>
    <row r="51" spans="1:13" x14ac:dyDescent="0.3">
      <c r="A51" s="2" t="s">
        <v>47</v>
      </c>
      <c r="B51" t="s">
        <v>32</v>
      </c>
      <c r="C51" s="2" t="s">
        <v>85</v>
      </c>
      <c r="D51">
        <f t="shared" si="14"/>
        <v>1</v>
      </c>
      <c r="E51">
        <f t="shared" si="14"/>
        <v>5</v>
      </c>
      <c r="F51">
        <f t="shared" si="14"/>
        <v>1</v>
      </c>
      <c r="G51">
        <f t="shared" si="14"/>
        <v>5</v>
      </c>
      <c r="H51">
        <f t="shared" si="14"/>
        <v>0</v>
      </c>
      <c r="I51">
        <f t="shared" si="14"/>
        <v>5</v>
      </c>
      <c r="J51">
        <f t="shared" si="14"/>
        <v>4</v>
      </c>
      <c r="K51">
        <f t="shared" si="14"/>
        <v>6</v>
      </c>
      <c r="L51">
        <f t="shared" si="14"/>
        <v>15</v>
      </c>
      <c r="M51">
        <f>Table2[[#This Row],[Off Days]]+Table2[[#This Row],[Pop Days]]</f>
        <v>21</v>
      </c>
    </row>
    <row r="52" spans="1:13" x14ac:dyDescent="0.3">
      <c r="A52" s="2"/>
      <c r="C52" s="2" t="s">
        <v>85</v>
      </c>
      <c r="D52">
        <f t="shared" si="11"/>
        <v>0</v>
      </c>
      <c r="E52">
        <f t="shared" si="11"/>
        <v>0</v>
      </c>
      <c r="F52">
        <f t="shared" si="11"/>
        <v>0</v>
      </c>
      <c r="G52">
        <f t="shared" si="11"/>
        <v>0</v>
      </c>
      <c r="H52">
        <f t="shared" si="11"/>
        <v>0</v>
      </c>
      <c r="I52">
        <f t="shared" si="11"/>
        <v>0</v>
      </c>
      <c r="J52">
        <f t="shared" si="11"/>
        <v>0</v>
      </c>
      <c r="K52">
        <f t="shared" si="11"/>
        <v>0</v>
      </c>
      <c r="L52">
        <f t="shared" si="11"/>
        <v>0</v>
      </c>
      <c r="M52" s="6">
        <f>Table2[[#This Row],[Off Days]]+Table2[[#This Row],[Pop Days]]</f>
        <v>0</v>
      </c>
    </row>
    <row r="53" spans="1:13" x14ac:dyDescent="0.3">
      <c r="A53" s="2"/>
      <c r="C53" s="2" t="s">
        <v>85</v>
      </c>
      <c r="D53">
        <f t="shared" si="11"/>
        <v>0</v>
      </c>
      <c r="E53">
        <f t="shared" si="11"/>
        <v>0</v>
      </c>
      <c r="F53">
        <f t="shared" si="11"/>
        <v>0</v>
      </c>
      <c r="G53">
        <f t="shared" si="11"/>
        <v>0</v>
      </c>
      <c r="H53">
        <f t="shared" si="11"/>
        <v>0</v>
      </c>
      <c r="I53">
        <f t="shared" si="11"/>
        <v>0</v>
      </c>
      <c r="J53">
        <f t="shared" si="11"/>
        <v>0</v>
      </c>
      <c r="K53">
        <f t="shared" si="11"/>
        <v>0</v>
      </c>
      <c r="L53">
        <f t="shared" si="11"/>
        <v>0</v>
      </c>
      <c r="M53" s="6">
        <f>Table2[[#This Row],[Off Days]]+Table2[[#This Row],[Pop Days]]</f>
        <v>0</v>
      </c>
    </row>
    <row r="54" spans="1:13" x14ac:dyDescent="0.3">
      <c r="A54" s="2"/>
      <c r="C54" s="2" t="s">
        <v>85</v>
      </c>
      <c r="D54">
        <f t="shared" si="11"/>
        <v>0</v>
      </c>
      <c r="E54">
        <f t="shared" si="11"/>
        <v>0</v>
      </c>
      <c r="F54">
        <f t="shared" si="11"/>
        <v>0</v>
      </c>
      <c r="G54">
        <f t="shared" si="11"/>
        <v>0</v>
      </c>
      <c r="H54">
        <f t="shared" si="11"/>
        <v>0</v>
      </c>
      <c r="I54">
        <f t="shared" si="11"/>
        <v>0</v>
      </c>
      <c r="J54">
        <f t="shared" si="11"/>
        <v>0</v>
      </c>
      <c r="K54">
        <f t="shared" si="11"/>
        <v>0</v>
      </c>
      <c r="L54">
        <f t="shared" si="11"/>
        <v>0</v>
      </c>
      <c r="M54">
        <f>Table2[[#This Row],[Off Days]]+Table2[[#This Row],[Pop Days]]</f>
        <v>0</v>
      </c>
    </row>
    <row r="55" spans="1:13" s="19" customFormat="1" x14ac:dyDescent="0.3">
      <c r="A55" s="16" t="s">
        <v>82</v>
      </c>
      <c r="B55" s="17"/>
      <c r="C55" s="16"/>
      <c r="D55" s="18">
        <f>SUM(D48:D54)</f>
        <v>6</v>
      </c>
      <c r="E55" s="18">
        <f t="shared" ref="E55:M55" si="15">SUM(E48:E54)</f>
        <v>17</v>
      </c>
      <c r="F55" s="18">
        <f t="shared" si="15"/>
        <v>7</v>
      </c>
      <c r="G55" s="18">
        <f t="shared" si="15"/>
        <v>14</v>
      </c>
      <c r="H55" s="18">
        <f t="shared" si="15"/>
        <v>10</v>
      </c>
      <c r="I55" s="18">
        <f t="shared" si="15"/>
        <v>16</v>
      </c>
      <c r="J55" s="18">
        <f t="shared" si="15"/>
        <v>16</v>
      </c>
      <c r="K55" s="18">
        <f t="shared" si="15"/>
        <v>39</v>
      </c>
      <c r="L55" s="18">
        <f t="shared" si="15"/>
        <v>47</v>
      </c>
      <c r="M55" s="18">
        <f t="shared" si="15"/>
        <v>86</v>
      </c>
    </row>
    <row r="56" spans="1:13" s="3" customFormat="1" x14ac:dyDescent="0.3">
      <c r="A56" s="14" t="s">
        <v>54</v>
      </c>
      <c r="B56" s="3" t="s">
        <v>37</v>
      </c>
      <c r="C56" s="14" t="s">
        <v>86</v>
      </c>
      <c r="D56" s="3">
        <f t="shared" ref="D56:L56" si="16">IF(ISBLANK($B56),0,VLOOKUP( $B56, $A$7:$L$36,(COLUMN()-1),FALSE))</f>
        <v>2</v>
      </c>
      <c r="E56" s="3">
        <f t="shared" si="16"/>
        <v>5</v>
      </c>
      <c r="F56" s="3">
        <f t="shared" si="16"/>
        <v>1</v>
      </c>
      <c r="G56" s="3">
        <f t="shared" si="16"/>
        <v>6</v>
      </c>
      <c r="H56" s="3">
        <f t="shared" si="16"/>
        <v>1</v>
      </c>
      <c r="I56" s="3">
        <f t="shared" si="16"/>
        <v>5</v>
      </c>
      <c r="J56" s="3">
        <f t="shared" si="16"/>
        <v>1</v>
      </c>
      <c r="K56" s="3">
        <f t="shared" si="16"/>
        <v>5</v>
      </c>
      <c r="L56" s="3">
        <f t="shared" si="16"/>
        <v>16</v>
      </c>
      <c r="M56" s="20">
        <f>Table2[[#This Row],[Off Days]]+Table2[[#This Row],[Pop Days]]</f>
        <v>21</v>
      </c>
    </row>
    <row r="57" spans="1:13" s="3" customFormat="1" x14ac:dyDescent="0.3">
      <c r="A57" s="14" t="s">
        <v>52</v>
      </c>
      <c r="B57" s="3" t="s">
        <v>16</v>
      </c>
      <c r="C57" s="14" t="s">
        <v>86</v>
      </c>
      <c r="D57" s="3">
        <f>IF(ISBLANK($B57),0,VLOOKUP( $B57, $A$7:$L$36,(COLUMN()-1),FALSE))</f>
        <v>1</v>
      </c>
      <c r="E57" s="3">
        <f t="shared" ref="E57:L58" si="17">IF(ISBLANK($B57),0,VLOOKUP( $B57, $A$7:$L$36,(COLUMN()-1),FALSE))</f>
        <v>4</v>
      </c>
      <c r="F57" s="3">
        <f t="shared" si="17"/>
        <v>1</v>
      </c>
      <c r="G57" s="3">
        <f t="shared" si="17"/>
        <v>5</v>
      </c>
      <c r="H57" s="3">
        <f t="shared" si="17"/>
        <v>2</v>
      </c>
      <c r="I57" s="3">
        <f t="shared" si="17"/>
        <v>5</v>
      </c>
      <c r="J57" s="3">
        <f t="shared" si="17"/>
        <v>4</v>
      </c>
      <c r="K57" s="3">
        <f t="shared" si="17"/>
        <v>8</v>
      </c>
      <c r="L57" s="3">
        <f t="shared" si="17"/>
        <v>14</v>
      </c>
      <c r="M57" s="20">
        <f>Table2[[#This Row],[Off Days]]+Table2[[#This Row],[Pop Days]]</f>
        <v>22</v>
      </c>
    </row>
    <row r="58" spans="1:13" s="3" customFormat="1" x14ac:dyDescent="0.3">
      <c r="A58" s="14" t="s">
        <v>55</v>
      </c>
      <c r="B58" s="3" t="s">
        <v>32</v>
      </c>
      <c r="C58" s="14" t="s">
        <v>86</v>
      </c>
      <c r="D58" s="3">
        <f>IF(ISBLANK($B58),0,VLOOKUP( $B58, $A$7:$L$36,(COLUMN()-1),FALSE))</f>
        <v>1</v>
      </c>
      <c r="E58" s="3">
        <f t="shared" si="17"/>
        <v>5</v>
      </c>
      <c r="F58" s="3">
        <f t="shared" si="17"/>
        <v>1</v>
      </c>
      <c r="G58" s="3">
        <f t="shared" si="17"/>
        <v>5</v>
      </c>
      <c r="H58" s="3">
        <f t="shared" si="17"/>
        <v>0</v>
      </c>
      <c r="I58" s="3">
        <f t="shared" si="17"/>
        <v>5</v>
      </c>
      <c r="J58" s="3">
        <f t="shared" si="17"/>
        <v>4</v>
      </c>
      <c r="K58" s="3">
        <f t="shared" si="17"/>
        <v>6</v>
      </c>
      <c r="L58" s="3">
        <f t="shared" si="17"/>
        <v>15</v>
      </c>
      <c r="M58" s="20">
        <f>Table2[[#This Row],[Off Days]]+Table2[[#This Row],[Pop Days]]</f>
        <v>21</v>
      </c>
    </row>
    <row r="59" spans="1:13" s="3" customFormat="1" x14ac:dyDescent="0.3">
      <c r="A59" s="14" t="s">
        <v>49</v>
      </c>
      <c r="B59" s="3" t="s">
        <v>16</v>
      </c>
      <c r="C59" s="14" t="s">
        <v>86</v>
      </c>
      <c r="D59" s="3">
        <f t="shared" ref="D59:L74" si="18">IF(ISBLANK($B59),0,VLOOKUP( $B59, $A$7:$L$36,(COLUMN()-1),FALSE))</f>
        <v>1</v>
      </c>
      <c r="E59" s="3">
        <f t="shared" si="18"/>
        <v>4</v>
      </c>
      <c r="F59" s="3">
        <f t="shared" si="18"/>
        <v>1</v>
      </c>
      <c r="G59" s="3">
        <f t="shared" si="18"/>
        <v>5</v>
      </c>
      <c r="H59" s="3">
        <f t="shared" si="18"/>
        <v>2</v>
      </c>
      <c r="I59" s="3">
        <f t="shared" si="18"/>
        <v>5</v>
      </c>
      <c r="J59" s="3">
        <f t="shared" si="18"/>
        <v>4</v>
      </c>
      <c r="K59" s="3">
        <f t="shared" si="18"/>
        <v>8</v>
      </c>
      <c r="L59" s="3">
        <f t="shared" si="18"/>
        <v>14</v>
      </c>
      <c r="M59" s="20">
        <f>Table2[[#This Row],[Off Days]]+Table2[[#This Row],[Pop Days]]</f>
        <v>22</v>
      </c>
    </row>
    <row r="60" spans="1:13" s="3" customFormat="1" x14ac:dyDescent="0.3">
      <c r="A60" s="14"/>
      <c r="C60" s="14" t="s">
        <v>86</v>
      </c>
      <c r="D60" s="3">
        <f t="shared" si="18"/>
        <v>0</v>
      </c>
      <c r="E60" s="3">
        <f t="shared" si="18"/>
        <v>0</v>
      </c>
      <c r="F60" s="3">
        <f t="shared" si="18"/>
        <v>0</v>
      </c>
      <c r="G60" s="3">
        <f t="shared" si="18"/>
        <v>0</v>
      </c>
      <c r="H60" s="3">
        <f t="shared" si="18"/>
        <v>0</v>
      </c>
      <c r="I60" s="3">
        <f t="shared" si="18"/>
        <v>0</v>
      </c>
      <c r="J60" s="3">
        <f t="shared" si="18"/>
        <v>0</v>
      </c>
      <c r="K60" s="3">
        <f t="shared" si="18"/>
        <v>0</v>
      </c>
      <c r="L60" s="3">
        <f t="shared" si="18"/>
        <v>0</v>
      </c>
      <c r="M60" s="20">
        <f>Table2[[#This Row],[Off Days]]+Table2[[#This Row],[Pop Days]]</f>
        <v>0</v>
      </c>
    </row>
    <row r="61" spans="1:13" s="3" customFormat="1" x14ac:dyDescent="0.3">
      <c r="A61" s="14"/>
      <c r="C61" s="14" t="s">
        <v>86</v>
      </c>
      <c r="D61" s="3">
        <f t="shared" si="18"/>
        <v>0</v>
      </c>
      <c r="E61" s="3">
        <f t="shared" si="18"/>
        <v>0</v>
      </c>
      <c r="F61" s="3">
        <f t="shared" si="18"/>
        <v>0</v>
      </c>
      <c r="G61" s="3">
        <f t="shared" si="18"/>
        <v>0</v>
      </c>
      <c r="H61" s="3">
        <f t="shared" si="18"/>
        <v>0</v>
      </c>
      <c r="I61" s="3">
        <f t="shared" si="18"/>
        <v>0</v>
      </c>
      <c r="J61" s="3">
        <f t="shared" si="18"/>
        <v>0</v>
      </c>
      <c r="K61" s="3">
        <f t="shared" si="18"/>
        <v>0</v>
      </c>
      <c r="L61" s="3">
        <f t="shared" si="18"/>
        <v>0</v>
      </c>
      <c r="M61" s="20">
        <f>Table2[[#This Row],[Off Days]]+Table2[[#This Row],[Pop Days]]</f>
        <v>0</v>
      </c>
    </row>
    <row r="62" spans="1:13" s="3" customFormat="1" x14ac:dyDescent="0.3">
      <c r="A62" s="14"/>
      <c r="C62" s="14" t="s">
        <v>86</v>
      </c>
      <c r="D62" s="3">
        <f t="shared" si="18"/>
        <v>0</v>
      </c>
      <c r="E62" s="3">
        <f t="shared" si="18"/>
        <v>0</v>
      </c>
      <c r="F62" s="3">
        <f t="shared" si="18"/>
        <v>0</v>
      </c>
      <c r="G62" s="3">
        <f t="shared" si="18"/>
        <v>0</v>
      </c>
      <c r="H62" s="3">
        <f t="shared" si="18"/>
        <v>0</v>
      </c>
      <c r="I62" s="3">
        <f t="shared" si="18"/>
        <v>0</v>
      </c>
      <c r="J62" s="3">
        <f t="shared" si="18"/>
        <v>0</v>
      </c>
      <c r="K62" s="3">
        <f t="shared" si="18"/>
        <v>0</v>
      </c>
      <c r="L62" s="3">
        <f t="shared" si="18"/>
        <v>0</v>
      </c>
      <c r="M62" s="20">
        <f>Table2[[#This Row],[Off Days]]+Table2[[#This Row],[Pop Days]]</f>
        <v>0</v>
      </c>
    </row>
    <row r="63" spans="1:13" s="3" customFormat="1" x14ac:dyDescent="0.3">
      <c r="A63" s="16" t="s">
        <v>83</v>
      </c>
      <c r="B63" s="15"/>
      <c r="C63" s="13"/>
      <c r="D63" s="15">
        <f>SUM(D56:D62)</f>
        <v>5</v>
      </c>
      <c r="E63" s="15">
        <f t="shared" ref="E63:M63" si="19">SUM(E56:E62)</f>
        <v>18</v>
      </c>
      <c r="F63" s="15">
        <f t="shared" si="19"/>
        <v>4</v>
      </c>
      <c r="G63" s="15">
        <f t="shared" si="19"/>
        <v>21</v>
      </c>
      <c r="H63" s="15">
        <f t="shared" si="19"/>
        <v>5</v>
      </c>
      <c r="I63" s="15">
        <f t="shared" si="19"/>
        <v>20</v>
      </c>
      <c r="J63" s="15">
        <f t="shared" si="19"/>
        <v>13</v>
      </c>
      <c r="K63" s="15">
        <f t="shared" si="19"/>
        <v>27</v>
      </c>
      <c r="L63" s="15">
        <f t="shared" si="19"/>
        <v>59</v>
      </c>
      <c r="M63" s="15">
        <f t="shared" si="19"/>
        <v>86</v>
      </c>
    </row>
    <row r="64" spans="1:13" x14ac:dyDescent="0.3">
      <c r="A64" s="7" t="s">
        <v>59</v>
      </c>
      <c r="B64" s="8"/>
      <c r="C64" s="8"/>
      <c r="D64" s="8">
        <f>SUM(D47+D55+D63)</f>
        <v>24</v>
      </c>
      <c r="E64" s="8">
        <f t="shared" ref="E64:M64" si="20">SUM(E47+E55+E63)</f>
        <v>60</v>
      </c>
      <c r="F64" s="8">
        <f t="shared" si="20"/>
        <v>21</v>
      </c>
      <c r="G64" s="8">
        <f t="shared" si="20"/>
        <v>59</v>
      </c>
      <c r="H64" s="8">
        <f t="shared" si="20"/>
        <v>22</v>
      </c>
      <c r="I64" s="8">
        <f t="shared" si="20"/>
        <v>64</v>
      </c>
      <c r="J64" s="8">
        <f t="shared" si="20"/>
        <v>44</v>
      </c>
      <c r="K64" s="8">
        <f t="shared" si="20"/>
        <v>111</v>
      </c>
      <c r="L64" s="8">
        <f t="shared" si="20"/>
        <v>183</v>
      </c>
      <c r="M64" s="8">
        <f t="shared" si="20"/>
        <v>294</v>
      </c>
    </row>
    <row r="65" spans="1:16" x14ac:dyDescent="0.3">
      <c r="A65" s="2" t="s">
        <v>60</v>
      </c>
      <c r="B65" t="s">
        <v>31</v>
      </c>
      <c r="C65" s="2" t="s">
        <v>61</v>
      </c>
      <c r="D65">
        <f t="shared" si="18"/>
        <v>3</v>
      </c>
      <c r="E65">
        <f t="shared" si="18"/>
        <v>4</v>
      </c>
      <c r="F65">
        <f t="shared" si="18"/>
        <v>1</v>
      </c>
      <c r="G65">
        <f t="shared" si="18"/>
        <v>6</v>
      </c>
      <c r="H65">
        <f t="shared" si="18"/>
        <v>0</v>
      </c>
      <c r="I65">
        <f t="shared" si="18"/>
        <v>6</v>
      </c>
      <c r="J65">
        <f t="shared" si="18"/>
        <v>2</v>
      </c>
      <c r="K65">
        <f t="shared" si="18"/>
        <v>6</v>
      </c>
      <c r="L65">
        <f t="shared" si="18"/>
        <v>16</v>
      </c>
      <c r="M65">
        <f>Table2[[#This Row],[Off Days]]+Table2[[#This Row],[Pop Days]]</f>
        <v>22</v>
      </c>
    </row>
    <row r="66" spans="1:16" x14ac:dyDescent="0.3">
      <c r="A66" s="2" t="s">
        <v>62</v>
      </c>
      <c r="B66" t="s">
        <v>39</v>
      </c>
      <c r="C66" s="2" t="s">
        <v>61</v>
      </c>
      <c r="D66">
        <f t="shared" si="18"/>
        <v>1</v>
      </c>
      <c r="E66">
        <f t="shared" si="18"/>
        <v>5</v>
      </c>
      <c r="F66">
        <f t="shared" si="18"/>
        <v>2</v>
      </c>
      <c r="G66">
        <f t="shared" si="18"/>
        <v>4</v>
      </c>
      <c r="H66">
        <f t="shared" si="18"/>
        <v>1</v>
      </c>
      <c r="I66">
        <f t="shared" si="18"/>
        <v>5</v>
      </c>
      <c r="J66">
        <f t="shared" si="18"/>
        <v>3</v>
      </c>
      <c r="K66">
        <f t="shared" si="18"/>
        <v>7</v>
      </c>
      <c r="L66">
        <f t="shared" si="18"/>
        <v>14</v>
      </c>
      <c r="M66">
        <f>Table2[[#This Row],[Off Days]]+Table2[[#This Row],[Pop Days]]</f>
        <v>21</v>
      </c>
    </row>
    <row r="67" spans="1:16" x14ac:dyDescent="0.3">
      <c r="A67" s="2" t="s">
        <v>63</v>
      </c>
      <c r="B67" t="s">
        <v>35</v>
      </c>
      <c r="C67" s="2" t="s">
        <v>61</v>
      </c>
      <c r="D67">
        <f t="shared" si="18"/>
        <v>2</v>
      </c>
      <c r="E67">
        <f t="shared" si="18"/>
        <v>4</v>
      </c>
      <c r="F67">
        <f t="shared" si="18"/>
        <v>2</v>
      </c>
      <c r="G67">
        <f t="shared" si="18"/>
        <v>3</v>
      </c>
      <c r="H67">
        <f t="shared" si="18"/>
        <v>3</v>
      </c>
      <c r="I67">
        <f t="shared" si="18"/>
        <v>4</v>
      </c>
      <c r="J67">
        <f t="shared" si="18"/>
        <v>3</v>
      </c>
      <c r="K67">
        <f t="shared" si="18"/>
        <v>10</v>
      </c>
      <c r="L67">
        <f t="shared" si="18"/>
        <v>11</v>
      </c>
      <c r="M67">
        <f>Table2[[#This Row],[Off Days]]+Table2[[#This Row],[Pop Days]]</f>
        <v>21</v>
      </c>
    </row>
    <row r="68" spans="1:16" x14ac:dyDescent="0.3">
      <c r="A68" s="2" t="s">
        <v>64</v>
      </c>
      <c r="B68" t="s">
        <v>20</v>
      </c>
      <c r="C68" s="2" t="s">
        <v>61</v>
      </c>
      <c r="D68">
        <f t="shared" si="18"/>
        <v>2</v>
      </c>
      <c r="E68">
        <f t="shared" si="18"/>
        <v>4</v>
      </c>
      <c r="F68">
        <f t="shared" si="18"/>
        <v>1</v>
      </c>
      <c r="G68">
        <f t="shared" si="18"/>
        <v>5</v>
      </c>
      <c r="H68">
        <f t="shared" si="18"/>
        <v>2</v>
      </c>
      <c r="I68">
        <f t="shared" si="18"/>
        <v>3</v>
      </c>
      <c r="J68">
        <f t="shared" si="18"/>
        <v>3</v>
      </c>
      <c r="K68">
        <f t="shared" si="18"/>
        <v>8</v>
      </c>
      <c r="L68">
        <f t="shared" si="18"/>
        <v>12</v>
      </c>
      <c r="M68">
        <f>Table2[[#This Row],[Off Days]]+Table2[[#This Row],[Pop Days]]</f>
        <v>20</v>
      </c>
      <c r="N68" s="5"/>
      <c r="O68" s="5"/>
      <c r="P68" s="5"/>
    </row>
    <row r="69" spans="1:16" x14ac:dyDescent="0.3">
      <c r="A69" s="2" t="s">
        <v>65</v>
      </c>
      <c r="B69" t="s">
        <v>26</v>
      </c>
      <c r="C69" s="2" t="s">
        <v>61</v>
      </c>
      <c r="D69">
        <f t="shared" si="18"/>
        <v>2</v>
      </c>
      <c r="E69">
        <f t="shared" si="18"/>
        <v>5</v>
      </c>
      <c r="F69">
        <f t="shared" si="18"/>
        <v>1</v>
      </c>
      <c r="G69">
        <f t="shared" si="18"/>
        <v>4</v>
      </c>
      <c r="H69">
        <f t="shared" si="18"/>
        <v>1</v>
      </c>
      <c r="I69">
        <f t="shared" si="18"/>
        <v>5</v>
      </c>
      <c r="J69">
        <f t="shared" si="18"/>
        <v>2</v>
      </c>
      <c r="K69">
        <f t="shared" si="18"/>
        <v>6</v>
      </c>
      <c r="L69">
        <f t="shared" si="18"/>
        <v>14</v>
      </c>
      <c r="M69">
        <f>Table2[[#This Row],[Off Days]]+Table2[[#This Row],[Pop Days]]</f>
        <v>20</v>
      </c>
    </row>
    <row r="70" spans="1:16" x14ac:dyDescent="0.3">
      <c r="A70" s="2"/>
      <c r="C70" s="2" t="s">
        <v>61</v>
      </c>
      <c r="D70">
        <f t="shared" si="18"/>
        <v>0</v>
      </c>
      <c r="E70">
        <f t="shared" si="18"/>
        <v>0</v>
      </c>
      <c r="F70">
        <f t="shared" si="18"/>
        <v>0</v>
      </c>
      <c r="G70">
        <f t="shared" si="18"/>
        <v>0</v>
      </c>
      <c r="H70">
        <f t="shared" si="18"/>
        <v>0</v>
      </c>
      <c r="I70">
        <f t="shared" si="18"/>
        <v>0</v>
      </c>
      <c r="J70">
        <f t="shared" si="18"/>
        <v>0</v>
      </c>
      <c r="K70">
        <f t="shared" si="18"/>
        <v>0</v>
      </c>
      <c r="L70">
        <f t="shared" si="18"/>
        <v>0</v>
      </c>
      <c r="M70" s="6">
        <f>Table2[[#This Row],[Off Days]]+Table2[[#This Row],[Pop Days]]</f>
        <v>0</v>
      </c>
    </row>
    <row r="71" spans="1:16" x14ac:dyDescent="0.3">
      <c r="A71" s="2"/>
      <c r="C71" s="2" t="s">
        <v>61</v>
      </c>
      <c r="D71">
        <f t="shared" si="18"/>
        <v>0</v>
      </c>
      <c r="E71">
        <f t="shared" si="18"/>
        <v>0</v>
      </c>
      <c r="F71">
        <f t="shared" si="18"/>
        <v>0</v>
      </c>
      <c r="G71">
        <f t="shared" si="18"/>
        <v>0</v>
      </c>
      <c r="H71">
        <f t="shared" si="18"/>
        <v>0</v>
      </c>
      <c r="I71">
        <f t="shared" si="18"/>
        <v>0</v>
      </c>
      <c r="J71">
        <f t="shared" si="18"/>
        <v>0</v>
      </c>
      <c r="K71">
        <f t="shared" si="18"/>
        <v>0</v>
      </c>
      <c r="L71">
        <f t="shared" si="18"/>
        <v>0</v>
      </c>
      <c r="M71" s="6">
        <f>Table2[[#This Row],[Off Days]]+Table2[[#This Row],[Pop Days]]</f>
        <v>0</v>
      </c>
      <c r="N71" s="5"/>
      <c r="O71" s="5"/>
      <c r="P71" s="5"/>
    </row>
    <row r="72" spans="1:16" x14ac:dyDescent="0.3">
      <c r="A72" s="2"/>
      <c r="C72" s="2" t="s">
        <v>61</v>
      </c>
      <c r="D72">
        <f t="shared" si="18"/>
        <v>0</v>
      </c>
      <c r="E72">
        <f t="shared" si="18"/>
        <v>0</v>
      </c>
      <c r="F72">
        <f t="shared" si="18"/>
        <v>0</v>
      </c>
      <c r="G72">
        <f t="shared" si="18"/>
        <v>0</v>
      </c>
      <c r="H72">
        <f t="shared" si="18"/>
        <v>0</v>
      </c>
      <c r="I72">
        <f t="shared" si="18"/>
        <v>0</v>
      </c>
      <c r="J72">
        <f t="shared" si="18"/>
        <v>0</v>
      </c>
      <c r="K72">
        <f t="shared" si="18"/>
        <v>0</v>
      </c>
      <c r="L72">
        <f t="shared" si="18"/>
        <v>0</v>
      </c>
      <c r="M72" s="6">
        <f>Table2[[#This Row],[Off Days]]+Table2[[#This Row],[Pop Days]]</f>
        <v>0</v>
      </c>
    </row>
    <row r="73" spans="1:16" x14ac:dyDescent="0.3">
      <c r="A73" s="2"/>
      <c r="C73" s="2" t="s">
        <v>61</v>
      </c>
      <c r="D73">
        <f t="shared" si="18"/>
        <v>0</v>
      </c>
      <c r="E73">
        <f t="shared" si="18"/>
        <v>0</v>
      </c>
      <c r="F73">
        <f t="shared" si="18"/>
        <v>0</v>
      </c>
      <c r="G73">
        <f t="shared" si="18"/>
        <v>0</v>
      </c>
      <c r="H73">
        <f t="shared" si="18"/>
        <v>0</v>
      </c>
      <c r="I73">
        <f t="shared" si="18"/>
        <v>0</v>
      </c>
      <c r="J73">
        <f t="shared" si="18"/>
        <v>0</v>
      </c>
      <c r="K73">
        <f t="shared" si="18"/>
        <v>0</v>
      </c>
      <c r="L73">
        <f t="shared" si="18"/>
        <v>0</v>
      </c>
      <c r="M73" s="6">
        <f>Table2[[#This Row],[Off Days]]+Table2[[#This Row],[Pop Days]]</f>
        <v>0</v>
      </c>
    </row>
    <row r="74" spans="1:16" x14ac:dyDescent="0.3">
      <c r="A74" s="2"/>
      <c r="C74" s="2" t="s">
        <v>61</v>
      </c>
      <c r="D74">
        <f t="shared" si="18"/>
        <v>0</v>
      </c>
      <c r="E74">
        <f t="shared" si="18"/>
        <v>0</v>
      </c>
      <c r="F74">
        <f t="shared" si="18"/>
        <v>0</v>
      </c>
      <c r="G74">
        <f t="shared" si="18"/>
        <v>0</v>
      </c>
      <c r="H74">
        <f t="shared" si="18"/>
        <v>0</v>
      </c>
      <c r="I74">
        <f t="shared" si="18"/>
        <v>0</v>
      </c>
      <c r="J74">
        <f t="shared" si="18"/>
        <v>0</v>
      </c>
      <c r="K74">
        <f t="shared" si="18"/>
        <v>0</v>
      </c>
      <c r="L74">
        <f t="shared" si="18"/>
        <v>0</v>
      </c>
      <c r="M74" s="6">
        <f>Table2[[#This Row],[Off Days]]+Table2[[#This Row],[Pop Days]]</f>
        <v>0</v>
      </c>
    </row>
    <row r="75" spans="1:16" x14ac:dyDescent="0.3">
      <c r="A75" s="7" t="s">
        <v>66</v>
      </c>
      <c r="B75" s="8"/>
      <c r="C75" s="8"/>
      <c r="D75" s="8">
        <f t="shared" ref="D75:L75" si="21">SUM(D65:D69)</f>
        <v>10</v>
      </c>
      <c r="E75" s="8">
        <f t="shared" si="21"/>
        <v>22</v>
      </c>
      <c r="F75" s="8">
        <f t="shared" si="21"/>
        <v>7</v>
      </c>
      <c r="G75" s="8">
        <f t="shared" si="21"/>
        <v>22</v>
      </c>
      <c r="H75" s="8">
        <f t="shared" si="21"/>
        <v>7</v>
      </c>
      <c r="I75" s="8">
        <f t="shared" si="21"/>
        <v>23</v>
      </c>
      <c r="J75" s="8">
        <f t="shared" si="21"/>
        <v>13</v>
      </c>
      <c r="K75" s="8">
        <f t="shared" si="21"/>
        <v>37</v>
      </c>
      <c r="L75" s="8">
        <f t="shared" si="21"/>
        <v>67</v>
      </c>
      <c r="M75" s="8">
        <f>Table2[[#This Row],[Off Days]]+Table2[[#This Row],[Pop Days]]</f>
        <v>104</v>
      </c>
    </row>
    <row r="76" spans="1:16" x14ac:dyDescent="0.3">
      <c r="A76" s="2" t="s">
        <v>67</v>
      </c>
      <c r="B76" t="s">
        <v>15</v>
      </c>
      <c r="C76" s="2" t="s">
        <v>68</v>
      </c>
      <c r="D76">
        <f t="shared" ref="D76:L80" si="22">IF(ISBLANK($B76),0,VLOOKUP( $B76, $A$7:$L$36,(COLUMN()-1),FALSE))</f>
        <v>2</v>
      </c>
      <c r="E76">
        <f t="shared" si="22"/>
        <v>6</v>
      </c>
      <c r="F76">
        <f t="shared" si="22"/>
        <v>1</v>
      </c>
      <c r="G76">
        <f t="shared" si="22"/>
        <v>5</v>
      </c>
      <c r="H76">
        <f t="shared" si="22"/>
        <v>1</v>
      </c>
      <c r="I76">
        <f t="shared" si="22"/>
        <v>5</v>
      </c>
      <c r="J76">
        <f t="shared" si="22"/>
        <v>4</v>
      </c>
      <c r="K76">
        <f t="shared" si="22"/>
        <v>8</v>
      </c>
      <c r="L76">
        <f t="shared" si="22"/>
        <v>16</v>
      </c>
      <c r="M76">
        <f>Table2[[#This Row],[Off Days]]+Table2[[#This Row],[Pop Days]]</f>
        <v>24</v>
      </c>
    </row>
    <row r="77" spans="1:16" x14ac:dyDescent="0.3">
      <c r="A77" s="2" t="s">
        <v>69</v>
      </c>
      <c r="B77" t="s">
        <v>14</v>
      </c>
      <c r="C77" s="2" t="s">
        <v>68</v>
      </c>
      <c r="D77">
        <f t="shared" si="22"/>
        <v>3</v>
      </c>
      <c r="E77">
        <f t="shared" si="22"/>
        <v>5</v>
      </c>
      <c r="F77">
        <f t="shared" si="22"/>
        <v>1</v>
      </c>
      <c r="G77">
        <f t="shared" si="22"/>
        <v>2</v>
      </c>
      <c r="H77">
        <f t="shared" si="22"/>
        <v>2</v>
      </c>
      <c r="I77">
        <f t="shared" si="22"/>
        <v>4</v>
      </c>
      <c r="J77">
        <f t="shared" si="22"/>
        <v>3</v>
      </c>
      <c r="K77">
        <f t="shared" si="22"/>
        <v>9</v>
      </c>
      <c r="L77">
        <f t="shared" si="22"/>
        <v>11</v>
      </c>
      <c r="M77">
        <f>Table2[[#This Row],[Off Days]]+Table2[[#This Row],[Pop Days]]</f>
        <v>20</v>
      </c>
    </row>
    <row r="78" spans="1:16" x14ac:dyDescent="0.3">
      <c r="A78" s="2" t="s">
        <v>70</v>
      </c>
      <c r="B78" t="s">
        <v>11</v>
      </c>
      <c r="C78" s="2" t="s">
        <v>68</v>
      </c>
      <c r="D78">
        <f t="shared" si="22"/>
        <v>0</v>
      </c>
      <c r="E78">
        <f t="shared" si="22"/>
        <v>3</v>
      </c>
      <c r="F78">
        <f t="shared" si="22"/>
        <v>2</v>
      </c>
      <c r="G78">
        <f t="shared" si="22"/>
        <v>3</v>
      </c>
      <c r="H78">
        <f t="shared" si="22"/>
        <v>4</v>
      </c>
      <c r="I78">
        <f t="shared" si="22"/>
        <v>2</v>
      </c>
      <c r="J78">
        <f t="shared" si="22"/>
        <v>5</v>
      </c>
      <c r="K78">
        <f t="shared" si="22"/>
        <v>11</v>
      </c>
      <c r="L78">
        <f t="shared" si="22"/>
        <v>8</v>
      </c>
      <c r="M78">
        <f>Table2[[#This Row],[Off Days]]+Table2[[#This Row],[Pop Days]]</f>
        <v>19</v>
      </c>
    </row>
    <row r="79" spans="1:16" x14ac:dyDescent="0.3">
      <c r="A79" s="2"/>
      <c r="C79" s="2" t="s">
        <v>68</v>
      </c>
      <c r="D79">
        <f t="shared" si="22"/>
        <v>0</v>
      </c>
      <c r="E79">
        <f t="shared" si="22"/>
        <v>0</v>
      </c>
      <c r="F79">
        <f t="shared" si="22"/>
        <v>0</v>
      </c>
      <c r="G79">
        <f t="shared" si="22"/>
        <v>0</v>
      </c>
      <c r="H79">
        <f t="shared" si="22"/>
        <v>0</v>
      </c>
      <c r="I79">
        <f t="shared" si="22"/>
        <v>0</v>
      </c>
      <c r="J79">
        <f t="shared" si="22"/>
        <v>0</v>
      </c>
      <c r="K79">
        <f t="shared" si="22"/>
        <v>0</v>
      </c>
      <c r="L79">
        <f t="shared" si="22"/>
        <v>0</v>
      </c>
      <c r="M79" s="6">
        <f>Table2[[#This Row],[Off Days]]+Table2[[#This Row],[Pop Days]]</f>
        <v>0</v>
      </c>
    </row>
    <row r="80" spans="1:16" x14ac:dyDescent="0.3">
      <c r="A80" s="2"/>
      <c r="C80" s="2" t="s">
        <v>68</v>
      </c>
      <c r="D80">
        <f t="shared" si="22"/>
        <v>0</v>
      </c>
      <c r="E80">
        <f t="shared" si="22"/>
        <v>0</v>
      </c>
      <c r="F80">
        <f t="shared" si="22"/>
        <v>0</v>
      </c>
      <c r="G80">
        <f t="shared" si="22"/>
        <v>0</v>
      </c>
      <c r="H80">
        <f t="shared" si="22"/>
        <v>0</v>
      </c>
      <c r="I80">
        <f t="shared" si="22"/>
        <v>0</v>
      </c>
      <c r="J80">
        <f t="shared" si="22"/>
        <v>0</v>
      </c>
      <c r="K80">
        <f t="shared" si="22"/>
        <v>0</v>
      </c>
      <c r="L80">
        <f t="shared" si="22"/>
        <v>0</v>
      </c>
      <c r="M80" s="6">
        <f>Table2[[#This Row],[Off Days]]+Table2[[#This Row],[Pop Days]]</f>
        <v>0</v>
      </c>
      <c r="N80" s="1"/>
      <c r="O80" s="1"/>
      <c r="P80" s="1"/>
    </row>
    <row r="81" spans="1:13" x14ac:dyDescent="0.3">
      <c r="A81" s="7" t="s">
        <v>71</v>
      </c>
      <c r="B81" s="8"/>
      <c r="C81" s="8"/>
      <c r="D81" s="8">
        <f t="shared" ref="D81:L81" si="23">SUM(D76:D78)</f>
        <v>5</v>
      </c>
      <c r="E81" s="8">
        <f t="shared" si="23"/>
        <v>14</v>
      </c>
      <c r="F81" s="8">
        <f t="shared" si="23"/>
        <v>4</v>
      </c>
      <c r="G81" s="8">
        <f t="shared" si="23"/>
        <v>10</v>
      </c>
      <c r="H81" s="8">
        <f t="shared" si="23"/>
        <v>7</v>
      </c>
      <c r="I81" s="8">
        <f t="shared" si="23"/>
        <v>11</v>
      </c>
      <c r="J81" s="8">
        <f t="shared" si="23"/>
        <v>12</v>
      </c>
      <c r="K81" s="8">
        <f t="shared" si="23"/>
        <v>28</v>
      </c>
      <c r="L81" s="8">
        <f t="shared" si="23"/>
        <v>35</v>
      </c>
      <c r="M81" s="8">
        <f>Table2[[#This Row],[Off Days]]+Table2[[#This Row],[Pop Days]]</f>
        <v>63</v>
      </c>
    </row>
    <row r="82" spans="1:13" x14ac:dyDescent="0.3">
      <c r="A82" s="9" t="s">
        <v>72</v>
      </c>
      <c r="B82" s="10"/>
      <c r="C82" s="11"/>
      <c r="D82" s="10">
        <f t="shared" ref="D82:L82" si="24">D64+D75+D81</f>
        <v>39</v>
      </c>
      <c r="E82" s="10">
        <f t="shared" si="24"/>
        <v>96</v>
      </c>
      <c r="F82" s="10">
        <f t="shared" si="24"/>
        <v>32</v>
      </c>
      <c r="G82" s="10">
        <f t="shared" si="24"/>
        <v>91</v>
      </c>
      <c r="H82" s="10">
        <f t="shared" si="24"/>
        <v>36</v>
      </c>
      <c r="I82" s="10">
        <f t="shared" si="24"/>
        <v>98</v>
      </c>
      <c r="J82" s="10">
        <f t="shared" si="24"/>
        <v>69</v>
      </c>
      <c r="K82" s="10">
        <f t="shared" si="24"/>
        <v>176</v>
      </c>
      <c r="L82" s="10">
        <f t="shared" si="24"/>
        <v>285</v>
      </c>
      <c r="M82" s="10">
        <f>Table2[[#This Row],[Off Days]]+Table2[[#This Row],[Pop Days]]</f>
        <v>461</v>
      </c>
    </row>
    <row r="83" spans="1:13" x14ac:dyDescent="0.3"/>
    <row r="84" spans="1:13" x14ac:dyDescent="0.3"/>
    <row r="85" spans="1:13" x14ac:dyDescent="0.3"/>
    <row r="86" spans="1:1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3"/>
    <row r="88" spans="1:13" x14ac:dyDescent="0.3"/>
    <row r="89" spans="1:13" x14ac:dyDescent="0.3"/>
    <row r="90" spans="1:13" x14ac:dyDescent="0.3"/>
  </sheetData>
  <pageMargins left="0.7" right="0.7" top="0.75" bottom="0.75" header="0.3" footer="0.3"/>
  <pageSetup orientation="portrait" r:id="rId1"/>
  <ignoredErrors>
    <ignoredError sqref="D75:M75 D47:L47 D55:L55" formula="1"/>
    <ignoredError sqref="M63:M64" calculatedColumn="1"/>
    <ignoredError sqref="M55 M47" formula="1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</dc:creator>
  <cp:lastModifiedBy>jeremy D</cp:lastModifiedBy>
  <dcterms:created xsi:type="dcterms:W3CDTF">2017-01-12T15:53:39Z</dcterms:created>
  <dcterms:modified xsi:type="dcterms:W3CDTF">2017-01-13T00:27:47Z</dcterms:modified>
</cp:coreProperties>
</file>